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25" tabRatio="769" activeTab="1"/>
  </bookViews>
  <sheets>
    <sheet name="faqe I" sheetId="1" r:id="rId1"/>
    <sheet name="aktiv-pasiv" sheetId="2" r:id="rId2"/>
    <sheet name="te ardhur-shpenzime" sheetId="3" r:id="rId3"/>
    <sheet name="fluki monetar" sheetId="4" r:id="rId4"/>
    <sheet name="pasqyra kapitalit" sheetId="5" r:id="rId5"/>
    <sheet name="shpjegime" sheetId="6" r:id="rId6"/>
  </sheets>
  <calcPr calcId="124519"/>
</workbook>
</file>

<file path=xl/calcChain.xml><?xml version="1.0" encoding="utf-8"?>
<calcChain xmlns="http://schemas.openxmlformats.org/spreadsheetml/2006/main">
  <c r="I5" i="2"/>
  <c r="H5"/>
  <c r="Q36"/>
  <c r="R37"/>
  <c r="Q37"/>
  <c r="I51"/>
  <c r="H51"/>
  <c r="R51"/>
  <c r="Q51"/>
  <c r="H38"/>
  <c r="I38"/>
  <c r="I34"/>
  <c r="H34"/>
  <c r="G41" i="5"/>
  <c r="H41"/>
  <c r="I41"/>
  <c r="J41"/>
  <c r="K41"/>
  <c r="L41"/>
  <c r="F41"/>
  <c r="L38"/>
  <c r="L39"/>
  <c r="L40"/>
  <c r="L37"/>
  <c r="G36"/>
  <c r="H36"/>
  <c r="I36"/>
  <c r="J36"/>
  <c r="K36"/>
  <c r="L36"/>
  <c r="F36"/>
  <c r="L33"/>
  <c r="L34"/>
  <c r="L35"/>
  <c r="L32"/>
  <c r="G31"/>
  <c r="H31"/>
  <c r="I31"/>
  <c r="J31"/>
  <c r="K31"/>
  <c r="L31"/>
  <c r="F31"/>
  <c r="L28"/>
  <c r="L29"/>
  <c r="L30"/>
  <c r="L27"/>
  <c r="F26"/>
  <c r="G26"/>
  <c r="H26"/>
  <c r="I26"/>
  <c r="J26"/>
  <c r="K26"/>
  <c r="L26"/>
  <c r="L23"/>
  <c r="L24"/>
  <c r="L25"/>
  <c r="L22"/>
  <c r="G21"/>
  <c r="H21"/>
  <c r="I21"/>
  <c r="J21"/>
  <c r="K21"/>
  <c r="L21"/>
  <c r="F21"/>
  <c r="L18"/>
  <c r="L19"/>
  <c r="L20"/>
  <c r="L17"/>
  <c r="G16"/>
  <c r="H16"/>
  <c r="I16"/>
  <c r="J16"/>
  <c r="K16"/>
  <c r="L16"/>
  <c r="F16"/>
  <c r="L13"/>
  <c r="L14"/>
  <c r="L15"/>
  <c r="L12"/>
  <c r="L11"/>
  <c r="K11"/>
  <c r="L8"/>
  <c r="L9"/>
  <c r="L10"/>
  <c r="L7"/>
  <c r="L6"/>
  <c r="G11"/>
  <c r="H11"/>
  <c r="I11"/>
  <c r="J11"/>
  <c r="F11"/>
  <c r="H47" i="4"/>
  <c r="H45"/>
  <c r="J47"/>
  <c r="J45"/>
  <c r="H23"/>
  <c r="J23"/>
  <c r="H7"/>
  <c r="J7"/>
  <c r="H42" i="3"/>
  <c r="J42"/>
  <c r="H39"/>
  <c r="J39"/>
  <c r="H37"/>
  <c r="J37"/>
  <c r="H29"/>
  <c r="J29"/>
  <c r="H26"/>
  <c r="J26"/>
  <c r="H25"/>
  <c r="J25"/>
  <c r="H22"/>
  <c r="J22"/>
  <c r="H17"/>
  <c r="J17"/>
  <c r="H13"/>
  <c r="J13"/>
  <c r="R36" i="2"/>
  <c r="Q27"/>
  <c r="R27"/>
  <c r="Q4"/>
  <c r="R4"/>
  <c r="Q9"/>
  <c r="R9"/>
  <c r="I4"/>
  <c r="H47"/>
  <c r="I47"/>
  <c r="H19"/>
  <c r="I19"/>
  <c r="H9"/>
  <c r="I9"/>
  <c r="H4"/>
</calcChain>
</file>

<file path=xl/sharedStrings.xml><?xml version="1.0" encoding="utf-8"?>
<sst xmlns="http://schemas.openxmlformats.org/spreadsheetml/2006/main" count="295" uniqueCount="259">
  <si>
    <t>Emertimi dhe forma ligjore:</t>
  </si>
  <si>
    <t xml:space="preserve">A.F.C.    SH. P. K.   </t>
  </si>
  <si>
    <t>NIPT-i :</t>
  </si>
  <si>
    <t>J 61824006 C</t>
  </si>
  <si>
    <t>Adresa e Selise:</t>
  </si>
  <si>
    <t>Rr. "Themistokli Germenji" Nr. 2/173</t>
  </si>
  <si>
    <t>Data e krijimit</t>
  </si>
  <si>
    <t>12.06.1992</t>
  </si>
  <si>
    <t>Nr. I Regjistrit tregetar</t>
  </si>
  <si>
    <t>VEPRIMTARIA  KRYESORE</t>
  </si>
  <si>
    <t>Prodhim dhe Tregtim</t>
  </si>
  <si>
    <t>Artikujsh te Imet</t>
  </si>
  <si>
    <t>Druri per Gatim</t>
  </si>
  <si>
    <t>P  A  S  Q  Y  R  A  T      F  I  N  A  N  C  I  A  R  E</t>
  </si>
  <si>
    <t>(Ne Zbatim te Standartit Kombetar te Kontabilitetit nr . 2</t>
  </si>
  <si>
    <t>dhe Ligjit Nr. 9228, Date 29.04.2004 "Per Kontabilitetin dhe Pasqyrat Financiare")</t>
  </si>
  <si>
    <t>V I T I   2 0 1 3</t>
  </si>
  <si>
    <t>Pasqyrat Financiare jane individuale</t>
  </si>
  <si>
    <t>Pasqyrat Financiare jane te konsoliduara</t>
  </si>
  <si>
    <t>Pasqyrat Financiare jane te shprehura ne</t>
  </si>
  <si>
    <t>Pasqyrat Financiare jane te rrumbullakosura  ne</t>
  </si>
  <si>
    <t>Periudha Kontabel e Pasqyrave Financiare</t>
  </si>
  <si>
    <t>Nga    01.01.2013</t>
  </si>
  <si>
    <t>Deri    31.12.2013</t>
  </si>
  <si>
    <t>Data e mbylljes se Pasqyrave Financiare</t>
  </si>
  <si>
    <t>AFC shpk</t>
  </si>
  <si>
    <t>PASQYRA FINANCIARE TE VITIT 2013</t>
  </si>
  <si>
    <t>A   K   T   I   V   E T</t>
  </si>
  <si>
    <t>Shenime</t>
  </si>
  <si>
    <t>Periudha Raportuese</t>
  </si>
  <si>
    <t>Periudha Paraardhese</t>
  </si>
  <si>
    <t>I</t>
  </si>
  <si>
    <t>A K T I V E T   A F A T S H K U R T R A</t>
  </si>
  <si>
    <t>A</t>
  </si>
  <si>
    <t xml:space="preserve">1. A K T I VE T  M O N E T A R E </t>
  </si>
  <si>
    <t xml:space="preserve"> &gt; Banka</t>
  </si>
  <si>
    <t xml:space="preserve"> &gt; Arka</t>
  </si>
  <si>
    <t xml:space="preserve">2. Derivative dhe aktive te mbajtura per tregtim </t>
  </si>
  <si>
    <t xml:space="preserve">3.Aktive te tjera financiare afatshkurtra </t>
  </si>
  <si>
    <t xml:space="preserve"> &gt; Kliente per mallra , produkte e sherbime(411, 411/1)</t>
  </si>
  <si>
    <t xml:space="preserve"> &gt; Debitore, Kreditore te tjere </t>
  </si>
  <si>
    <t xml:space="preserve"> &gt; Tatim mbi fitimin  (444)</t>
  </si>
  <si>
    <t xml:space="preserve"> &gt; TVSH  ,FDP</t>
  </si>
  <si>
    <t xml:space="preserve"> &gt; TVSH  (445, )</t>
  </si>
  <si>
    <t xml:space="preserve"> &gt; TVSH  (445/8/1 )</t>
  </si>
  <si>
    <t xml:space="preserve"> &gt; TVSH ne pritje( 445/8)</t>
  </si>
  <si>
    <t xml:space="preserve"> &gt; Te drejta dhe detyrime ndaj ortakeve( 108)</t>
  </si>
  <si>
    <t xml:space="preserve"> &gt; Dogana (447)</t>
  </si>
  <si>
    <t xml:space="preserve">4.INVENTARI </t>
  </si>
  <si>
    <t xml:space="preserve"> &gt;  Lendet e Para         (311)</t>
  </si>
  <si>
    <t xml:space="preserve"> &gt;  Lendet Ndihmese   (312)</t>
  </si>
  <si>
    <t xml:space="preserve"> &gt;  Lendet Ndihmese   (312/1)</t>
  </si>
  <si>
    <t xml:space="preserve"> &gt; Inventari Imet      </t>
  </si>
  <si>
    <t xml:space="preserve"> &gt; Prodhim ne proces</t>
  </si>
  <si>
    <t xml:space="preserve"> &gt; Produkte te gatshme (342)</t>
  </si>
  <si>
    <t xml:space="preserve"> &gt; Mallra per rishitje  ( llog 351)</t>
  </si>
  <si>
    <t xml:space="preserve"> &gt; Parapagesa per Furnizime (408, 409)</t>
  </si>
  <si>
    <t>5.Aktive Biologjike afatshkurtra</t>
  </si>
  <si>
    <t>6.Aktive afatshkurtra te mbajtura per rishitje</t>
  </si>
  <si>
    <t>7.Parapagime dhe shpenzime te shtyra</t>
  </si>
  <si>
    <t xml:space="preserve"> &gt; Shpenzime te periudhave te ardhme</t>
  </si>
  <si>
    <t xml:space="preserve"> &gt; </t>
  </si>
  <si>
    <t>II</t>
  </si>
  <si>
    <t>A K T I V E T   A F A T G J A TA</t>
  </si>
  <si>
    <t>B</t>
  </si>
  <si>
    <t>1. Investimet Financiare Afatgjate</t>
  </si>
  <si>
    <t>Aksione dhe letra me vlere</t>
  </si>
  <si>
    <t>Kerkesa te arketueshme afatgjate</t>
  </si>
  <si>
    <t>2. Aktive Afatgjata Materiale</t>
  </si>
  <si>
    <t xml:space="preserve"> &gt; TOKA</t>
  </si>
  <si>
    <r>
      <t xml:space="preserve"> &gt; </t>
    </r>
    <r>
      <rPr>
        <sz val="8"/>
        <rFont val="Bookman Old Style"/>
        <family val="1"/>
      </rPr>
      <t>NDERTESA</t>
    </r>
    <r>
      <rPr>
        <b/>
        <sz val="8"/>
        <rFont val="Bookman Old Style"/>
        <family val="1"/>
      </rPr>
      <t xml:space="preserve"> llog 212    </t>
    </r>
  </si>
  <si>
    <r>
      <t xml:space="preserve"> &gt; </t>
    </r>
    <r>
      <rPr>
        <sz val="8"/>
        <rFont val="Bookman Old Style"/>
        <family val="1"/>
      </rPr>
      <t>NDERTIM NE PROCES</t>
    </r>
    <r>
      <rPr>
        <b/>
        <sz val="8"/>
        <rFont val="Bookman Old Style"/>
        <family val="1"/>
      </rPr>
      <t xml:space="preserve"> llog 231</t>
    </r>
  </si>
  <si>
    <t xml:space="preserve"> &gt; MAKINERI DHE PAISJE   </t>
  </si>
  <si>
    <t xml:space="preserve"> &gt; Mjete transporti      </t>
  </si>
  <si>
    <t xml:space="preserve"> &gt; Paisje zyre dhe informatike  </t>
  </si>
  <si>
    <t xml:space="preserve"> &gt; Aktive te tjera afatgjata materiale</t>
  </si>
  <si>
    <t xml:space="preserve">3. Aktive Biologjike Afatgjata </t>
  </si>
  <si>
    <t>4. Aktive Afatgjata jo materiale</t>
  </si>
  <si>
    <t>Shpenzime te nisjes dhe zgjerimit(250000-250000)</t>
  </si>
  <si>
    <t>5. Kapitali aksionar i papaguar</t>
  </si>
  <si>
    <t>6. Aktive te tjera afatgjata</t>
  </si>
  <si>
    <t>TOTALI I AKTIVEVE  (I+II)</t>
  </si>
  <si>
    <t xml:space="preserve">AFC shpk </t>
  </si>
  <si>
    <t>J61824006C</t>
  </si>
  <si>
    <t>NR</t>
  </si>
  <si>
    <t xml:space="preserve">P   A   S   I   V   I   D H E   K A P I T A L I </t>
  </si>
  <si>
    <t>P A S I V E T     A F A T S H K U R T R A</t>
  </si>
  <si>
    <t>C</t>
  </si>
  <si>
    <t>1. DERIVATIVET</t>
  </si>
  <si>
    <t xml:space="preserve">2. Huamarrjet </t>
  </si>
  <si>
    <t xml:space="preserve"> &gt;  Overdrafte Bankare</t>
  </si>
  <si>
    <t xml:space="preserve"> &gt; Huamarrje Afatshkurter</t>
  </si>
  <si>
    <t>3. Huat dhe parapagimet</t>
  </si>
  <si>
    <t xml:space="preserve"> &gt; Te pagueshme ndaj furnitoreve (401, )</t>
  </si>
  <si>
    <t xml:space="preserve"> &gt; Te pagueshme ndaj punonjesve</t>
  </si>
  <si>
    <r>
      <t xml:space="preserve"> &gt; Detyrime per sigurimeshoq,  shendetsore</t>
    </r>
    <r>
      <rPr>
        <b/>
        <sz val="8"/>
        <color indexed="10"/>
        <rFont val="Bookman Old Style"/>
        <family val="1"/>
      </rPr>
      <t>(431,437)</t>
    </r>
  </si>
  <si>
    <r>
      <t xml:space="preserve"> &gt; Detyrime tatimore per TAP-in      </t>
    </r>
    <r>
      <rPr>
        <b/>
        <sz val="8"/>
        <color indexed="10"/>
        <rFont val="Bookman Old Style"/>
        <family val="1"/>
      </rPr>
      <t xml:space="preserve"> (442)</t>
    </r>
  </si>
  <si>
    <r>
      <t xml:space="preserve"> &gt; Detyrime leje lindje      </t>
    </r>
    <r>
      <rPr>
        <b/>
        <sz val="8"/>
        <color indexed="10"/>
        <rFont val="Bookman Old Style"/>
        <family val="1"/>
      </rPr>
      <t xml:space="preserve"> (438)</t>
    </r>
  </si>
  <si>
    <r>
      <t xml:space="preserve"> &gt; Detyrime  takse bashkiake      </t>
    </r>
    <r>
      <rPr>
        <b/>
        <sz val="8"/>
        <color indexed="10"/>
        <rFont val="Bookman Old Style"/>
        <family val="1"/>
      </rPr>
      <t xml:space="preserve"> (447)</t>
    </r>
  </si>
  <si>
    <t xml:space="preserve"> &gt; Detyrime tatimore per Tatim Fitimin</t>
  </si>
  <si>
    <t xml:space="preserve"> &gt; Detyrime tatimore per TVSH-ne</t>
  </si>
  <si>
    <t xml:space="preserve"> &gt; Detyrime tatimore per Tatimin ne Burim</t>
  </si>
  <si>
    <t xml:space="preserve"> &gt; Te drejta e detyrime ndaj ortakeve</t>
  </si>
  <si>
    <t xml:space="preserve"> &gt; Divident per tu paguar</t>
  </si>
  <si>
    <r>
      <t xml:space="preserve"> &gt; Debitore dhe kreditore te tjere</t>
    </r>
    <r>
      <rPr>
        <b/>
        <sz val="8"/>
        <color indexed="10"/>
        <rFont val="Bookman Old Style"/>
        <family val="1"/>
      </rPr>
      <t xml:space="preserve"> (403/1,403)</t>
    </r>
  </si>
  <si>
    <t xml:space="preserve"> &gt; Parapagime kliente  (418,418/1)</t>
  </si>
  <si>
    <t xml:space="preserve"> &gt; Parapagime kliente  (419)</t>
  </si>
  <si>
    <t>4. Grantet dhe te ardhurat e shtyra</t>
  </si>
  <si>
    <t>5. Provizionet afatshkurtra</t>
  </si>
  <si>
    <t xml:space="preserve">P A S I V E T     A F A T G J A T A </t>
  </si>
  <si>
    <t>D</t>
  </si>
  <si>
    <t>1. Huat afatgjata</t>
  </si>
  <si>
    <t xml:space="preserve"> &gt; Hua,bono dhe detyrime nga qera financiare</t>
  </si>
  <si>
    <t xml:space="preserve"> &gt; Bono te konvertueshme</t>
  </si>
  <si>
    <t>2. Huamarrje te tjera  afatgjata</t>
  </si>
  <si>
    <t>3. Grantet dhe te ardhurat e shtyra</t>
  </si>
  <si>
    <t>4. Provizionet afatgjata</t>
  </si>
  <si>
    <t>T O T A L I   I   P A S I V E V E (I+II)</t>
  </si>
  <si>
    <t>III</t>
  </si>
  <si>
    <t>K  A  P  I  T  A  L  I</t>
  </si>
  <si>
    <t>E</t>
  </si>
  <si>
    <t>1.Aksionet e Pakices(PF te konsoliduara)</t>
  </si>
  <si>
    <t>2.Kapitali aksionareve te shoqerise meme</t>
  </si>
  <si>
    <t>3.Kapitali Aksionar</t>
  </si>
  <si>
    <t>4.Primi i aksionit</t>
  </si>
  <si>
    <t>5.Njesite ose aksionet e thesarit (Negative)</t>
  </si>
  <si>
    <t>6.Rezervat Statutore</t>
  </si>
  <si>
    <t>7.Rezervat Ligjore</t>
  </si>
  <si>
    <t>Rezerva ligjore 5%</t>
  </si>
  <si>
    <t>8.Rezervat e tjera</t>
  </si>
  <si>
    <t>9.Fitimet e pashperndara</t>
  </si>
  <si>
    <t>10.Fitimi(Humbja) e vitit financiar</t>
  </si>
  <si>
    <t>TOTALI   I  PASIVEVE DHE KAPITALIT (I+II+III)</t>
  </si>
  <si>
    <t>PASQYRA E TE ARDHURAVE DHE SHPENZIMEVE 2013</t>
  </si>
  <si>
    <t>(Bazuar ne klasifikimin e shpenzimeve sipas natyres)</t>
  </si>
  <si>
    <t>PERSHKRIMI I ELEMENTEVE</t>
  </si>
  <si>
    <t>PERIUDHA RAPORTUESE</t>
  </si>
  <si>
    <t>PERIUDHA PARAARDHESE</t>
  </si>
  <si>
    <r>
      <t>Shitjet Neto</t>
    </r>
    <r>
      <rPr>
        <b/>
        <sz val="9"/>
        <color indexed="10"/>
        <rFont val="Bookman Old Style"/>
        <family val="1"/>
      </rPr>
      <t xml:space="preserve"> (701)</t>
    </r>
  </si>
  <si>
    <r>
      <t xml:space="preserve">Te ardhura te tjera nga veprimtaria e shfrytezimit </t>
    </r>
    <r>
      <rPr>
        <b/>
        <sz val="9"/>
        <color indexed="10"/>
        <rFont val="Bookman Old Style"/>
        <family val="1"/>
      </rPr>
      <t>(705)</t>
    </r>
  </si>
  <si>
    <r>
      <t xml:space="preserve">Te ardhura te tjera nga veprimtaria e shfrytezimit </t>
    </r>
    <r>
      <rPr>
        <b/>
        <sz val="9"/>
        <color indexed="10"/>
        <rFont val="Bookman Old Style"/>
        <family val="1"/>
      </rPr>
      <t>(704)</t>
    </r>
  </si>
  <si>
    <t>KTHIM NGA EXPORTET</t>
  </si>
  <si>
    <r>
      <t xml:space="preserve">Te ardhura te tjera nga veprimtaria e shfrytezimit  </t>
    </r>
    <r>
      <rPr>
        <b/>
        <sz val="9"/>
        <color indexed="10"/>
        <rFont val="Bookman Old Style"/>
        <family val="1"/>
      </rPr>
      <t>(708)</t>
    </r>
  </si>
  <si>
    <r>
      <t xml:space="preserve">Te ardhura te tjera nga veprimtaria e shfrytezimit  </t>
    </r>
    <r>
      <rPr>
        <b/>
        <sz val="9"/>
        <color indexed="10"/>
        <rFont val="Bookman Old Style"/>
        <family val="1"/>
      </rPr>
      <t>(758)</t>
    </r>
  </si>
  <si>
    <t>Ndrysh. ne inventar i prod. Te gatshem dhe prodhimit ne proces</t>
  </si>
  <si>
    <t>Materialet e konsumuara</t>
  </si>
  <si>
    <r>
      <t>Materiale te pare dhe ndihmes</t>
    </r>
    <r>
      <rPr>
        <sz val="8"/>
        <rFont val="Bookman Old Style"/>
        <family val="1"/>
      </rPr>
      <t>e</t>
    </r>
    <r>
      <rPr>
        <b/>
        <i/>
        <sz val="8"/>
        <color indexed="10"/>
        <rFont val="Bookman Old Style"/>
        <family val="1"/>
      </rPr>
      <t>(601+602+604/1+604/2+604/3+/- 6031,6032)</t>
    </r>
  </si>
  <si>
    <r>
      <t xml:space="preserve">Mallra  </t>
    </r>
    <r>
      <rPr>
        <b/>
        <sz val="9"/>
        <color indexed="10"/>
        <rFont val="Bookman Old Style"/>
        <family val="1"/>
      </rPr>
      <t xml:space="preserve">(605+/-6035) </t>
    </r>
  </si>
  <si>
    <r>
      <t xml:space="preserve">Shp. Te tjera nga veprimt. Shfrytezimit </t>
    </r>
    <r>
      <rPr>
        <b/>
        <sz val="8"/>
        <color indexed="10"/>
        <rFont val="Bookman Old Style"/>
        <family val="1"/>
      </rPr>
      <t>(</t>
    </r>
    <r>
      <rPr>
        <b/>
        <sz val="7"/>
        <color indexed="10"/>
        <rFont val="Bookman Old Style"/>
        <family val="1"/>
      </rPr>
      <t>618,627/1,627/2,626,604,615,623,624,606, 606/1,616)</t>
    </r>
  </si>
  <si>
    <t>Kosto e Punes</t>
  </si>
  <si>
    <r>
      <t xml:space="preserve"> - Paga personeli l</t>
    </r>
    <r>
      <rPr>
        <b/>
        <i/>
        <sz val="9"/>
        <color indexed="10"/>
        <rFont val="Bookman Old Style"/>
        <family val="1"/>
      </rPr>
      <t>log 641</t>
    </r>
  </si>
  <si>
    <r>
      <t xml:space="preserve"> - Shpenzime per sigurimet shoq. dhe shendetesore l</t>
    </r>
    <r>
      <rPr>
        <b/>
        <i/>
        <sz val="9"/>
        <color indexed="10"/>
        <rFont val="Bookman Old Style"/>
        <family val="1"/>
      </rPr>
      <t>log 645,644,</t>
    </r>
  </si>
  <si>
    <r>
      <t xml:space="preserve"> Shpenzime ndermjetesimi dhe honorare </t>
    </r>
    <r>
      <rPr>
        <b/>
        <i/>
        <sz val="9"/>
        <color indexed="10"/>
        <rFont val="Bookman Old Style"/>
        <family val="1"/>
      </rPr>
      <t>llog 622,622/1,621</t>
    </r>
  </si>
  <si>
    <r>
      <t xml:space="preserve">Amortizimet dhe zhvleresimet </t>
    </r>
    <r>
      <rPr>
        <b/>
        <i/>
        <sz val="9"/>
        <color indexed="10"/>
        <rFont val="Bookman Old Style"/>
        <family val="1"/>
      </rPr>
      <t>llog 6811,6811/1+6813</t>
    </r>
  </si>
  <si>
    <t>Shpenzime te tjera</t>
  </si>
  <si>
    <r>
      <t>Shpenzime udhetim dieta</t>
    </r>
    <r>
      <rPr>
        <b/>
        <i/>
        <sz val="9"/>
        <color indexed="10"/>
        <rFont val="Bookman Old Style"/>
        <family val="1"/>
      </rPr>
      <t xml:space="preserve">  llog 625</t>
    </r>
  </si>
  <si>
    <r>
      <t xml:space="preserve">Tatime , taksa edhe derdhje te ngjashme </t>
    </r>
    <r>
      <rPr>
        <b/>
        <i/>
        <sz val="8"/>
        <color indexed="10"/>
        <rFont val="Bookman Old Style"/>
        <family val="1"/>
      </rPr>
      <t>( llog 632,632/1,634,634/1,638,648)</t>
    </r>
  </si>
  <si>
    <t>TOTALI I SHPENZIMEVE (Shumat 4-7)</t>
  </si>
  <si>
    <t>FITIMI (HUMBJA) nga veprimtarite kryesore(1+2(+/-3)-8)</t>
  </si>
  <si>
    <t>Te ardhura dhe shpenzimet financiare nga njesite e kontrolluara</t>
  </si>
  <si>
    <t>Te ardhura dhe shpenzimet financiare nga  pjesmarrjet</t>
  </si>
  <si>
    <t xml:space="preserve">Te ardhura dhe shpenzimet financiare </t>
  </si>
  <si>
    <t>12.1 Te ardh.e shpenz. financ nga invest. te tjera financ. afatgj.</t>
  </si>
  <si>
    <t>12.2 Te ardhurat dhe shpenzimet nga interesat   (767+767/1)-(628+628/1)</t>
  </si>
  <si>
    <t>12.3 Fitimet(Humbjet) nga kursi i kembimit (766+769) - (666+668)</t>
  </si>
  <si>
    <t>12.4 Te ardhura dhe shpenzime te tjera financiare (657,656,658/1)</t>
  </si>
  <si>
    <t>12.5Te ardhura dhe shpenzime te tjera financiare (768)</t>
  </si>
  <si>
    <t>12.6Shpenzime per provizione ( te pazbritshme)</t>
  </si>
  <si>
    <t>TOTALI I TE ARDHURAVE DHE SHPENZIMEVE FINANCIARE</t>
  </si>
  <si>
    <t>FITIMI(HUMBJA) PARA TATIMIT (9+/- 13)</t>
  </si>
  <si>
    <t>Shpenzime te pazbritshme</t>
  </si>
  <si>
    <t>FITIMI(HUMBJA) PARA TATIMIT</t>
  </si>
  <si>
    <t>Shpenzimet e tatimit mbi fitimin   10%</t>
  </si>
  <si>
    <t>Rezerva ligjore</t>
  </si>
  <si>
    <t>FITIMI(HUMBJA) neto e vitit financiar(14-15)</t>
  </si>
  <si>
    <t>Elementet e pasqyrave te konsoliduara</t>
  </si>
  <si>
    <t>PASQYRA E FLUKSIT MONETAR - Metoda Indirekte 2013</t>
  </si>
  <si>
    <t>PASQYRA E FLUKSIT MONETAR Metoda Indirekte</t>
  </si>
  <si>
    <t>PARAARDHESE</t>
  </si>
  <si>
    <t>FLUKSI MONETAR nga veprimtarite e shfrytezimit</t>
  </si>
  <si>
    <t>FITIMI PARA TATIMIT</t>
  </si>
  <si>
    <t>Rregullime per:</t>
  </si>
  <si>
    <t xml:space="preserve">                      Amortizimin</t>
  </si>
  <si>
    <t>llog (6811,6811/)</t>
  </si>
  <si>
    <t>Zvogelim Amortizimi</t>
  </si>
  <si>
    <t xml:space="preserve">                      Humbje nga kembimet valutore</t>
  </si>
  <si>
    <t xml:space="preserve">                      Te ardhura nga investimet</t>
  </si>
  <si>
    <t xml:space="preserve">                      Shpenzime per interesa</t>
  </si>
  <si>
    <t>Rritje /renie ne tepricen e kerkesave te arketueshmenga
aktiviteti, si dhe kerkesave te arketueshme te tjera</t>
  </si>
  <si>
    <t>Rritje/renie ne tepricen e inventarit</t>
  </si>
  <si>
    <t>Rritje/renie ne tepricen e detyrimeve , per tu paguar 
nga akriviteti</t>
  </si>
  <si>
    <t>MM te perfituara nga aktivitetet</t>
  </si>
  <si>
    <t>Interes i paguar</t>
  </si>
  <si>
    <t>Tatim mbi fitimin i paguar</t>
  </si>
  <si>
    <t>MM neto nga aktivitetet e shfrytezimit</t>
  </si>
  <si>
    <t>FLUKSI MONETAR nga veprimtarite  investuese</t>
  </si>
  <si>
    <t>Blerjet e njesise se kontrolluar X minus parate e Arketuara</t>
  </si>
  <si>
    <t>Rritja e kapitaleve te veta</t>
  </si>
  <si>
    <t>Blerjet e Aktiveve afatgjata materiale</t>
  </si>
  <si>
    <t>1.Toka</t>
  </si>
  <si>
    <t xml:space="preserve">2.Ndertesa </t>
  </si>
  <si>
    <t xml:space="preserve">3.Instalime teknike, makineri, paisje,vegla,instrumenta </t>
  </si>
  <si>
    <r>
      <t xml:space="preserve">4. Mjete transporti    </t>
    </r>
    <r>
      <rPr>
        <b/>
        <sz val="10"/>
        <color indexed="10"/>
        <rFont val="Bookman Old Style"/>
        <family val="1"/>
      </rPr>
      <t xml:space="preserve">   (215)</t>
    </r>
  </si>
  <si>
    <t>5 Paisje zyre dhe informatike</t>
  </si>
  <si>
    <t>6.Inventar i imet</t>
  </si>
  <si>
    <t>Te ardhura nga shitja e paisjeve</t>
  </si>
  <si>
    <t>Interes i arketuar</t>
  </si>
  <si>
    <t>Dividentet e  arketuar</t>
  </si>
  <si>
    <t>Zmadhim kapitali</t>
  </si>
  <si>
    <t>MM neto te perdorura ne veprimtarite investuese</t>
  </si>
  <si>
    <t>FLUKSI MONETAR nga akrivitetet financiare</t>
  </si>
  <si>
    <t>Te ardhura nga emetimi i kapitalit aksionar</t>
  </si>
  <si>
    <t>Te ardhuara nga huamarrje afatgjate</t>
  </si>
  <si>
    <t>Pagesa e detyrimeve te qerase financiare</t>
  </si>
  <si>
    <t>Dividentet te paguar</t>
  </si>
  <si>
    <t>MM neto e perdorura ne Veprimtarite financiare</t>
  </si>
  <si>
    <t>Ritja/Renia neto e mjeteve monetare</t>
  </si>
  <si>
    <t>Mjetet monetare ne fillim te periudhes kontabel</t>
  </si>
  <si>
    <t>Mjetet monetare ne fund te periudhes kontabel</t>
  </si>
  <si>
    <t>PASQYRA E NDRYSHIMEVE NE KAPITAL 2013</t>
  </si>
  <si>
    <t>Nje pasqyre e pa konsoliduar</t>
  </si>
  <si>
    <t>EMERTIMI</t>
  </si>
  <si>
    <t>KAPITALI
AKSIONAR</t>
  </si>
  <si>
    <t>PRIMI 
AKSIONIT</t>
  </si>
  <si>
    <t>AKSIONET 
THESARIT</t>
  </si>
  <si>
    <t>Fitimi
Ushtrimit</t>
  </si>
  <si>
    <t>REZERVA
STATUTORE
e LIGJORE</t>
  </si>
  <si>
    <t>FITIMI I 
PASHPERNDARE</t>
  </si>
  <si>
    <t>TOTALI</t>
  </si>
  <si>
    <t>Pozicioni me 31 dhjetor 2006</t>
  </si>
  <si>
    <t>Fitimi neto per periudhen kontabel2007</t>
  </si>
  <si>
    <t>Dividentet e paguar</t>
  </si>
  <si>
    <t>Emetimi i kapitalit Aksionar</t>
  </si>
  <si>
    <t>Aksione te thesarit te riblera</t>
  </si>
  <si>
    <t>Pozicioni me 31 dhjetor 2007</t>
  </si>
  <si>
    <t>Fitimi neto per periudhen kontabel2008</t>
  </si>
  <si>
    <t>Pozicioni me 31 dhjetor 2008</t>
  </si>
  <si>
    <t>Fitimi neto per periudhen kontabel2009</t>
  </si>
  <si>
    <t>IV</t>
  </si>
  <si>
    <t>Pozicioni me 31 dhjetor 2009</t>
  </si>
  <si>
    <r>
      <t xml:space="preserve">Fitimi neto per periudhen kontabel </t>
    </r>
    <r>
      <rPr>
        <b/>
        <sz val="8"/>
        <color indexed="48"/>
        <rFont val="Bookman Old Style"/>
        <family val="1"/>
      </rPr>
      <t>2010</t>
    </r>
  </si>
  <si>
    <t>V</t>
  </si>
  <si>
    <t>Pozicioni me 31 dhjetor 2010</t>
  </si>
  <si>
    <r>
      <t xml:space="preserve">Fitimi neto per periudhen kontabel </t>
    </r>
    <r>
      <rPr>
        <b/>
        <sz val="8"/>
        <color indexed="48"/>
        <rFont val="Bookman Old Style"/>
        <family val="1"/>
      </rPr>
      <t>2011</t>
    </r>
  </si>
  <si>
    <t>VI</t>
  </si>
  <si>
    <t>Pozicioni me 31 dhjetor 2011</t>
  </si>
  <si>
    <r>
      <t xml:space="preserve">Fitimi neto per periudhen kontabel </t>
    </r>
    <r>
      <rPr>
        <b/>
        <sz val="8"/>
        <color indexed="48"/>
        <rFont val="Bookman Old Style"/>
        <family val="1"/>
      </rPr>
      <t>2012</t>
    </r>
  </si>
  <si>
    <t>VII</t>
  </si>
  <si>
    <t>Pozicioni me 31 dhjetor 2012</t>
  </si>
  <si>
    <r>
      <t xml:space="preserve">Fitimi neto per periudhen kontabel </t>
    </r>
    <r>
      <rPr>
        <b/>
        <sz val="8"/>
        <color indexed="48"/>
        <rFont val="Bookman Old Style"/>
        <family val="1"/>
      </rPr>
      <t>2013</t>
    </r>
  </si>
  <si>
    <t>VIII</t>
  </si>
  <si>
    <t>Pozicioni me 31 dhjetor 2013</t>
  </si>
  <si>
    <t>SHENIME SHPJEGUESE</t>
  </si>
  <si>
    <r>
      <t>SQARIM:</t>
    </r>
    <r>
      <rPr>
        <sz val="8"/>
        <rFont val="Bookman Old Style"/>
        <family val="1"/>
      </rPr>
      <t xml:space="preserve">
              Dhenia e shenimeve shpjeguese ne kete pjese eshte e detyrueshme sipas SKK 2.
              Plotesimi i te dhenave te kesaj pjese duhet te behet sipas kerkesavedhe struktures standartete
percaktuara ne SKK 2 dhe konkretisht paragrafet</t>
    </r>
  </si>
  <si>
    <t>Shih shenimet shpjeguese , bashkangjitur raportit te Audituesit te Pavarur</t>
  </si>
  <si>
    <t>HARTUESI</t>
  </si>
  <si>
    <t>PER DREJTIMIN E NJESISE EKONOMIKE</t>
  </si>
  <si>
    <t>( Irini  MEHILLI )</t>
  </si>
  <si>
    <t>(Shpendi  SEJDARASI)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</si>
</sst>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sz val="11"/>
      <color indexed="12"/>
      <name val="Bookman Old Style"/>
      <family val="1"/>
    </font>
    <font>
      <sz val="11"/>
      <name val="Arial"/>
      <family val="2"/>
    </font>
    <font>
      <sz val="11"/>
      <name val="Bookman Old Style"/>
      <family val="1"/>
    </font>
    <font>
      <sz val="10"/>
      <name val="Bookman Old Style"/>
      <family val="1"/>
    </font>
    <font>
      <b/>
      <sz val="12"/>
      <color indexed="12"/>
      <name val="Bookman Old Style"/>
      <family val="1"/>
    </font>
    <font>
      <sz val="10"/>
      <color indexed="12"/>
      <name val="Bookman Old Style"/>
      <family val="1"/>
    </font>
    <font>
      <sz val="10"/>
      <color indexed="12"/>
      <name val="Arial"/>
      <family val="2"/>
    </font>
    <font>
      <b/>
      <sz val="10"/>
      <color indexed="12"/>
      <name val="Bookman Old Style"/>
      <family val="1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name val="Bookman Old Style"/>
      <family val="1"/>
    </font>
    <font>
      <b/>
      <sz val="10"/>
      <color indexed="10"/>
      <name val="Bookman Old Style"/>
      <family val="1"/>
    </font>
    <font>
      <b/>
      <sz val="9"/>
      <name val="Bookman Old Style"/>
      <family val="1"/>
    </font>
    <font>
      <b/>
      <u/>
      <sz val="10"/>
      <color indexed="12"/>
      <name val="Bookman Old Style"/>
      <family val="1"/>
    </font>
    <font>
      <b/>
      <u/>
      <sz val="10"/>
      <name val="Bookman Old Style"/>
      <family val="1"/>
    </font>
    <font>
      <b/>
      <u/>
      <sz val="9"/>
      <color indexed="12"/>
      <name val="Bookman Old Style"/>
      <family val="1"/>
    </font>
    <font>
      <b/>
      <sz val="8"/>
      <name val="Bookman Old Style"/>
      <family val="1"/>
    </font>
    <font>
      <b/>
      <sz val="8"/>
      <color indexed="10"/>
      <name val="Bookman Old Style"/>
      <family val="1"/>
    </font>
    <font>
      <sz val="8"/>
      <name val="Bookman Old Style"/>
      <family val="1"/>
    </font>
    <font>
      <sz val="10"/>
      <color indexed="10"/>
      <name val="Bookman Old Style"/>
      <family val="1"/>
    </font>
    <font>
      <b/>
      <sz val="9"/>
      <color indexed="12"/>
      <name val="Bookman Old Style"/>
      <family val="1"/>
    </font>
    <font>
      <sz val="9"/>
      <color indexed="12"/>
      <name val="Bookman Old Style"/>
      <family val="1"/>
    </font>
    <font>
      <b/>
      <sz val="10"/>
      <color indexed="10"/>
      <name val="Arial"/>
      <family val="2"/>
    </font>
    <font>
      <sz val="14"/>
      <name val="Bookman Old Style"/>
      <family val="1"/>
    </font>
    <font>
      <sz val="9"/>
      <name val="Bookman Old Style"/>
      <family val="1"/>
    </font>
    <font>
      <sz val="18"/>
      <name val="Bookman Old Style"/>
      <family val="1"/>
    </font>
    <font>
      <sz val="7"/>
      <name val="Bookman Old Style"/>
      <family val="1"/>
    </font>
    <font>
      <b/>
      <sz val="11"/>
      <color indexed="10"/>
      <name val="Bookman Old Style"/>
      <family val="1"/>
    </font>
    <font>
      <b/>
      <sz val="11"/>
      <name val="Bookman Old Style"/>
      <family val="1"/>
    </font>
    <font>
      <b/>
      <sz val="9"/>
      <color indexed="10"/>
      <name val="Bookman Old Style"/>
      <family val="1"/>
    </font>
    <font>
      <b/>
      <i/>
      <sz val="8"/>
      <color indexed="10"/>
      <name val="Bookman Old Style"/>
      <family val="1"/>
    </font>
    <font>
      <b/>
      <sz val="7"/>
      <color indexed="10"/>
      <name val="Bookman Old Style"/>
      <family val="1"/>
    </font>
    <font>
      <b/>
      <i/>
      <sz val="9"/>
      <color indexed="10"/>
      <name val="Bookman Old Style"/>
      <family val="1"/>
    </font>
    <font>
      <i/>
      <sz val="9"/>
      <name val="Bookman Old Style"/>
      <family val="1"/>
    </font>
    <font>
      <i/>
      <sz val="8"/>
      <name val="Bookman Old Style"/>
      <family val="1"/>
    </font>
    <font>
      <sz val="18"/>
      <color indexed="48"/>
      <name val="Bookman Old Style"/>
      <family val="1"/>
    </font>
    <font>
      <sz val="12"/>
      <color indexed="48"/>
      <name val="Bookman Old Style"/>
      <family val="1"/>
    </font>
    <font>
      <sz val="9"/>
      <color indexed="48"/>
      <name val="Bookman Old Style"/>
      <family val="1"/>
    </font>
    <font>
      <b/>
      <sz val="12"/>
      <color indexed="48"/>
      <name val="Bookman Old Style"/>
      <family val="1"/>
    </font>
    <font>
      <b/>
      <sz val="10"/>
      <color indexed="48"/>
      <name val="Bookman Old Style"/>
      <family val="1"/>
    </font>
    <font>
      <i/>
      <sz val="9"/>
      <color indexed="48"/>
      <name val="Bookman Old Style"/>
      <family val="1"/>
    </font>
    <font>
      <sz val="8"/>
      <color indexed="48"/>
      <name val="Bookman Old Style"/>
      <family val="1"/>
    </font>
    <font>
      <sz val="10"/>
      <color indexed="48"/>
      <name val="Bookman Old Style"/>
      <family val="1"/>
    </font>
    <font>
      <b/>
      <u/>
      <sz val="9"/>
      <color indexed="48"/>
      <name val="Bookman Old Style"/>
      <family val="1"/>
    </font>
    <font>
      <b/>
      <sz val="9"/>
      <color indexed="48"/>
      <name val="Bookman Old Style"/>
      <family val="1"/>
    </font>
    <font>
      <b/>
      <u/>
      <sz val="9"/>
      <color indexed="10"/>
      <name val="Bookman Old Style"/>
      <family val="1"/>
    </font>
    <font>
      <b/>
      <u/>
      <sz val="10"/>
      <color indexed="48"/>
      <name val="Bookman Old Style"/>
      <family val="1"/>
    </font>
    <font>
      <b/>
      <sz val="8"/>
      <color indexed="48"/>
      <name val="Arial"/>
      <family val="2"/>
    </font>
    <font>
      <b/>
      <sz val="8"/>
      <color indexed="48"/>
      <name val="Bookman Old Style"/>
      <family val="1"/>
    </font>
    <font>
      <sz val="8"/>
      <color indexed="48"/>
      <name val="Arial"/>
      <family val="2"/>
    </font>
    <font>
      <b/>
      <u/>
      <sz val="16"/>
      <name val="Bookman Old Style"/>
      <family val="1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b/>
      <sz val="16"/>
      <name val="Amaze"/>
      <family val="2"/>
    </font>
    <font>
      <u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91">
    <xf numFmtId="0" fontId="0" fillId="0" borderId="0" xfId="0"/>
    <xf numFmtId="0" fontId="29" fillId="0" borderId="0" xfId="43" applyFont="1" applyAlignment="1">
      <alignment horizontal="center"/>
    </xf>
    <xf numFmtId="0" fontId="33" fillId="0" borderId="0" xfId="43" applyFont="1" applyAlignment="1">
      <alignment horizontal="center"/>
    </xf>
    <xf numFmtId="0" fontId="24" fillId="0" borderId="0" xfId="43" applyFont="1" applyAlignment="1">
      <alignment horizontal="center"/>
    </xf>
    <xf numFmtId="43" fontId="33" fillId="0" borderId="0" xfId="43" applyNumberFormat="1" applyFont="1" applyAlignment="1">
      <alignment horizontal="center"/>
    </xf>
    <xf numFmtId="43" fontId="24" fillId="0" borderId="0" xfId="43" applyNumberFormat="1" applyFont="1"/>
    <xf numFmtId="0" fontId="34" fillId="24" borderId="19" xfId="71" applyNumberFormat="1" applyFont="1" applyFill="1" applyBorder="1" applyAlignment="1">
      <alignment horizontal="center"/>
    </xf>
    <xf numFmtId="0" fontId="34" fillId="24" borderId="19" xfId="43" applyFont="1" applyFill="1" applyBorder="1" applyAlignment="1">
      <alignment horizontal="center"/>
    </xf>
    <xf numFmtId="0" fontId="29" fillId="0" borderId="20" xfId="43" applyFont="1" applyBorder="1" applyAlignment="1">
      <alignment horizontal="center"/>
    </xf>
    <xf numFmtId="0" fontId="35" fillId="0" borderId="19" xfId="43" applyFont="1" applyBorder="1" applyAlignment="1">
      <alignment horizontal="center"/>
    </xf>
    <xf numFmtId="43" fontId="33" fillId="0" borderId="23" xfId="71" applyNumberFormat="1" applyFont="1" applyBorder="1" applyAlignment="1">
      <alignment horizontal="center" wrapText="1"/>
    </xf>
    <xf numFmtId="0" fontId="28" fillId="0" borderId="25" xfId="43" applyFont="1" applyBorder="1" applyAlignment="1">
      <alignment horizontal="center"/>
    </xf>
    <xf numFmtId="0" fontId="31" fillId="0" borderId="19" xfId="43" applyFont="1" applyBorder="1" applyAlignment="1">
      <alignment horizontal="center"/>
    </xf>
    <xf numFmtId="43" fontId="24" fillId="0" borderId="26" xfId="71" applyNumberFormat="1" applyFont="1" applyBorder="1"/>
    <xf numFmtId="0" fontId="28" fillId="0" borderId="28" xfId="43" applyFont="1" applyBorder="1" applyAlignment="1">
      <alignment horizontal="center"/>
    </xf>
    <xf numFmtId="43" fontId="34" fillId="0" borderId="29" xfId="71" applyNumberFormat="1" applyFont="1" applyBorder="1"/>
    <xf numFmtId="0" fontId="28" fillId="0" borderId="21" xfId="43" applyFont="1" applyBorder="1" applyAlignment="1">
      <alignment horizontal="center"/>
    </xf>
    <xf numFmtId="43" fontId="24" fillId="0" borderId="15" xfId="71" applyNumberFormat="1" applyFont="1" applyBorder="1"/>
    <xf numFmtId="0" fontId="38" fillId="0" borderId="30" xfId="43" applyFont="1" applyBorder="1" applyAlignment="1">
      <alignment horizontal="left"/>
    </xf>
    <xf numFmtId="0" fontId="38" fillId="0" borderId="31" xfId="43" applyFont="1" applyBorder="1" applyAlignment="1">
      <alignment horizontal="left"/>
    </xf>
    <xf numFmtId="43" fontId="34" fillId="0" borderId="15" xfId="71" applyNumberFormat="1" applyFont="1" applyBorder="1"/>
    <xf numFmtId="0" fontId="31" fillId="0" borderId="32" xfId="43" applyFont="1" applyFill="1" applyBorder="1" applyAlignment="1">
      <alignment horizontal="center"/>
    </xf>
    <xf numFmtId="43" fontId="41" fillId="0" borderId="19" xfId="71" applyFont="1" applyBorder="1"/>
    <xf numFmtId="0" fontId="28" fillId="0" borderId="33" xfId="43" applyFont="1" applyBorder="1" applyAlignment="1">
      <alignment horizontal="center"/>
    </xf>
    <xf numFmtId="43" fontId="24" fillId="0" borderId="34" xfId="71" applyNumberFormat="1" applyFont="1" applyBorder="1"/>
    <xf numFmtId="43" fontId="33" fillId="0" borderId="15" xfId="71" applyNumberFormat="1" applyFont="1" applyBorder="1"/>
    <xf numFmtId="43" fontId="42" fillId="0" borderId="15" xfId="71" applyNumberFormat="1" applyFont="1" applyBorder="1"/>
    <xf numFmtId="0" fontId="31" fillId="0" borderId="21" xfId="43" applyFont="1" applyBorder="1" applyAlignment="1">
      <alignment horizontal="center"/>
    </xf>
    <xf numFmtId="43" fontId="34" fillId="0" borderId="35" xfId="71" applyNumberFormat="1" applyFont="1" applyBorder="1"/>
    <xf numFmtId="0" fontId="1" fillId="0" borderId="0" xfId="86"/>
    <xf numFmtId="0" fontId="33" fillId="0" borderId="0" xfId="86" applyFont="1" applyAlignment="1">
      <alignment horizontal="center"/>
    </xf>
    <xf numFmtId="0" fontId="28" fillId="0" borderId="0" xfId="86" applyFont="1" applyAlignment="1">
      <alignment horizontal="center"/>
    </xf>
    <xf numFmtId="0" fontId="33" fillId="0" borderId="0" xfId="86" applyFont="1"/>
    <xf numFmtId="43" fontId="24" fillId="0" borderId="0" xfId="114" applyFont="1"/>
    <xf numFmtId="0" fontId="24" fillId="0" borderId="0" xfId="86" applyFont="1"/>
    <xf numFmtId="0" fontId="34" fillId="24" borderId="19" xfId="114" applyNumberFormat="1" applyFont="1" applyFill="1" applyBorder="1" applyAlignment="1">
      <alignment horizontal="center"/>
    </xf>
    <xf numFmtId="43" fontId="33" fillId="0" borderId="23" xfId="114" applyNumberFormat="1" applyFont="1" applyBorder="1" applyAlignment="1">
      <alignment horizontal="center" wrapText="1"/>
    </xf>
    <xf numFmtId="0" fontId="28" fillId="0" borderId="20" xfId="86" applyFont="1" applyBorder="1" applyAlignment="1">
      <alignment horizontal="center"/>
    </xf>
    <xf numFmtId="0" fontId="33" fillId="0" borderId="24" xfId="86" applyFont="1" applyBorder="1" applyAlignment="1">
      <alignment horizontal="center"/>
    </xf>
    <xf numFmtId="0" fontId="28" fillId="0" borderId="25" xfId="86" applyFont="1" applyBorder="1" applyAlignment="1">
      <alignment horizontal="center"/>
    </xf>
    <xf numFmtId="0" fontId="31" fillId="0" borderId="19" xfId="86" applyFont="1" applyBorder="1" applyAlignment="1">
      <alignment horizontal="center"/>
    </xf>
    <xf numFmtId="0" fontId="31" fillId="0" borderId="27" xfId="86" applyFont="1" applyBorder="1" applyAlignment="1">
      <alignment horizontal="center"/>
    </xf>
    <xf numFmtId="43" fontId="34" fillId="0" borderId="27" xfId="114" applyFont="1" applyBorder="1"/>
    <xf numFmtId="43" fontId="1" fillId="0" borderId="29" xfId="114" applyFont="1" applyBorder="1"/>
    <xf numFmtId="43" fontId="34" fillId="0" borderId="19" xfId="114" applyFont="1" applyBorder="1"/>
    <xf numFmtId="0" fontId="33" fillId="0" borderId="21" xfId="86" applyFont="1" applyBorder="1" applyAlignment="1">
      <alignment horizontal="left"/>
    </xf>
    <xf numFmtId="0" fontId="27" fillId="0" borderId="19" xfId="86" applyFont="1" applyBorder="1" applyAlignment="1">
      <alignment horizontal="center"/>
    </xf>
    <xf numFmtId="43" fontId="24" fillId="0" borderId="19" xfId="114" applyFont="1" applyBorder="1"/>
    <xf numFmtId="43" fontId="27" fillId="0" borderId="19" xfId="86" applyNumberFormat="1" applyFont="1" applyBorder="1" applyAlignment="1" applyProtection="1">
      <alignment horizontal="center"/>
      <protection locked="0"/>
    </xf>
    <xf numFmtId="43" fontId="27" fillId="0" borderId="19" xfId="86" applyNumberFormat="1" applyFont="1" applyBorder="1" applyAlignment="1">
      <alignment horizontal="center"/>
    </xf>
    <xf numFmtId="0" fontId="29" fillId="0" borderId="15" xfId="86" applyFont="1" applyBorder="1" applyAlignment="1">
      <alignment horizontal="center"/>
    </xf>
    <xf numFmtId="0" fontId="37" fillId="0" borderId="21" xfId="86" applyFont="1" applyBorder="1" applyAlignment="1">
      <alignment horizontal="left"/>
    </xf>
    <xf numFmtId="0" fontId="37" fillId="0" borderId="22" xfId="86" applyFont="1" applyBorder="1" applyAlignment="1">
      <alignment horizontal="left"/>
    </xf>
    <xf numFmtId="0" fontId="28" fillId="0" borderId="19" xfId="86" applyFont="1" applyBorder="1"/>
    <xf numFmtId="43" fontId="33" fillId="0" borderId="19" xfId="114" applyFont="1" applyBorder="1"/>
    <xf numFmtId="0" fontId="37" fillId="0" borderId="15" xfId="86" applyFont="1" applyBorder="1" applyAlignment="1">
      <alignment horizontal="left"/>
    </xf>
    <xf numFmtId="0" fontId="29" fillId="0" borderId="19" xfId="86" applyFont="1" applyBorder="1" applyAlignment="1">
      <alignment horizontal="center"/>
    </xf>
    <xf numFmtId="0" fontId="31" fillId="0" borderId="21" xfId="86" applyFont="1" applyBorder="1" applyAlignment="1">
      <alignment horizontal="center"/>
    </xf>
    <xf numFmtId="0" fontId="45" fillId="0" borderId="19" xfId="86" applyFont="1" applyBorder="1" applyAlignment="1">
      <alignment horizontal="center"/>
    </xf>
    <xf numFmtId="43" fontId="34" fillId="0" borderId="36" xfId="114" applyFont="1" applyBorder="1"/>
    <xf numFmtId="0" fontId="1" fillId="0" borderId="0" xfId="129"/>
    <xf numFmtId="0" fontId="24" fillId="0" borderId="0" xfId="129" applyFont="1"/>
    <xf numFmtId="0" fontId="29" fillId="0" borderId="19" xfId="129" applyFont="1" applyBorder="1" applyAlignment="1">
      <alignment horizontal="center"/>
    </xf>
    <xf numFmtId="0" fontId="46" fillId="0" borderId="17" xfId="129" applyFont="1" applyBorder="1" applyAlignment="1"/>
    <xf numFmtId="0" fontId="46" fillId="0" borderId="0" xfId="129" applyFont="1" applyBorder="1"/>
    <xf numFmtId="0" fontId="48" fillId="0" borderId="0" xfId="129" applyFont="1" applyBorder="1" applyAlignment="1">
      <alignment horizontal="center"/>
    </xf>
    <xf numFmtId="0" fontId="48" fillId="0" borderId="0" xfId="129" applyFont="1"/>
    <xf numFmtId="43" fontId="49" fillId="0" borderId="0" xfId="129" applyNumberFormat="1" applyFont="1"/>
    <xf numFmtId="0" fontId="25" fillId="0" borderId="38" xfId="129" applyFont="1" applyBorder="1" applyAlignment="1">
      <alignment horizontal="center"/>
    </xf>
    <xf numFmtId="0" fontId="29" fillId="0" borderId="39" xfId="129" applyFont="1" applyBorder="1" applyAlignment="1">
      <alignment horizontal="center"/>
    </xf>
    <xf numFmtId="0" fontId="1" fillId="0" borderId="19" xfId="129" applyBorder="1"/>
    <xf numFmtId="16" fontId="29" fillId="0" borderId="39" xfId="129" applyNumberFormat="1" applyFont="1" applyBorder="1" applyAlignment="1">
      <alignment horizontal="center"/>
    </xf>
    <xf numFmtId="0" fontId="1" fillId="0" borderId="39" xfId="129" applyBorder="1"/>
    <xf numFmtId="43" fontId="34" fillId="0" borderId="0" xfId="215" applyNumberFormat="1" applyFont="1" applyFill="1" applyBorder="1"/>
    <xf numFmtId="0" fontId="24" fillId="0" borderId="19" xfId="172" applyFont="1" applyBorder="1"/>
    <xf numFmtId="0" fontId="58" fillId="0" borderId="0" xfId="172" applyFont="1" applyBorder="1" applyAlignment="1"/>
    <xf numFmtId="0" fontId="59" fillId="0" borderId="0" xfId="172" applyFont="1"/>
    <xf numFmtId="0" fontId="60" fillId="0" borderId="37" xfId="172" applyFont="1" applyBorder="1"/>
    <xf numFmtId="0" fontId="61" fillId="0" borderId="38" xfId="172" applyFont="1" applyBorder="1" applyAlignment="1">
      <alignment horizontal="center"/>
    </xf>
    <xf numFmtId="0" fontId="62" fillId="0" borderId="39" xfId="172" applyFont="1" applyBorder="1" applyAlignment="1">
      <alignment horizontal="center"/>
    </xf>
    <xf numFmtId="0" fontId="60" fillId="0" borderId="21" xfId="172" applyFont="1" applyBorder="1"/>
    <xf numFmtId="0" fontId="60" fillId="0" borderId="22" xfId="172" applyFont="1" applyBorder="1"/>
    <xf numFmtId="0" fontId="60" fillId="0" borderId="15" xfId="172" applyFont="1" applyBorder="1"/>
    <xf numFmtId="0" fontId="60" fillId="0" borderId="21" xfId="172" applyFont="1" applyBorder="1" applyAlignment="1"/>
    <xf numFmtId="0" fontId="60" fillId="0" borderId="22" xfId="172" applyFont="1" applyBorder="1" applyAlignment="1"/>
    <xf numFmtId="0" fontId="60" fillId="0" borderId="22" xfId="172" applyFont="1" applyBorder="1" applyAlignment="1">
      <alignment horizontal="center"/>
    </xf>
    <xf numFmtId="0" fontId="60" fillId="0" borderId="15" xfId="172" applyFont="1" applyBorder="1" applyAlignment="1">
      <alignment horizontal="center"/>
    </xf>
    <xf numFmtId="0" fontId="60" fillId="0" borderId="15" xfId="172" applyFont="1" applyBorder="1" applyAlignment="1"/>
    <xf numFmtId="0" fontId="60" fillId="0" borderId="21" xfId="172" applyFont="1" applyBorder="1" applyAlignment="1">
      <alignment horizontal="left"/>
    </xf>
    <xf numFmtId="0" fontId="60" fillId="0" borderId="22" xfId="172" applyFont="1" applyBorder="1" applyAlignment="1">
      <alignment horizontal="left"/>
    </xf>
    <xf numFmtId="0" fontId="60" fillId="0" borderId="15" xfId="172" applyFont="1" applyBorder="1" applyAlignment="1">
      <alignment horizontal="left"/>
    </xf>
    <xf numFmtId="0" fontId="62" fillId="0" borderId="21" xfId="172" applyFont="1" applyBorder="1" applyAlignment="1">
      <alignment horizontal="left"/>
    </xf>
    <xf numFmtId="0" fontId="62" fillId="0" borderId="22" xfId="172" applyFont="1" applyBorder="1" applyAlignment="1">
      <alignment horizontal="left"/>
    </xf>
    <xf numFmtId="0" fontId="62" fillId="0" borderId="15" xfId="172" applyFont="1" applyBorder="1" applyAlignment="1">
      <alignment horizontal="left"/>
    </xf>
    <xf numFmtId="0" fontId="64" fillId="0" borderId="21" xfId="172" applyFont="1" applyBorder="1" applyAlignment="1">
      <alignment horizontal="left"/>
    </xf>
    <xf numFmtId="0" fontId="64" fillId="0" borderId="22" xfId="172" applyFont="1" applyBorder="1" applyAlignment="1">
      <alignment horizontal="left"/>
    </xf>
    <xf numFmtId="0" fontId="64" fillId="0" borderId="15" xfId="172" applyFont="1" applyBorder="1" applyAlignment="1">
      <alignment horizontal="left"/>
    </xf>
    <xf numFmtId="0" fontId="62" fillId="0" borderId="19" xfId="172" applyFont="1" applyBorder="1" applyAlignment="1">
      <alignment horizontal="center"/>
    </xf>
    <xf numFmtId="0" fontId="59" fillId="0" borderId="19" xfId="172" applyFont="1" applyBorder="1"/>
    <xf numFmtId="0" fontId="1" fillId="0" borderId="0" xfId="215"/>
    <xf numFmtId="43" fontId="34" fillId="0" borderId="19" xfId="243" applyFont="1" applyBorder="1"/>
    <xf numFmtId="43" fontId="24" fillId="0" borderId="19" xfId="243" applyFont="1" applyBorder="1"/>
    <xf numFmtId="43" fontId="33" fillId="0" borderId="19" xfId="243" applyFont="1" applyBorder="1"/>
    <xf numFmtId="0" fontId="62" fillId="0" borderId="0" xfId="215" applyFont="1" applyBorder="1" applyAlignment="1"/>
    <xf numFmtId="0" fontId="65" fillId="0" borderId="0" xfId="215" applyFont="1" applyBorder="1"/>
    <xf numFmtId="0" fontId="65" fillId="0" borderId="0" xfId="215" applyFont="1"/>
    <xf numFmtId="0" fontId="71" fillId="0" borderId="19" xfId="215" applyFont="1" applyFill="1" applyBorder="1" applyAlignment="1">
      <alignment horizontal="center"/>
    </xf>
    <xf numFmtId="43" fontId="50" fillId="0" borderId="19" xfId="243" applyFont="1" applyBorder="1"/>
    <xf numFmtId="0" fontId="72" fillId="0" borderId="19" xfId="215" applyFont="1" applyBorder="1" applyAlignment="1">
      <alignment horizontal="center"/>
    </xf>
    <xf numFmtId="43" fontId="65" fillId="0" borderId="19" xfId="243" applyFont="1" applyBorder="1"/>
    <xf numFmtId="43" fontId="34" fillId="0" borderId="19" xfId="215" applyNumberFormat="1" applyFont="1" applyBorder="1"/>
    <xf numFmtId="0" fontId="1" fillId="0" borderId="0" xfId="258"/>
    <xf numFmtId="0" fontId="1" fillId="0" borderId="10" xfId="258" applyBorder="1"/>
    <xf numFmtId="0" fontId="1" fillId="0" borderId="11" xfId="258" applyBorder="1"/>
    <xf numFmtId="0" fontId="1" fillId="0" borderId="12" xfId="258" applyBorder="1"/>
    <xf numFmtId="0" fontId="1" fillId="0" borderId="13" xfId="258" applyBorder="1"/>
    <xf numFmtId="0" fontId="1" fillId="0" borderId="0" xfId="258" applyBorder="1"/>
    <xf numFmtId="0" fontId="74" fillId="0" borderId="0" xfId="258" applyFont="1" applyBorder="1"/>
    <xf numFmtId="0" fontId="1" fillId="0" borderId="17" xfId="258" applyBorder="1"/>
    <xf numFmtId="0" fontId="1" fillId="0" borderId="14" xfId="258" applyBorder="1"/>
    <xf numFmtId="0" fontId="1" fillId="0" borderId="11" xfId="258" applyFill="1" applyBorder="1"/>
    <xf numFmtId="0" fontId="75" fillId="0" borderId="0" xfId="258" applyFont="1" applyBorder="1"/>
    <xf numFmtId="0" fontId="31" fillId="0" borderId="0" xfId="258" applyFont="1" applyBorder="1"/>
    <xf numFmtId="0" fontId="76" fillId="0" borderId="0" xfId="258" applyFont="1" applyBorder="1"/>
    <xf numFmtId="0" fontId="77" fillId="0" borderId="0" xfId="258" applyFont="1" applyBorder="1"/>
    <xf numFmtId="0" fontId="1" fillId="0" borderId="0" xfId="258" applyBorder="1" applyAlignment="1">
      <alignment horizontal="center"/>
    </xf>
    <xf numFmtId="0" fontId="1" fillId="0" borderId="16" xfId="258" applyBorder="1"/>
    <xf numFmtId="0" fontId="1" fillId="0" borderId="18" xfId="258" applyBorder="1"/>
    <xf numFmtId="0" fontId="31" fillId="0" borderId="13" xfId="258" applyFont="1" applyBorder="1"/>
    <xf numFmtId="0" fontId="1" fillId="0" borderId="14" xfId="258" applyBorder="1" applyAlignment="1"/>
    <xf numFmtId="0" fontId="2" fillId="0" borderId="10" xfId="37" applyBorder="1"/>
    <xf numFmtId="0" fontId="2" fillId="0" borderId="11" xfId="37" applyBorder="1"/>
    <xf numFmtId="0" fontId="2" fillId="0" borderId="12" xfId="37" applyBorder="1"/>
    <xf numFmtId="0" fontId="2" fillId="0" borderId="13" xfId="37" applyBorder="1"/>
    <xf numFmtId="0" fontId="2" fillId="0" borderId="0" xfId="37" applyBorder="1"/>
    <xf numFmtId="0" fontId="2" fillId="0" borderId="14" xfId="37" applyBorder="1"/>
    <xf numFmtId="0" fontId="19" fillId="0" borderId="13" xfId="37" applyFont="1" applyBorder="1" applyAlignment="1">
      <alignment horizontal="left"/>
    </xf>
    <xf numFmtId="0" fontId="19" fillId="0" borderId="0" xfId="37" applyFont="1" applyBorder="1" applyAlignment="1">
      <alignment horizontal="left"/>
    </xf>
    <xf numFmtId="0" fontId="19" fillId="0" borderId="14" xfId="37" applyFont="1" applyBorder="1" applyAlignment="1">
      <alignment horizontal="left"/>
    </xf>
    <xf numFmtId="0" fontId="20" fillId="0" borderId="13" xfId="37" applyFont="1" applyBorder="1" applyAlignment="1">
      <alignment horizontal="left"/>
    </xf>
    <xf numFmtId="0" fontId="20" fillId="0" borderId="0" xfId="37" applyFont="1" applyBorder="1" applyAlignment="1">
      <alignment horizontal="left"/>
    </xf>
    <xf numFmtId="0" fontId="20" fillId="0" borderId="0" xfId="37" applyFont="1" applyBorder="1" applyAlignment="1">
      <alignment horizontal="center"/>
    </xf>
    <xf numFmtId="0" fontId="21" fillId="0" borderId="0" xfId="37" applyFont="1" applyBorder="1"/>
    <xf numFmtId="0" fontId="21" fillId="0" borderId="14" xfId="37" applyFont="1" applyBorder="1"/>
    <xf numFmtId="0" fontId="22" fillId="0" borderId="13" xfId="37" applyFont="1" applyBorder="1"/>
    <xf numFmtId="0" fontId="22" fillId="0" borderId="0" xfId="37" applyFont="1" applyBorder="1"/>
    <xf numFmtId="0" fontId="22" fillId="0" borderId="14" xfId="37" applyFont="1" applyBorder="1"/>
    <xf numFmtId="0" fontId="23" fillId="0" borderId="0" xfId="37" applyFont="1" applyBorder="1"/>
    <xf numFmtId="0" fontId="23" fillId="0" borderId="13" xfId="37" applyFont="1" applyBorder="1"/>
    <xf numFmtId="0" fontId="24" fillId="0" borderId="13" xfId="37" applyFont="1" applyBorder="1"/>
    <xf numFmtId="0" fontId="24" fillId="0" borderId="0" xfId="37" applyFont="1" applyBorder="1"/>
    <xf numFmtId="0" fontId="26" fillId="0" borderId="0" xfId="37" applyFont="1" applyBorder="1"/>
    <xf numFmtId="0" fontId="27" fillId="0" borderId="0" xfId="37" applyFont="1" applyBorder="1"/>
    <xf numFmtId="0" fontId="27" fillId="0" borderId="14" xfId="37" applyFont="1" applyBorder="1"/>
    <xf numFmtId="0" fontId="29" fillId="0" borderId="0" xfId="37" applyFont="1" applyBorder="1" applyAlignment="1"/>
    <xf numFmtId="0" fontId="29" fillId="0" borderId="0" xfId="37" applyFont="1" applyBorder="1"/>
    <xf numFmtId="0" fontId="31" fillId="0" borderId="14" xfId="37" applyFont="1" applyBorder="1"/>
    <xf numFmtId="0" fontId="31" fillId="0" borderId="14" xfId="37" applyFont="1" applyBorder="1" applyAlignment="1"/>
    <xf numFmtId="0" fontId="28" fillId="0" borderId="0" xfId="37" applyFont="1" applyBorder="1"/>
    <xf numFmtId="0" fontId="28" fillId="0" borderId="0" xfId="37" applyFont="1" applyBorder="1" applyAlignment="1"/>
    <xf numFmtId="0" fontId="2" fillId="0" borderId="16" xfId="37" applyBorder="1"/>
    <xf numFmtId="0" fontId="2" fillId="0" borderId="17" xfId="37" applyBorder="1"/>
    <xf numFmtId="0" fontId="2" fillId="0" borderId="18" xfId="37" applyBorder="1"/>
    <xf numFmtId="43" fontId="24" fillId="0" borderId="26" xfId="71" applyNumberFormat="1" applyFont="1" applyBorder="1"/>
    <xf numFmtId="43" fontId="34" fillId="0" borderId="29" xfId="71" applyNumberFormat="1" applyFont="1" applyBorder="1"/>
    <xf numFmtId="43" fontId="34" fillId="0" borderId="15" xfId="71" applyNumberFormat="1" applyFont="1" applyBorder="1"/>
    <xf numFmtId="43" fontId="34" fillId="0" borderId="35" xfId="71" applyNumberFormat="1" applyFont="1" applyBorder="1"/>
    <xf numFmtId="43" fontId="34" fillId="0" borderId="27" xfId="114" applyFont="1" applyBorder="1"/>
    <xf numFmtId="43" fontId="34" fillId="0" borderId="19" xfId="114" applyFont="1" applyBorder="1"/>
    <xf numFmtId="43" fontId="34" fillId="0" borderId="36" xfId="114" applyFont="1" applyBorder="1"/>
    <xf numFmtId="43" fontId="34" fillId="0" borderId="19" xfId="243" applyFont="1" applyBorder="1"/>
    <xf numFmtId="43" fontId="24" fillId="0" borderId="19" xfId="243" applyFont="1" applyBorder="1"/>
    <xf numFmtId="43" fontId="65" fillId="0" borderId="19" xfId="243" applyFont="1" applyBorder="1"/>
    <xf numFmtId="43" fontId="34" fillId="0" borderId="19" xfId="215" applyNumberFormat="1" applyFont="1" applyBorder="1"/>
    <xf numFmtId="0" fontId="28" fillId="0" borderId="0" xfId="37" applyFont="1" applyBorder="1" applyAlignment="1">
      <alignment horizontal="left"/>
    </xf>
    <xf numFmtId="0" fontId="27" fillId="0" borderId="0" xfId="37" applyFont="1" applyBorder="1" applyAlignment="1">
      <alignment horizontal="center"/>
    </xf>
    <xf numFmtId="0" fontId="27" fillId="0" borderId="14" xfId="37" applyFont="1" applyBorder="1" applyAlignment="1">
      <alignment horizontal="center"/>
    </xf>
    <xf numFmtId="0" fontId="30" fillId="0" borderId="0" xfId="37" applyFont="1" applyBorder="1" applyAlignment="1">
      <alignment horizontal="center"/>
    </xf>
    <xf numFmtId="0" fontId="30" fillId="0" borderId="14" xfId="37" applyFont="1" applyBorder="1" applyAlignment="1">
      <alignment horizontal="center"/>
    </xf>
    <xf numFmtId="0" fontId="32" fillId="0" borderId="0" xfId="37" applyFont="1" applyBorder="1" applyAlignment="1">
      <alignment horizontal="center"/>
    </xf>
    <xf numFmtId="0" fontId="32" fillId="0" borderId="14" xfId="37" applyFont="1" applyBorder="1" applyAlignment="1">
      <alignment horizontal="center"/>
    </xf>
    <xf numFmtId="0" fontId="20" fillId="0" borderId="0" xfId="37" applyFont="1" applyBorder="1" applyAlignment="1">
      <alignment horizontal="center"/>
    </xf>
    <xf numFmtId="0" fontId="25" fillId="0" borderId="0" xfId="37" applyFont="1" applyBorder="1" applyAlignment="1">
      <alignment horizontal="center"/>
    </xf>
    <xf numFmtId="0" fontId="19" fillId="0" borderId="13" xfId="37" applyFont="1" applyBorder="1" applyAlignment="1">
      <alignment horizontal="left"/>
    </xf>
    <xf numFmtId="0" fontId="19" fillId="0" borderId="0" xfId="37" applyFont="1" applyBorder="1" applyAlignment="1">
      <alignment horizontal="left"/>
    </xf>
    <xf numFmtId="0" fontId="20" fillId="0" borderId="13" xfId="37" applyFont="1" applyBorder="1" applyAlignment="1">
      <alignment horizontal="left"/>
    </xf>
    <xf numFmtId="0" fontId="20" fillId="0" borderId="0" xfId="37" applyFont="1" applyBorder="1" applyAlignment="1">
      <alignment horizontal="left"/>
    </xf>
    <xf numFmtId="0" fontId="19" fillId="0" borderId="14" xfId="37" applyFont="1" applyBorder="1" applyAlignment="1">
      <alignment horizontal="left"/>
    </xf>
    <xf numFmtId="0" fontId="36" fillId="0" borderId="40" xfId="43" applyFont="1" applyBorder="1" applyAlignment="1">
      <alignment horizontal="left"/>
    </xf>
    <xf numFmtId="0" fontId="36" fillId="0" borderId="41" xfId="43" applyFont="1" applyBorder="1" applyAlignment="1">
      <alignment horizontal="left"/>
    </xf>
    <xf numFmtId="0" fontId="36" fillId="0" borderId="30" xfId="43" applyFont="1" applyBorder="1" applyAlignment="1">
      <alignment horizontal="left"/>
    </xf>
    <xf numFmtId="0" fontId="36" fillId="0" borderId="31" xfId="43" applyFont="1" applyBorder="1" applyAlignment="1">
      <alignment horizontal="left"/>
    </xf>
    <xf numFmtId="0" fontId="33" fillId="0" borderId="0" xfId="43" applyFont="1" applyAlignment="1">
      <alignment horizontal="center"/>
    </xf>
    <xf numFmtId="0" fontId="33" fillId="24" borderId="42" xfId="43" applyFont="1" applyFill="1" applyBorder="1" applyAlignment="1">
      <alignment horizontal="center"/>
    </xf>
    <xf numFmtId="0" fontId="33" fillId="24" borderId="24" xfId="43" applyFont="1" applyFill="1" applyBorder="1" applyAlignment="1">
      <alignment horizontal="center"/>
    </xf>
    <xf numFmtId="0" fontId="33" fillId="24" borderId="43" xfId="43" applyFont="1" applyFill="1" applyBorder="1" applyAlignment="1">
      <alignment horizontal="center"/>
    </xf>
    <xf numFmtId="0" fontId="39" fillId="0" borderId="21" xfId="43" applyFont="1" applyBorder="1" applyAlignment="1">
      <alignment horizontal="left"/>
    </xf>
    <xf numFmtId="0" fontId="39" fillId="0" borderId="22" xfId="43" applyFont="1" applyBorder="1" applyAlignment="1">
      <alignment horizontal="left"/>
    </xf>
    <xf numFmtId="0" fontId="33" fillId="0" borderId="21" xfId="43" applyFont="1" applyBorder="1" applyAlignment="1">
      <alignment horizontal="left"/>
    </xf>
    <xf numFmtId="0" fontId="33" fillId="0" borderId="22" xfId="43" applyFont="1" applyBorder="1" applyAlignment="1">
      <alignment horizontal="left"/>
    </xf>
    <xf numFmtId="0" fontId="33" fillId="0" borderId="21" xfId="43" applyFont="1" applyBorder="1" applyAlignment="1"/>
    <xf numFmtId="0" fontId="33" fillId="0" borderId="22" xfId="43" applyFont="1" applyBorder="1" applyAlignment="1"/>
    <xf numFmtId="0" fontId="38" fillId="0" borderId="30" xfId="43" applyFont="1" applyBorder="1" applyAlignment="1">
      <alignment horizontal="left"/>
    </xf>
    <xf numFmtId="0" fontId="38" fillId="0" borderId="31" xfId="43" applyFont="1" applyBorder="1" applyAlignment="1">
      <alignment horizontal="left"/>
    </xf>
    <xf numFmtId="0" fontId="34" fillId="0" borderId="21" xfId="43" applyFont="1" applyBorder="1" applyAlignment="1">
      <alignment horizontal="left"/>
    </xf>
    <xf numFmtId="0" fontId="34" fillId="0" borderId="22" xfId="43" applyFont="1" applyBorder="1" applyAlignment="1">
      <alignment horizontal="left"/>
    </xf>
    <xf numFmtId="0" fontId="44" fillId="0" borderId="40" xfId="43" applyFont="1" applyBorder="1" applyAlignment="1">
      <alignment horizontal="left"/>
    </xf>
    <xf numFmtId="0" fontId="44" fillId="0" borderId="41" xfId="43" applyFont="1" applyBorder="1" applyAlignment="1">
      <alignment horizontal="left"/>
    </xf>
    <xf numFmtId="0" fontId="44" fillId="0" borderId="44" xfId="43" applyFont="1" applyBorder="1" applyAlignment="1">
      <alignment horizontal="left"/>
    </xf>
    <xf numFmtId="0" fontId="43" fillId="0" borderId="30" xfId="43" applyFont="1" applyBorder="1" applyAlignment="1">
      <alignment horizontal="left"/>
    </xf>
    <xf numFmtId="0" fontId="43" fillId="0" borderId="31" xfId="43" applyFont="1" applyBorder="1" applyAlignment="1">
      <alignment horizontal="left"/>
    </xf>
    <xf numFmtId="0" fontId="33" fillId="25" borderId="21" xfId="43" applyFont="1" applyFill="1" applyBorder="1" applyAlignment="1">
      <alignment horizontal="center"/>
    </xf>
    <xf numFmtId="0" fontId="33" fillId="25" borderId="22" xfId="43" applyFont="1" applyFill="1" applyBorder="1" applyAlignment="1">
      <alignment horizontal="center"/>
    </xf>
    <xf numFmtId="0" fontId="33" fillId="25" borderId="15" xfId="43" applyFont="1" applyFill="1" applyBorder="1" applyAlignment="1">
      <alignment horizontal="center"/>
    </xf>
    <xf numFmtId="0" fontId="39" fillId="0" borderId="40" xfId="43" applyFont="1" applyBorder="1" applyAlignment="1">
      <alignment horizontal="left"/>
    </xf>
    <xf numFmtId="0" fontId="39" fillId="0" borderId="41" xfId="43" applyFont="1" applyBorder="1" applyAlignment="1">
      <alignment horizontal="left"/>
    </xf>
    <xf numFmtId="0" fontId="39" fillId="0" borderId="44" xfId="43" applyFont="1" applyBorder="1" applyAlignment="1">
      <alignment horizontal="left"/>
    </xf>
    <xf numFmtId="0" fontId="36" fillId="0" borderId="40" xfId="86" applyFont="1" applyBorder="1" applyAlignment="1">
      <alignment horizontal="left"/>
    </xf>
    <xf numFmtId="0" fontId="36" fillId="0" borderId="41" xfId="86" applyFont="1" applyBorder="1" applyAlignment="1">
      <alignment horizontal="left"/>
    </xf>
    <xf numFmtId="0" fontId="37" fillId="0" borderId="19" xfId="86" applyFont="1" applyBorder="1"/>
    <xf numFmtId="0" fontId="28" fillId="0" borderId="0" xfId="86" applyFont="1" applyAlignment="1">
      <alignment horizontal="center"/>
    </xf>
    <xf numFmtId="0" fontId="33" fillId="0" borderId="0" xfId="86" applyFont="1" applyAlignment="1">
      <alignment horizontal="center"/>
    </xf>
    <xf numFmtId="0" fontId="33" fillId="0" borderId="42" xfId="86" applyFont="1" applyBorder="1" applyAlignment="1">
      <alignment horizontal="center"/>
    </xf>
    <xf numFmtId="0" fontId="33" fillId="0" borderId="24" xfId="86" applyFont="1" applyBorder="1" applyAlignment="1">
      <alignment horizontal="center"/>
    </xf>
    <xf numFmtId="0" fontId="33" fillId="0" borderId="21" xfId="86" applyFont="1" applyBorder="1" applyAlignment="1">
      <alignment horizontal="left"/>
    </xf>
    <xf numFmtId="0" fontId="33" fillId="0" borderId="22" xfId="86" applyFont="1" applyBorder="1" applyAlignment="1">
      <alignment horizontal="left"/>
    </xf>
    <xf numFmtId="0" fontId="36" fillId="0" borderId="19" xfId="86" applyFont="1" applyBorder="1"/>
    <xf numFmtId="0" fontId="39" fillId="0" borderId="21" xfId="86" applyFont="1" applyBorder="1" applyAlignment="1">
      <alignment horizontal="left"/>
    </xf>
    <xf numFmtId="0" fontId="39" fillId="0" borderId="22" xfId="86" applyFont="1" applyBorder="1" applyAlignment="1">
      <alignment horizontal="left"/>
    </xf>
    <xf numFmtId="0" fontId="24" fillId="0" borderId="21" xfId="86" applyFont="1" applyBorder="1" applyAlignment="1">
      <alignment horizontal="left"/>
    </xf>
    <xf numFmtId="0" fontId="24" fillId="0" borderId="22" xfId="86" applyFont="1" applyBorder="1" applyAlignment="1">
      <alignment horizontal="left"/>
    </xf>
    <xf numFmtId="0" fontId="37" fillId="0" borderId="21" xfId="86" applyFont="1" applyBorder="1" applyAlignment="1">
      <alignment horizontal="left"/>
    </xf>
    <xf numFmtId="0" fontId="37" fillId="0" borderId="22" xfId="86" applyFont="1" applyBorder="1" applyAlignment="1">
      <alignment horizontal="left"/>
    </xf>
    <xf numFmtId="0" fontId="34" fillId="0" borderId="21" xfId="86" applyFont="1" applyBorder="1" applyAlignment="1">
      <alignment horizontal="left"/>
    </xf>
    <xf numFmtId="0" fontId="34" fillId="0" borderId="22" xfId="86" applyFont="1" applyBorder="1" applyAlignment="1">
      <alignment horizontal="left"/>
    </xf>
    <xf numFmtId="0" fontId="33" fillId="25" borderId="21" xfId="86" applyFont="1" applyFill="1" applyBorder="1" applyAlignment="1">
      <alignment horizontal="left"/>
    </xf>
    <xf numFmtId="0" fontId="33" fillId="25" borderId="22" xfId="86" applyFont="1" applyFill="1" applyBorder="1" applyAlignment="1">
      <alignment horizontal="left"/>
    </xf>
    <xf numFmtId="0" fontId="33" fillId="25" borderId="15" xfId="86" applyFont="1" applyFill="1" applyBorder="1" applyAlignment="1">
      <alignment horizontal="left"/>
    </xf>
    <xf numFmtId="0" fontId="33" fillId="0" borderId="21" xfId="86" applyFont="1" applyFill="1" applyBorder="1" applyAlignment="1">
      <alignment horizontal="center"/>
    </xf>
    <xf numFmtId="0" fontId="33" fillId="0" borderId="22" xfId="86" applyFont="1" applyFill="1" applyBorder="1" applyAlignment="1">
      <alignment horizontal="center"/>
    </xf>
    <xf numFmtId="0" fontId="33" fillId="0" borderId="15" xfId="86" applyFont="1" applyFill="1" applyBorder="1" applyAlignment="1">
      <alignment horizontal="center"/>
    </xf>
    <xf numFmtId="0" fontId="24" fillId="0" borderId="19" xfId="86" applyFont="1" applyBorder="1"/>
    <xf numFmtId="0" fontId="47" fillId="0" borderId="21" xfId="129" applyFont="1" applyBorder="1"/>
    <xf numFmtId="0" fontId="47" fillId="0" borderId="22" xfId="129" applyFont="1" applyBorder="1"/>
    <xf numFmtId="0" fontId="47" fillId="0" borderId="15" xfId="129" applyFont="1" applyBorder="1"/>
    <xf numFmtId="43" fontId="35" fillId="0" borderId="19" xfId="157" applyFont="1" applyBorder="1"/>
    <xf numFmtId="49" fontId="56" fillId="0" borderId="21" xfId="129" applyNumberFormat="1" applyFont="1" applyBorder="1" applyAlignment="1">
      <alignment horizontal="left"/>
    </xf>
    <xf numFmtId="49" fontId="56" fillId="0" borderId="22" xfId="129" applyNumberFormat="1" applyFont="1" applyBorder="1" applyAlignment="1">
      <alignment horizontal="left"/>
    </xf>
    <xf numFmtId="49" fontId="56" fillId="0" borderId="15" xfId="129" applyNumberFormat="1" applyFont="1" applyBorder="1" applyAlignment="1">
      <alignment horizontal="left"/>
    </xf>
    <xf numFmtId="43" fontId="47" fillId="0" borderId="19" xfId="157" applyFont="1" applyBorder="1"/>
    <xf numFmtId="43" fontId="52" fillId="0" borderId="21" xfId="157" applyFont="1" applyBorder="1"/>
    <xf numFmtId="43" fontId="52" fillId="0" borderId="15" xfId="157" applyFont="1" applyBorder="1"/>
    <xf numFmtId="43" fontId="47" fillId="0" borderId="21" xfId="157" applyFont="1" applyBorder="1" applyAlignment="1">
      <alignment horizontal="center"/>
    </xf>
    <xf numFmtId="43" fontId="47" fillId="0" borderId="15" xfId="157" applyFont="1" applyBorder="1" applyAlignment="1">
      <alignment horizontal="center"/>
    </xf>
    <xf numFmtId="0" fontId="47" fillId="0" borderId="21" xfId="129" applyFont="1" applyBorder="1" applyAlignment="1">
      <alignment horizontal="left"/>
    </xf>
    <xf numFmtId="0" fontId="47" fillId="0" borderId="22" xfId="129" applyFont="1" applyBorder="1" applyAlignment="1">
      <alignment horizontal="left"/>
    </xf>
    <xf numFmtId="0" fontId="47" fillId="0" borderId="15" xfId="129" applyFont="1" applyBorder="1" applyAlignment="1">
      <alignment horizontal="left"/>
    </xf>
    <xf numFmtId="0" fontId="41" fillId="0" borderId="21" xfId="129" applyFont="1" applyBorder="1" applyAlignment="1">
      <alignment horizontal="left"/>
    </xf>
    <xf numFmtId="0" fontId="41" fillId="0" borderId="22" xfId="129" applyFont="1" applyBorder="1" applyAlignment="1">
      <alignment horizontal="left"/>
    </xf>
    <xf numFmtId="0" fontId="41" fillId="0" borderId="15" xfId="129" applyFont="1" applyBorder="1" applyAlignment="1">
      <alignment horizontal="left"/>
    </xf>
    <xf numFmtId="43" fontId="35" fillId="0" borderId="21" xfId="157" applyFont="1" applyBorder="1" applyAlignment="1">
      <alignment horizontal="center"/>
    </xf>
    <xf numFmtId="43" fontId="35" fillId="0" borderId="15" xfId="157" applyFont="1" applyBorder="1" applyAlignment="1">
      <alignment horizontal="center"/>
    </xf>
    <xf numFmtId="0" fontId="56" fillId="0" borderId="21" xfId="129" applyFont="1" applyBorder="1"/>
    <xf numFmtId="0" fontId="56" fillId="0" borderId="22" xfId="129" applyFont="1" applyBorder="1"/>
    <xf numFmtId="0" fontId="56" fillId="0" borderId="15" xfId="129" applyFont="1" applyBorder="1"/>
    <xf numFmtId="0" fontId="23" fillId="0" borderId="0" xfId="129" applyFont="1" applyBorder="1" applyAlignment="1">
      <alignment horizontal="center"/>
    </xf>
    <xf numFmtId="0" fontId="49" fillId="0" borderId="21" xfId="129" applyFont="1" applyBorder="1" applyAlignment="1">
      <alignment horizontal="left"/>
    </xf>
    <xf numFmtId="0" fontId="43" fillId="0" borderId="28" xfId="129" applyFont="1" applyBorder="1"/>
    <xf numFmtId="0" fontId="35" fillId="0" borderId="45" xfId="129" applyFont="1" applyBorder="1"/>
    <xf numFmtId="0" fontId="35" fillId="0" borderId="29" xfId="129" applyFont="1" applyBorder="1"/>
    <xf numFmtId="43" fontId="35" fillId="0" borderId="39" xfId="157" applyFont="1" applyBorder="1"/>
    <xf numFmtId="0" fontId="43" fillId="0" borderId="21" xfId="129" applyFont="1" applyBorder="1" applyAlignment="1">
      <alignment horizontal="left"/>
    </xf>
    <xf numFmtId="0" fontId="43" fillId="0" borderId="22" xfId="129" applyFont="1" applyBorder="1" applyAlignment="1">
      <alignment horizontal="left"/>
    </xf>
    <xf numFmtId="0" fontId="43" fillId="0" borderId="15" xfId="129" applyFont="1" applyBorder="1" applyAlignment="1">
      <alignment horizontal="left"/>
    </xf>
    <xf numFmtId="0" fontId="43" fillId="0" borderId="21" xfId="129" applyFont="1" applyBorder="1"/>
    <xf numFmtId="0" fontId="43" fillId="0" borderId="22" xfId="129" applyFont="1" applyBorder="1"/>
    <xf numFmtId="0" fontId="43" fillId="0" borderId="15" xfId="129" applyFont="1" applyBorder="1"/>
    <xf numFmtId="43" fontId="35" fillId="0" borderId="21" xfId="157" applyFont="1" applyBorder="1"/>
    <xf numFmtId="43" fontId="35" fillId="0" borderId="15" xfId="157" applyFont="1" applyBorder="1"/>
    <xf numFmtId="0" fontId="50" fillId="24" borderId="19" xfId="129" applyFont="1" applyFill="1" applyBorder="1" applyAlignment="1">
      <alignment horizontal="center"/>
    </xf>
    <xf numFmtId="0" fontId="51" fillId="0" borderId="38" xfId="129" applyFont="1" applyBorder="1" applyAlignment="1">
      <alignment horizontal="center"/>
    </xf>
    <xf numFmtId="0" fontId="35" fillId="0" borderId="46" xfId="129" applyFont="1" applyBorder="1" applyAlignment="1">
      <alignment horizontal="center" wrapText="1"/>
    </xf>
    <xf numFmtId="0" fontId="35" fillId="0" borderId="47" xfId="129" applyFont="1" applyBorder="1" applyAlignment="1">
      <alignment horizontal="center" wrapText="1"/>
    </xf>
    <xf numFmtId="0" fontId="57" fillId="0" borderId="21" xfId="129" applyFont="1" applyBorder="1"/>
    <xf numFmtId="0" fontId="57" fillId="0" borderId="22" xfId="129" applyFont="1" applyBorder="1"/>
    <xf numFmtId="0" fontId="57" fillId="0" borderId="15" xfId="129" applyFont="1" applyBorder="1"/>
    <xf numFmtId="0" fontId="41" fillId="0" borderId="21" xfId="129" applyFont="1" applyBorder="1"/>
    <xf numFmtId="0" fontId="41" fillId="0" borderId="22" xfId="129" applyFont="1" applyBorder="1"/>
    <xf numFmtId="0" fontId="41" fillId="0" borderId="15" xfId="129" applyFont="1" applyBorder="1"/>
    <xf numFmtId="43" fontId="52" fillId="0" borderId="19" xfId="157" applyFont="1" applyBorder="1"/>
    <xf numFmtId="0" fontId="57" fillId="0" borderId="21" xfId="129" applyFont="1" applyBorder="1" applyAlignment="1">
      <alignment horizontal="left"/>
    </xf>
    <xf numFmtId="0" fontId="57" fillId="0" borderId="22" xfId="129" applyFont="1" applyBorder="1" applyAlignment="1">
      <alignment horizontal="left"/>
    </xf>
    <xf numFmtId="0" fontId="57" fillId="0" borderId="15" xfId="129" applyFont="1" applyBorder="1" applyAlignment="1">
      <alignment horizontal="left"/>
    </xf>
    <xf numFmtId="43" fontId="47" fillId="0" borderId="19" xfId="157" applyFont="1" applyBorder="1" applyAlignment="1">
      <alignment horizontal="center"/>
    </xf>
    <xf numFmtId="43" fontId="24" fillId="0" borderId="19" xfId="129" applyNumberFormat="1" applyFont="1" applyBorder="1" applyAlignment="1">
      <alignment horizontal="center"/>
    </xf>
    <xf numFmtId="0" fontId="24" fillId="0" borderId="19" xfId="129" applyFont="1" applyBorder="1" applyAlignment="1">
      <alignment horizontal="center"/>
    </xf>
    <xf numFmtId="0" fontId="52" fillId="0" borderId="21" xfId="129" applyFont="1" applyBorder="1" applyAlignment="1">
      <alignment horizontal="left"/>
    </xf>
    <xf numFmtId="0" fontId="52" fillId="0" borderId="22" xfId="129" applyFont="1" applyBorder="1" applyAlignment="1">
      <alignment horizontal="left"/>
    </xf>
    <xf numFmtId="0" fontId="52" fillId="0" borderId="15" xfId="129" applyFont="1" applyBorder="1" applyAlignment="1">
      <alignment horizontal="left"/>
    </xf>
    <xf numFmtId="43" fontId="52" fillId="0" borderId="21" xfId="157" applyFont="1" applyBorder="1" applyAlignment="1">
      <alignment horizontal="center"/>
    </xf>
    <xf numFmtId="43" fontId="52" fillId="0" borderId="15" xfId="157" applyFont="1" applyBorder="1" applyAlignment="1">
      <alignment horizontal="center"/>
    </xf>
    <xf numFmtId="43" fontId="35" fillId="0" borderId="21" xfId="157" applyFont="1" applyBorder="1" applyAlignment="1">
      <alignment horizontal="left"/>
    </xf>
    <xf numFmtId="43" fontId="35" fillId="0" borderId="15" xfId="157" applyFont="1" applyBorder="1" applyAlignment="1">
      <alignment horizontal="left"/>
    </xf>
    <xf numFmtId="0" fontId="24" fillId="0" borderId="21" xfId="129" applyFont="1" applyBorder="1" applyAlignment="1">
      <alignment horizontal="left"/>
    </xf>
    <xf numFmtId="0" fontId="24" fillId="0" borderId="22" xfId="129" applyFont="1" applyBorder="1" applyAlignment="1">
      <alignment horizontal="left"/>
    </xf>
    <xf numFmtId="0" fontId="24" fillId="0" borderId="15" xfId="129" applyFont="1" applyBorder="1" applyAlignment="1">
      <alignment horizontal="left"/>
    </xf>
    <xf numFmtId="0" fontId="52" fillId="0" borderId="21" xfId="129" applyFont="1" applyBorder="1"/>
    <xf numFmtId="0" fontId="60" fillId="0" borderId="21" xfId="172" applyFont="1" applyBorder="1" applyAlignment="1">
      <alignment horizontal="left"/>
    </xf>
    <xf numFmtId="0" fontId="60" fillId="0" borderId="22" xfId="172" applyFont="1" applyBorder="1" applyAlignment="1">
      <alignment horizontal="left"/>
    </xf>
    <xf numFmtId="0" fontId="60" fillId="0" borderId="15" xfId="172" applyFont="1" applyBorder="1" applyAlignment="1">
      <alignment horizontal="left"/>
    </xf>
    <xf numFmtId="43" fontId="43" fillId="0" borderId="21" xfId="200" applyFont="1" applyBorder="1" applyAlignment="1">
      <alignment horizontal="left"/>
    </xf>
    <xf numFmtId="43" fontId="43" fillId="0" borderId="15" xfId="200" applyFont="1" applyBorder="1" applyAlignment="1">
      <alignment horizontal="left"/>
    </xf>
    <xf numFmtId="43" fontId="60" fillId="0" borderId="21" xfId="200" applyFont="1" applyBorder="1" applyAlignment="1">
      <alignment horizontal="center"/>
    </xf>
    <xf numFmtId="43" fontId="60" fillId="0" borderId="15" xfId="200" applyFont="1" applyBorder="1" applyAlignment="1">
      <alignment horizontal="center"/>
    </xf>
    <xf numFmtId="43" fontId="68" fillId="0" borderId="21" xfId="200" applyFont="1" applyBorder="1" applyAlignment="1">
      <alignment horizontal="center"/>
    </xf>
    <xf numFmtId="43" fontId="68" fillId="0" borderId="15" xfId="200" applyFont="1" applyBorder="1" applyAlignment="1">
      <alignment horizontal="center"/>
    </xf>
    <xf numFmtId="43" fontId="66" fillId="0" borderId="21" xfId="200" applyFont="1" applyBorder="1" applyAlignment="1">
      <alignment horizontal="center"/>
    </xf>
    <xf numFmtId="43" fontId="66" fillId="0" borderId="15" xfId="200" applyFont="1" applyBorder="1" applyAlignment="1">
      <alignment horizontal="center"/>
    </xf>
    <xf numFmtId="43" fontId="60" fillId="0" borderId="19" xfId="200" applyFont="1" applyBorder="1"/>
    <xf numFmtId="0" fontId="67" fillId="0" borderId="21" xfId="172" applyFont="1" applyBorder="1" applyAlignment="1"/>
    <xf numFmtId="0" fontId="67" fillId="0" borderId="22" xfId="172" applyFont="1" applyBorder="1" applyAlignment="1"/>
    <xf numFmtId="0" fontId="67" fillId="0" borderId="15" xfId="172" applyFont="1" applyBorder="1" applyAlignment="1"/>
    <xf numFmtId="0" fontId="47" fillId="0" borderId="21" xfId="172" applyFont="1" applyBorder="1" applyAlignment="1">
      <alignment horizontal="left"/>
    </xf>
    <xf numFmtId="0" fontId="47" fillId="0" borderId="22" xfId="172" applyFont="1" applyBorder="1" applyAlignment="1">
      <alignment horizontal="left"/>
    </xf>
    <xf numFmtId="0" fontId="47" fillId="0" borderId="15" xfId="172" applyFont="1" applyBorder="1" applyAlignment="1">
      <alignment horizontal="left"/>
    </xf>
    <xf numFmtId="43" fontId="52" fillId="0" borderId="19" xfId="200" applyFont="1" applyBorder="1"/>
    <xf numFmtId="0" fontId="64" fillId="0" borderId="21" xfId="172" applyFont="1" applyBorder="1" applyAlignment="1">
      <alignment horizontal="left"/>
    </xf>
    <xf numFmtId="0" fontId="64" fillId="0" borderId="22" xfId="172" applyFont="1" applyBorder="1" applyAlignment="1">
      <alignment horizontal="left"/>
    </xf>
    <xf numFmtId="0" fontId="64" fillId="0" borderId="15" xfId="172" applyFont="1" applyBorder="1" applyAlignment="1">
      <alignment horizontal="left"/>
    </xf>
    <xf numFmtId="43" fontId="68" fillId="0" borderId="21" xfId="200" applyFont="1" applyBorder="1"/>
    <xf numFmtId="43" fontId="68" fillId="0" borderId="15" xfId="200" applyFont="1" applyBorder="1"/>
    <xf numFmtId="0" fontId="63" fillId="0" borderId="21" xfId="172" applyFont="1" applyBorder="1" applyAlignment="1"/>
    <xf numFmtId="0" fontId="63" fillId="0" borderId="22" xfId="172" applyFont="1" applyBorder="1" applyAlignment="1"/>
    <xf numFmtId="0" fontId="63" fillId="0" borderId="15" xfId="172" applyFont="1" applyBorder="1" applyAlignment="1"/>
    <xf numFmtId="0" fontId="60" fillId="0" borderId="21" xfId="172" applyFont="1" applyBorder="1" applyAlignment="1"/>
    <xf numFmtId="0" fontId="60" fillId="0" borderId="22" xfId="172" applyFont="1" applyBorder="1" applyAlignment="1"/>
    <xf numFmtId="0" fontId="60" fillId="0" borderId="15" xfId="172" applyFont="1" applyBorder="1" applyAlignment="1"/>
    <xf numFmtId="0" fontId="62" fillId="0" borderId="21" xfId="172" applyFont="1" applyBorder="1" applyAlignment="1"/>
    <xf numFmtId="0" fontId="62" fillId="0" borderId="22" xfId="172" applyFont="1" applyBorder="1" applyAlignment="1"/>
    <xf numFmtId="0" fontId="62" fillId="0" borderId="15" xfId="172" applyFont="1" applyBorder="1" applyAlignment="1"/>
    <xf numFmtId="43" fontId="65" fillId="0" borderId="21" xfId="200" applyFont="1" applyBorder="1" applyAlignment="1">
      <alignment horizontal="center"/>
    </xf>
    <xf numFmtId="43" fontId="65" fillId="0" borderId="15" xfId="200" applyFont="1" applyBorder="1" applyAlignment="1">
      <alignment horizontal="center"/>
    </xf>
    <xf numFmtId="0" fontId="42" fillId="0" borderId="19" xfId="172" applyFont="1" applyFill="1" applyBorder="1" applyAlignment="1">
      <alignment horizontal="center"/>
    </xf>
    <xf numFmtId="0" fontId="42" fillId="0" borderId="21" xfId="172" applyFont="1" applyFill="1" applyBorder="1" applyAlignment="1">
      <alignment horizontal="center" vertical="center" wrapText="1"/>
    </xf>
    <xf numFmtId="0" fontId="42" fillId="0" borderId="22" xfId="172" applyFont="1" applyFill="1" applyBorder="1" applyAlignment="1">
      <alignment horizontal="center" vertical="center" wrapText="1"/>
    </xf>
    <xf numFmtId="0" fontId="42" fillId="0" borderId="15" xfId="172" applyFont="1" applyFill="1" applyBorder="1" applyAlignment="1">
      <alignment horizontal="center" vertical="center" wrapText="1"/>
    </xf>
    <xf numFmtId="0" fontId="60" fillId="0" borderId="19" xfId="172" applyFont="1" applyBorder="1" applyAlignment="1">
      <alignment horizontal="left"/>
    </xf>
    <xf numFmtId="0" fontId="50" fillId="24" borderId="19" xfId="172" applyFont="1" applyFill="1" applyBorder="1" applyAlignment="1">
      <alignment horizontal="center"/>
    </xf>
    <xf numFmtId="0" fontId="62" fillId="0" borderId="38" xfId="172" applyFont="1" applyBorder="1" applyAlignment="1">
      <alignment horizontal="center"/>
    </xf>
    <xf numFmtId="0" fontId="60" fillId="0" borderId="46" xfId="172" applyFont="1" applyBorder="1" applyAlignment="1">
      <alignment horizontal="center" wrapText="1"/>
    </xf>
    <xf numFmtId="0" fontId="60" fillId="0" borderId="47" xfId="172" applyFont="1" applyBorder="1" applyAlignment="1">
      <alignment horizontal="center" wrapText="1"/>
    </xf>
    <xf numFmtId="0" fontId="62" fillId="0" borderId="28" xfId="172" applyFont="1" applyBorder="1"/>
    <xf numFmtId="0" fontId="62" fillId="0" borderId="45" xfId="172" applyFont="1" applyBorder="1"/>
    <xf numFmtId="0" fontId="62" fillId="0" borderId="29" xfId="172" applyFont="1" applyBorder="1"/>
    <xf numFmtId="0" fontId="60" fillId="0" borderId="21" xfId="172" applyFont="1" applyBorder="1"/>
    <xf numFmtId="0" fontId="60" fillId="0" borderId="22" xfId="172" applyFont="1" applyBorder="1"/>
    <xf numFmtId="0" fontId="60" fillId="0" borderId="15" xfId="172" applyFont="1" applyBorder="1"/>
    <xf numFmtId="43" fontId="52" fillId="0" borderId="39" xfId="200" applyFont="1" applyBorder="1"/>
    <xf numFmtId="43" fontId="43" fillId="0" borderId="19" xfId="200" applyFont="1" applyBorder="1"/>
    <xf numFmtId="0" fontId="60" fillId="0" borderId="22" xfId="172" applyFont="1" applyBorder="1" applyAlignment="1">
      <alignment horizontal="center"/>
    </xf>
    <xf numFmtId="0" fontId="60" fillId="0" borderId="15" xfId="172" applyFont="1" applyBorder="1" applyAlignment="1">
      <alignment horizontal="center"/>
    </xf>
    <xf numFmtId="0" fontId="63" fillId="0" borderId="21" xfId="172" applyFont="1" applyBorder="1" applyAlignment="1">
      <alignment horizontal="left"/>
    </xf>
    <xf numFmtId="0" fontId="63" fillId="0" borderId="22" xfId="172" applyFont="1" applyBorder="1" applyAlignment="1">
      <alignment horizontal="left"/>
    </xf>
    <xf numFmtId="0" fontId="63" fillId="0" borderId="15" xfId="172" applyFont="1" applyBorder="1" applyAlignment="1">
      <alignment horizontal="left"/>
    </xf>
    <xf numFmtId="0" fontId="60" fillId="0" borderId="21" xfId="172" applyFont="1" applyBorder="1" applyAlignment="1">
      <alignment horizontal="left" wrapText="1"/>
    </xf>
    <xf numFmtId="0" fontId="60" fillId="0" borderId="22" xfId="172" applyFont="1" applyBorder="1" applyAlignment="1">
      <alignment horizontal="left" wrapText="1"/>
    </xf>
    <xf numFmtId="0" fontId="60" fillId="0" borderId="15" xfId="172" applyFont="1" applyBorder="1" applyAlignment="1">
      <alignment horizontal="left" wrapText="1"/>
    </xf>
    <xf numFmtId="0" fontId="64" fillId="0" borderId="19" xfId="215" applyFont="1" applyBorder="1" applyAlignment="1">
      <alignment horizontal="left"/>
    </xf>
    <xf numFmtId="0" fontId="71" fillId="0" borderId="19" xfId="215" applyFont="1" applyBorder="1" applyAlignment="1">
      <alignment horizontal="left"/>
    </xf>
    <xf numFmtId="0" fontId="70" fillId="0" borderId="19" xfId="215" applyFont="1" applyBorder="1" applyAlignment="1">
      <alignment horizontal="center"/>
    </xf>
    <xf numFmtId="0" fontId="70" fillId="0" borderId="48" xfId="215" applyFont="1" applyBorder="1" applyAlignment="1">
      <alignment horizontal="center" wrapText="1"/>
    </xf>
    <xf numFmtId="0" fontId="70" fillId="0" borderId="39" xfId="215" applyFont="1" applyBorder="1" applyAlignment="1">
      <alignment horizontal="center" wrapText="1"/>
    </xf>
    <xf numFmtId="0" fontId="70" fillId="0" borderId="19" xfId="215" applyFont="1" applyBorder="1" applyAlignment="1">
      <alignment horizontal="center" wrapText="1"/>
    </xf>
    <xf numFmtId="0" fontId="61" fillId="0" borderId="0" xfId="215" applyFont="1" applyBorder="1" applyAlignment="1">
      <alignment horizontal="center"/>
    </xf>
    <xf numFmtId="0" fontId="69" fillId="0" borderId="45" xfId="215" applyFont="1" applyBorder="1" applyAlignment="1">
      <alignment horizontal="center"/>
    </xf>
    <xf numFmtId="0" fontId="62" fillId="0" borderId="0" xfId="215" applyFont="1" applyBorder="1" applyAlignment="1">
      <alignment horizontal="left"/>
    </xf>
    <xf numFmtId="0" fontId="33" fillId="0" borderId="0" xfId="258" applyFont="1" applyBorder="1" applyAlignment="1">
      <alignment horizontal="center"/>
    </xf>
    <xf numFmtId="0" fontId="73" fillId="0" borderId="11" xfId="258" applyFont="1" applyBorder="1" applyAlignment="1">
      <alignment horizontal="center"/>
    </xf>
    <xf numFmtId="0" fontId="33" fillId="0" borderId="14" xfId="258" applyFont="1" applyBorder="1" applyAlignment="1">
      <alignment horizontal="center"/>
    </xf>
    <xf numFmtId="0" fontId="39" fillId="0" borderId="10" xfId="258" applyFont="1" applyBorder="1" applyAlignment="1">
      <alignment horizontal="left" wrapText="1"/>
    </xf>
    <xf numFmtId="0" fontId="41" fillId="0" borderId="11" xfId="258" applyFont="1" applyBorder="1" applyAlignment="1">
      <alignment horizontal="left"/>
    </xf>
    <xf numFmtId="0" fontId="41" fillId="0" borderId="12" xfId="258" applyFont="1" applyBorder="1" applyAlignment="1">
      <alignment horizontal="left"/>
    </xf>
    <xf numFmtId="0" fontId="41" fillId="0" borderId="13" xfId="258" applyFont="1" applyBorder="1" applyAlignment="1">
      <alignment horizontal="left"/>
    </xf>
    <xf numFmtId="0" fontId="41" fillId="0" borderId="0" xfId="258" applyFont="1" applyBorder="1" applyAlignment="1">
      <alignment horizontal="left"/>
    </xf>
    <xf numFmtId="0" fontId="41" fillId="0" borderId="14" xfId="258" applyFont="1" applyBorder="1" applyAlignment="1">
      <alignment horizontal="left"/>
    </xf>
    <xf numFmtId="0" fontId="41" fillId="0" borderId="16" xfId="258" applyFont="1" applyBorder="1" applyAlignment="1">
      <alignment horizontal="left"/>
    </xf>
    <xf numFmtId="0" fontId="41" fillId="0" borderId="17" xfId="258" applyFont="1" applyBorder="1" applyAlignment="1">
      <alignment horizontal="left"/>
    </xf>
    <xf numFmtId="0" fontId="41" fillId="0" borderId="18" xfId="258" applyFont="1" applyBorder="1" applyAlignment="1">
      <alignment horizontal="left"/>
    </xf>
    <xf numFmtId="0" fontId="33" fillId="0" borderId="13" xfId="258" applyFont="1" applyBorder="1" applyAlignment="1">
      <alignment horizontal="center"/>
    </xf>
    <xf numFmtId="0" fontId="24" fillId="0" borderId="13" xfId="258" applyFont="1" applyBorder="1" applyAlignment="1">
      <alignment horizontal="center"/>
    </xf>
    <xf numFmtId="0" fontId="24" fillId="0" borderId="0" xfId="258" applyFont="1" applyBorder="1" applyAlignment="1">
      <alignment horizontal="center"/>
    </xf>
  </cellXfs>
  <cellStyles count="300">
    <cellStyle name="20% - Accent1 2" xfId="1"/>
    <cellStyle name="20% - Accent1 3" xfId="44"/>
    <cellStyle name="20% - Accent1 4" xfId="87"/>
    <cellStyle name="20% - Accent1 5" xfId="130"/>
    <cellStyle name="20% - Accent1 6" xfId="173"/>
    <cellStyle name="20% - Accent1 7" xfId="216"/>
    <cellStyle name="20% - Accent1 8" xfId="259"/>
    <cellStyle name="20% - Accent2 2" xfId="2"/>
    <cellStyle name="20% - Accent2 3" xfId="45"/>
    <cellStyle name="20% - Accent2 4" xfId="88"/>
    <cellStyle name="20% - Accent2 5" xfId="131"/>
    <cellStyle name="20% - Accent2 6" xfId="174"/>
    <cellStyle name="20% - Accent2 7" xfId="217"/>
    <cellStyle name="20% - Accent2 8" xfId="260"/>
    <cellStyle name="20% - Accent3 2" xfId="3"/>
    <cellStyle name="20% - Accent3 3" xfId="46"/>
    <cellStyle name="20% - Accent3 4" xfId="89"/>
    <cellStyle name="20% - Accent3 5" xfId="132"/>
    <cellStyle name="20% - Accent3 6" xfId="175"/>
    <cellStyle name="20% - Accent3 7" xfId="218"/>
    <cellStyle name="20% - Accent3 8" xfId="261"/>
    <cellStyle name="20% - Accent4 2" xfId="4"/>
    <cellStyle name="20% - Accent4 3" xfId="47"/>
    <cellStyle name="20% - Accent4 4" xfId="90"/>
    <cellStyle name="20% - Accent4 5" xfId="133"/>
    <cellStyle name="20% - Accent4 6" xfId="176"/>
    <cellStyle name="20% - Accent4 7" xfId="219"/>
    <cellStyle name="20% - Accent4 8" xfId="262"/>
    <cellStyle name="20% - Accent5 2" xfId="5"/>
    <cellStyle name="20% - Accent5 3" xfId="48"/>
    <cellStyle name="20% - Accent5 4" xfId="91"/>
    <cellStyle name="20% - Accent5 5" xfId="134"/>
    <cellStyle name="20% - Accent5 6" xfId="177"/>
    <cellStyle name="20% - Accent5 7" xfId="220"/>
    <cellStyle name="20% - Accent5 8" xfId="263"/>
    <cellStyle name="20% - Accent6 2" xfId="6"/>
    <cellStyle name="20% - Accent6 3" xfId="49"/>
    <cellStyle name="20% - Accent6 4" xfId="92"/>
    <cellStyle name="20% - Accent6 5" xfId="135"/>
    <cellStyle name="20% - Accent6 6" xfId="178"/>
    <cellStyle name="20% - Accent6 7" xfId="221"/>
    <cellStyle name="20% - Accent6 8" xfId="264"/>
    <cellStyle name="40% - Accent1 2" xfId="7"/>
    <cellStyle name="40% - Accent1 3" xfId="50"/>
    <cellStyle name="40% - Accent1 4" xfId="93"/>
    <cellStyle name="40% - Accent1 5" xfId="136"/>
    <cellStyle name="40% - Accent1 6" xfId="179"/>
    <cellStyle name="40% - Accent1 7" xfId="222"/>
    <cellStyle name="40% - Accent1 8" xfId="265"/>
    <cellStyle name="40% - Accent2 2" xfId="8"/>
    <cellStyle name="40% - Accent2 3" xfId="51"/>
    <cellStyle name="40% - Accent2 4" xfId="94"/>
    <cellStyle name="40% - Accent2 5" xfId="137"/>
    <cellStyle name="40% - Accent2 6" xfId="180"/>
    <cellStyle name="40% - Accent2 7" xfId="223"/>
    <cellStyle name="40% - Accent2 8" xfId="266"/>
    <cellStyle name="40% - Accent3 2" xfId="9"/>
    <cellStyle name="40% - Accent3 3" xfId="52"/>
    <cellStyle name="40% - Accent3 4" xfId="95"/>
    <cellStyle name="40% - Accent3 5" xfId="138"/>
    <cellStyle name="40% - Accent3 6" xfId="181"/>
    <cellStyle name="40% - Accent3 7" xfId="224"/>
    <cellStyle name="40% - Accent3 8" xfId="267"/>
    <cellStyle name="40% - Accent4 2" xfId="10"/>
    <cellStyle name="40% - Accent4 3" xfId="53"/>
    <cellStyle name="40% - Accent4 4" xfId="96"/>
    <cellStyle name="40% - Accent4 5" xfId="139"/>
    <cellStyle name="40% - Accent4 6" xfId="182"/>
    <cellStyle name="40% - Accent4 7" xfId="225"/>
    <cellStyle name="40% - Accent4 8" xfId="268"/>
    <cellStyle name="40% - Accent5 2" xfId="11"/>
    <cellStyle name="40% - Accent5 3" xfId="54"/>
    <cellStyle name="40% - Accent5 4" xfId="97"/>
    <cellStyle name="40% - Accent5 5" xfId="140"/>
    <cellStyle name="40% - Accent5 6" xfId="183"/>
    <cellStyle name="40% - Accent5 7" xfId="226"/>
    <cellStyle name="40% - Accent5 8" xfId="269"/>
    <cellStyle name="40% - Accent6 2" xfId="12"/>
    <cellStyle name="40% - Accent6 3" xfId="55"/>
    <cellStyle name="40% - Accent6 4" xfId="98"/>
    <cellStyle name="40% - Accent6 5" xfId="141"/>
    <cellStyle name="40% - Accent6 6" xfId="184"/>
    <cellStyle name="40% - Accent6 7" xfId="227"/>
    <cellStyle name="40% - Accent6 8" xfId="270"/>
    <cellStyle name="60% - Accent1 2" xfId="13"/>
    <cellStyle name="60% - Accent1 3" xfId="56"/>
    <cellStyle name="60% - Accent1 4" xfId="99"/>
    <cellStyle name="60% - Accent1 5" xfId="142"/>
    <cellStyle name="60% - Accent1 6" xfId="185"/>
    <cellStyle name="60% - Accent1 7" xfId="228"/>
    <cellStyle name="60% - Accent1 8" xfId="271"/>
    <cellStyle name="60% - Accent2 2" xfId="14"/>
    <cellStyle name="60% - Accent2 3" xfId="57"/>
    <cellStyle name="60% - Accent2 4" xfId="100"/>
    <cellStyle name="60% - Accent2 5" xfId="143"/>
    <cellStyle name="60% - Accent2 6" xfId="186"/>
    <cellStyle name="60% - Accent2 7" xfId="229"/>
    <cellStyle name="60% - Accent2 8" xfId="272"/>
    <cellStyle name="60% - Accent3 2" xfId="15"/>
    <cellStyle name="60% - Accent3 3" xfId="58"/>
    <cellStyle name="60% - Accent3 4" xfId="101"/>
    <cellStyle name="60% - Accent3 5" xfId="144"/>
    <cellStyle name="60% - Accent3 6" xfId="187"/>
    <cellStyle name="60% - Accent3 7" xfId="230"/>
    <cellStyle name="60% - Accent3 8" xfId="273"/>
    <cellStyle name="60% - Accent4 2" xfId="16"/>
    <cellStyle name="60% - Accent4 3" xfId="59"/>
    <cellStyle name="60% - Accent4 4" xfId="102"/>
    <cellStyle name="60% - Accent4 5" xfId="145"/>
    <cellStyle name="60% - Accent4 6" xfId="188"/>
    <cellStyle name="60% - Accent4 7" xfId="231"/>
    <cellStyle name="60% - Accent4 8" xfId="274"/>
    <cellStyle name="60% - Accent5 2" xfId="17"/>
    <cellStyle name="60% - Accent5 3" xfId="60"/>
    <cellStyle name="60% - Accent5 4" xfId="103"/>
    <cellStyle name="60% - Accent5 5" xfId="146"/>
    <cellStyle name="60% - Accent5 6" xfId="189"/>
    <cellStyle name="60% - Accent5 7" xfId="232"/>
    <cellStyle name="60% - Accent5 8" xfId="275"/>
    <cellStyle name="60% - Accent6 2" xfId="18"/>
    <cellStyle name="60% - Accent6 3" xfId="61"/>
    <cellStyle name="60% - Accent6 4" xfId="104"/>
    <cellStyle name="60% - Accent6 5" xfId="147"/>
    <cellStyle name="60% - Accent6 6" xfId="190"/>
    <cellStyle name="60% - Accent6 7" xfId="233"/>
    <cellStyle name="60% - Accent6 8" xfId="276"/>
    <cellStyle name="Accent1 2" xfId="19"/>
    <cellStyle name="Accent1 3" xfId="62"/>
    <cellStyle name="Accent1 4" xfId="105"/>
    <cellStyle name="Accent1 5" xfId="148"/>
    <cellStyle name="Accent1 6" xfId="191"/>
    <cellStyle name="Accent1 7" xfId="234"/>
    <cellStyle name="Accent1 8" xfId="277"/>
    <cellStyle name="Accent2 2" xfId="20"/>
    <cellStyle name="Accent2 3" xfId="63"/>
    <cellStyle name="Accent2 4" xfId="106"/>
    <cellStyle name="Accent2 5" xfId="149"/>
    <cellStyle name="Accent2 6" xfId="192"/>
    <cellStyle name="Accent2 7" xfId="235"/>
    <cellStyle name="Accent2 8" xfId="278"/>
    <cellStyle name="Accent3 2" xfId="21"/>
    <cellStyle name="Accent3 3" xfId="64"/>
    <cellStyle name="Accent3 4" xfId="107"/>
    <cellStyle name="Accent3 5" xfId="150"/>
    <cellStyle name="Accent3 6" xfId="193"/>
    <cellStyle name="Accent3 7" xfId="236"/>
    <cellStyle name="Accent3 8" xfId="279"/>
    <cellStyle name="Accent4 2" xfId="22"/>
    <cellStyle name="Accent4 3" xfId="65"/>
    <cellStyle name="Accent4 4" xfId="108"/>
    <cellStyle name="Accent4 5" xfId="151"/>
    <cellStyle name="Accent4 6" xfId="194"/>
    <cellStyle name="Accent4 7" xfId="237"/>
    <cellStyle name="Accent4 8" xfId="280"/>
    <cellStyle name="Accent5 2" xfId="23"/>
    <cellStyle name="Accent5 3" xfId="66"/>
    <cellStyle name="Accent5 4" xfId="109"/>
    <cellStyle name="Accent5 5" xfId="152"/>
    <cellStyle name="Accent5 6" xfId="195"/>
    <cellStyle name="Accent5 7" xfId="238"/>
    <cellStyle name="Accent5 8" xfId="281"/>
    <cellStyle name="Accent6 2" xfId="24"/>
    <cellStyle name="Accent6 3" xfId="67"/>
    <cellStyle name="Accent6 4" xfId="110"/>
    <cellStyle name="Accent6 5" xfId="153"/>
    <cellStyle name="Accent6 6" xfId="196"/>
    <cellStyle name="Accent6 7" xfId="239"/>
    <cellStyle name="Accent6 8" xfId="282"/>
    <cellStyle name="Bad 2" xfId="25"/>
    <cellStyle name="Bad 3" xfId="68"/>
    <cellStyle name="Bad 4" xfId="111"/>
    <cellStyle name="Bad 5" xfId="154"/>
    <cellStyle name="Bad 6" xfId="197"/>
    <cellStyle name="Bad 7" xfId="240"/>
    <cellStyle name="Bad 8" xfId="283"/>
    <cellStyle name="Calculation 2" xfId="26"/>
    <cellStyle name="Calculation 3" xfId="69"/>
    <cellStyle name="Calculation 4" xfId="112"/>
    <cellStyle name="Calculation 5" xfId="155"/>
    <cellStyle name="Calculation 6" xfId="198"/>
    <cellStyle name="Calculation 7" xfId="241"/>
    <cellStyle name="Calculation 8" xfId="284"/>
    <cellStyle name="Check Cell 2" xfId="27"/>
    <cellStyle name="Check Cell 3" xfId="70"/>
    <cellStyle name="Check Cell 4" xfId="113"/>
    <cellStyle name="Check Cell 5" xfId="156"/>
    <cellStyle name="Check Cell 6" xfId="199"/>
    <cellStyle name="Check Cell 7" xfId="242"/>
    <cellStyle name="Check Cell 8" xfId="285"/>
    <cellStyle name="Comma 3" xfId="71"/>
    <cellStyle name="Comma 4" xfId="114"/>
    <cellStyle name="Comma 5" xfId="157"/>
    <cellStyle name="Comma 6" xfId="200"/>
    <cellStyle name="Comma 7" xfId="243"/>
    <cellStyle name="Explanatory Text 2" xfId="28"/>
    <cellStyle name="Explanatory Text 3" xfId="72"/>
    <cellStyle name="Explanatory Text 4" xfId="115"/>
    <cellStyle name="Explanatory Text 5" xfId="158"/>
    <cellStyle name="Explanatory Text 6" xfId="201"/>
    <cellStyle name="Explanatory Text 7" xfId="244"/>
    <cellStyle name="Explanatory Text 8" xfId="286"/>
    <cellStyle name="Good 2" xfId="29"/>
    <cellStyle name="Good 3" xfId="73"/>
    <cellStyle name="Good 4" xfId="116"/>
    <cellStyle name="Good 5" xfId="159"/>
    <cellStyle name="Good 6" xfId="202"/>
    <cellStyle name="Good 7" xfId="245"/>
    <cellStyle name="Good 8" xfId="287"/>
    <cellStyle name="Heading 1 2" xfId="30"/>
    <cellStyle name="Heading 1 3" xfId="74"/>
    <cellStyle name="Heading 1 4" xfId="117"/>
    <cellStyle name="Heading 1 5" xfId="160"/>
    <cellStyle name="Heading 1 6" xfId="203"/>
    <cellStyle name="Heading 1 7" xfId="246"/>
    <cellStyle name="Heading 1 8" xfId="288"/>
    <cellStyle name="Heading 2 2" xfId="31"/>
    <cellStyle name="Heading 2 3" xfId="75"/>
    <cellStyle name="Heading 2 4" xfId="118"/>
    <cellStyle name="Heading 2 5" xfId="161"/>
    <cellStyle name="Heading 2 6" xfId="204"/>
    <cellStyle name="Heading 2 7" xfId="247"/>
    <cellStyle name="Heading 2 8" xfId="289"/>
    <cellStyle name="Heading 3 2" xfId="32"/>
    <cellStyle name="Heading 3 3" xfId="76"/>
    <cellStyle name="Heading 3 4" xfId="119"/>
    <cellStyle name="Heading 3 5" xfId="162"/>
    <cellStyle name="Heading 3 6" xfId="205"/>
    <cellStyle name="Heading 3 7" xfId="248"/>
    <cellStyle name="Heading 3 8" xfId="290"/>
    <cellStyle name="Heading 4 2" xfId="33"/>
    <cellStyle name="Heading 4 3" xfId="77"/>
    <cellStyle name="Heading 4 4" xfId="120"/>
    <cellStyle name="Heading 4 5" xfId="163"/>
    <cellStyle name="Heading 4 6" xfId="206"/>
    <cellStyle name="Heading 4 7" xfId="249"/>
    <cellStyle name="Heading 4 8" xfId="291"/>
    <cellStyle name="Input 2" xfId="34"/>
    <cellStyle name="Input 3" xfId="78"/>
    <cellStyle name="Input 4" xfId="121"/>
    <cellStyle name="Input 5" xfId="164"/>
    <cellStyle name="Input 6" xfId="207"/>
    <cellStyle name="Input 7" xfId="250"/>
    <cellStyle name="Input 8" xfId="292"/>
    <cellStyle name="Linked Cell 2" xfId="35"/>
    <cellStyle name="Linked Cell 3" xfId="79"/>
    <cellStyle name="Linked Cell 4" xfId="122"/>
    <cellStyle name="Linked Cell 5" xfId="165"/>
    <cellStyle name="Linked Cell 6" xfId="208"/>
    <cellStyle name="Linked Cell 7" xfId="251"/>
    <cellStyle name="Linked Cell 8" xfId="293"/>
    <cellStyle name="Neutral 2" xfId="36"/>
    <cellStyle name="Neutral 3" xfId="80"/>
    <cellStyle name="Neutral 4" xfId="123"/>
    <cellStyle name="Neutral 5" xfId="166"/>
    <cellStyle name="Neutral 6" xfId="209"/>
    <cellStyle name="Neutral 7" xfId="252"/>
    <cellStyle name="Neutral 8" xfId="294"/>
    <cellStyle name="Normal" xfId="0" builtinId="0"/>
    <cellStyle name="Normal 3" xfId="43"/>
    <cellStyle name="Normal 4" xfId="86"/>
    <cellStyle name="Normal 5" xfId="129"/>
    <cellStyle name="Normal 6" xfId="172"/>
    <cellStyle name="Normal 7" xfId="215"/>
    <cellStyle name="Normal 8" xfId="258"/>
    <cellStyle name="Normal_Sheet1" xfId="37"/>
    <cellStyle name="Note 2" xfId="38"/>
    <cellStyle name="Note 3" xfId="81"/>
    <cellStyle name="Note 4" xfId="124"/>
    <cellStyle name="Note 5" xfId="167"/>
    <cellStyle name="Note 6" xfId="210"/>
    <cellStyle name="Note 7" xfId="253"/>
    <cellStyle name="Note 8" xfId="295"/>
    <cellStyle name="Output 2" xfId="39"/>
    <cellStyle name="Output 3" xfId="82"/>
    <cellStyle name="Output 4" xfId="125"/>
    <cellStyle name="Output 5" xfId="168"/>
    <cellStyle name="Output 6" xfId="211"/>
    <cellStyle name="Output 7" xfId="254"/>
    <cellStyle name="Output 8" xfId="296"/>
    <cellStyle name="Title 2" xfId="40"/>
    <cellStyle name="Title 3" xfId="83"/>
    <cellStyle name="Title 4" xfId="126"/>
    <cellStyle name="Title 5" xfId="169"/>
    <cellStyle name="Title 6" xfId="212"/>
    <cellStyle name="Title 7" xfId="255"/>
    <cellStyle name="Title 8" xfId="297"/>
    <cellStyle name="Total 2" xfId="41"/>
    <cellStyle name="Total 3" xfId="84"/>
    <cellStyle name="Total 4" xfId="127"/>
    <cellStyle name="Total 5" xfId="170"/>
    <cellStyle name="Total 6" xfId="213"/>
    <cellStyle name="Total 7" xfId="256"/>
    <cellStyle name="Total 8" xfId="298"/>
    <cellStyle name="Warning Text 2" xfId="42"/>
    <cellStyle name="Warning Text 3" xfId="85"/>
    <cellStyle name="Warning Text 4" xfId="128"/>
    <cellStyle name="Warning Text 5" xfId="171"/>
    <cellStyle name="Warning Text 6" xfId="214"/>
    <cellStyle name="Warning Text 7" xfId="257"/>
    <cellStyle name="Warning Text 8" xfId="2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A2" sqref="A2:J44"/>
    </sheetView>
  </sheetViews>
  <sheetFormatPr defaultRowHeight="15"/>
  <sheetData>
    <row r="1" spans="1:10" ht="15.75" thickBot="1"/>
    <row r="2" spans="1:10">
      <c r="A2" s="130"/>
      <c r="B2" s="131"/>
      <c r="C2" s="131"/>
      <c r="D2" s="131"/>
      <c r="E2" s="131"/>
      <c r="F2" s="131"/>
      <c r="G2" s="131"/>
      <c r="H2" s="131"/>
      <c r="I2" s="131"/>
      <c r="J2" s="132"/>
    </row>
    <row r="3" spans="1:10">
      <c r="A3" s="133"/>
      <c r="B3" s="134"/>
      <c r="C3" s="134"/>
      <c r="D3" s="134"/>
      <c r="E3" s="134"/>
      <c r="F3" s="134"/>
      <c r="G3" s="134"/>
      <c r="H3" s="134"/>
      <c r="I3" s="134"/>
      <c r="J3" s="135"/>
    </row>
    <row r="4" spans="1:10">
      <c r="A4" s="183" t="s">
        <v>0</v>
      </c>
      <c r="B4" s="184"/>
      <c r="C4" s="184"/>
      <c r="D4" s="184"/>
      <c r="E4" s="184" t="s">
        <v>1</v>
      </c>
      <c r="F4" s="184"/>
      <c r="G4" s="184"/>
      <c r="H4" s="184"/>
      <c r="I4" s="184"/>
      <c r="J4" s="187"/>
    </row>
    <row r="5" spans="1:10">
      <c r="A5" s="136"/>
      <c r="B5" s="137"/>
      <c r="C5" s="137"/>
      <c r="D5" s="137"/>
      <c r="E5" s="137"/>
      <c r="F5" s="137"/>
      <c r="G5" s="137"/>
      <c r="H5" s="137"/>
      <c r="I5" s="137"/>
      <c r="J5" s="138"/>
    </row>
    <row r="6" spans="1:10">
      <c r="A6" s="185" t="s">
        <v>2</v>
      </c>
      <c r="B6" s="186"/>
      <c r="C6" s="186"/>
      <c r="D6" s="186"/>
      <c r="E6" s="181" t="s">
        <v>3</v>
      </c>
      <c r="F6" s="181"/>
      <c r="G6" s="142"/>
      <c r="H6" s="142"/>
      <c r="I6" s="142"/>
      <c r="J6" s="143"/>
    </row>
    <row r="7" spans="1:10">
      <c r="A7" s="139"/>
      <c r="B7" s="140"/>
      <c r="C7" s="140"/>
      <c r="D7" s="140"/>
      <c r="E7" s="141"/>
      <c r="F7" s="141"/>
      <c r="G7" s="142"/>
      <c r="H7" s="142"/>
      <c r="I7" s="142"/>
      <c r="J7" s="143"/>
    </row>
    <row r="8" spans="1:10">
      <c r="A8" s="185" t="s">
        <v>4</v>
      </c>
      <c r="B8" s="186"/>
      <c r="C8" s="186"/>
      <c r="D8" s="186"/>
      <c r="E8" s="184" t="s">
        <v>5</v>
      </c>
      <c r="F8" s="184"/>
      <c r="G8" s="184"/>
      <c r="H8" s="184"/>
      <c r="I8" s="184"/>
      <c r="J8" s="187"/>
    </row>
    <row r="9" spans="1:10">
      <c r="A9" s="144"/>
      <c r="B9" s="145"/>
      <c r="C9" s="145"/>
      <c r="D9" s="145"/>
      <c r="E9" s="145"/>
      <c r="F9" s="145"/>
      <c r="G9" s="145"/>
      <c r="H9" s="145"/>
      <c r="I9" s="145"/>
      <c r="J9" s="146"/>
    </row>
    <row r="10" spans="1:10">
      <c r="A10" s="183" t="s">
        <v>6</v>
      </c>
      <c r="B10" s="184"/>
      <c r="C10" s="184"/>
      <c r="D10" s="147"/>
      <c r="E10" s="184" t="s">
        <v>7</v>
      </c>
      <c r="F10" s="184"/>
      <c r="G10" s="184"/>
      <c r="H10" s="145"/>
      <c r="I10" s="145"/>
      <c r="J10" s="146"/>
    </row>
    <row r="11" spans="1:10">
      <c r="A11" s="148"/>
      <c r="B11" s="147"/>
      <c r="C11" s="147"/>
      <c r="D11" s="147"/>
      <c r="E11" s="145"/>
      <c r="F11" s="145"/>
      <c r="G11" s="145"/>
      <c r="H11" s="145"/>
      <c r="I11" s="145"/>
      <c r="J11" s="146"/>
    </row>
    <row r="12" spans="1:10">
      <c r="A12" s="183" t="s">
        <v>8</v>
      </c>
      <c r="B12" s="184"/>
      <c r="C12" s="184"/>
      <c r="D12" s="184"/>
      <c r="E12" s="184">
        <v>3603635</v>
      </c>
      <c r="F12" s="184"/>
      <c r="G12" s="184"/>
      <c r="H12" s="145"/>
      <c r="I12" s="145"/>
      <c r="J12" s="146"/>
    </row>
    <row r="13" spans="1:10">
      <c r="A13" s="144"/>
      <c r="B13" s="145"/>
      <c r="C13" s="145"/>
      <c r="D13" s="145"/>
      <c r="E13" s="145"/>
      <c r="F13" s="145"/>
      <c r="G13" s="145"/>
      <c r="H13" s="145"/>
      <c r="I13" s="145"/>
      <c r="J13" s="146"/>
    </row>
    <row r="14" spans="1:10">
      <c r="A14" s="183" t="s">
        <v>9</v>
      </c>
      <c r="B14" s="184"/>
      <c r="C14" s="184"/>
      <c r="D14" s="184"/>
      <c r="E14" s="181" t="s">
        <v>10</v>
      </c>
      <c r="F14" s="181"/>
      <c r="G14" s="181"/>
      <c r="H14" s="181"/>
      <c r="I14" s="181"/>
      <c r="J14" s="146"/>
    </row>
    <row r="15" spans="1:10">
      <c r="A15" s="144"/>
      <c r="B15" s="145"/>
      <c r="C15" s="145"/>
      <c r="D15" s="145"/>
      <c r="E15" s="181" t="s">
        <v>11</v>
      </c>
      <c r="F15" s="181"/>
      <c r="G15" s="181"/>
      <c r="H15" s="181"/>
      <c r="I15" s="181"/>
      <c r="J15" s="146"/>
    </row>
    <row r="16" spans="1:10">
      <c r="A16" s="144"/>
      <c r="B16" s="145"/>
      <c r="C16" s="145"/>
      <c r="D16" s="145"/>
      <c r="E16" s="181" t="s">
        <v>12</v>
      </c>
      <c r="F16" s="181"/>
      <c r="G16" s="181"/>
      <c r="H16" s="181"/>
      <c r="I16" s="181"/>
      <c r="J16" s="146"/>
    </row>
    <row r="17" spans="1:10" ht="15.75">
      <c r="A17" s="149"/>
      <c r="B17" s="150"/>
      <c r="C17" s="150"/>
      <c r="D17" s="150"/>
      <c r="E17" s="134"/>
      <c r="F17" s="134"/>
      <c r="G17" s="134"/>
      <c r="H17" s="134"/>
      <c r="I17" s="134"/>
      <c r="J17" s="135"/>
    </row>
    <row r="18" spans="1:10" ht="15.75">
      <c r="A18" s="149"/>
      <c r="B18" s="150"/>
      <c r="C18" s="150"/>
      <c r="D18" s="150"/>
      <c r="E18" s="134"/>
      <c r="F18" s="134"/>
      <c r="G18" s="134"/>
      <c r="H18" s="134"/>
      <c r="I18" s="134"/>
      <c r="J18" s="135"/>
    </row>
    <row r="19" spans="1:10" ht="16.5">
      <c r="A19" s="149"/>
      <c r="B19" s="182" t="s">
        <v>13</v>
      </c>
      <c r="C19" s="182"/>
      <c r="D19" s="182"/>
      <c r="E19" s="182"/>
      <c r="F19" s="182"/>
      <c r="G19" s="182"/>
      <c r="H19" s="182"/>
      <c r="I19" s="134"/>
      <c r="J19" s="135"/>
    </row>
    <row r="20" spans="1:10" ht="15.75">
      <c r="A20" s="149"/>
      <c r="B20" s="151"/>
      <c r="C20" s="151" t="s">
        <v>14</v>
      </c>
      <c r="D20" s="151"/>
      <c r="E20" s="152"/>
      <c r="F20" s="152"/>
      <c r="G20" s="152"/>
      <c r="H20" s="152"/>
      <c r="I20" s="152"/>
      <c r="J20" s="153"/>
    </row>
    <row r="21" spans="1:10" ht="15.75">
      <c r="A21" s="149"/>
      <c r="B21" s="151" t="s">
        <v>15</v>
      </c>
      <c r="C21" s="151"/>
      <c r="D21" s="151"/>
      <c r="E21" s="152"/>
      <c r="F21" s="152"/>
      <c r="G21" s="152"/>
      <c r="H21" s="152"/>
      <c r="I21" s="152"/>
      <c r="J21" s="153"/>
    </row>
    <row r="22" spans="1:10" ht="15.75">
      <c r="A22" s="149"/>
      <c r="B22" s="150"/>
      <c r="C22" s="150"/>
      <c r="D22" s="150"/>
      <c r="E22" s="134"/>
      <c r="F22" s="134"/>
      <c r="G22" s="134"/>
      <c r="H22" s="134"/>
      <c r="I22" s="134"/>
      <c r="J22" s="135"/>
    </row>
    <row r="23" spans="1:10" ht="15.75">
      <c r="A23" s="133"/>
      <c r="B23" s="134"/>
      <c r="C23" s="134"/>
      <c r="D23" s="134"/>
      <c r="E23" s="182" t="s">
        <v>16</v>
      </c>
      <c r="F23" s="182"/>
      <c r="G23" s="182"/>
      <c r="H23" s="134"/>
      <c r="I23" s="134"/>
      <c r="J23" s="135"/>
    </row>
    <row r="24" spans="1:10">
      <c r="A24" s="133"/>
      <c r="B24" s="134"/>
      <c r="C24" s="134"/>
      <c r="D24" s="134"/>
      <c r="E24" s="134"/>
      <c r="F24" s="134"/>
      <c r="G24" s="134"/>
      <c r="H24" s="134"/>
      <c r="I24" s="134"/>
      <c r="J24" s="135"/>
    </row>
    <row r="25" spans="1:10">
      <c r="A25" s="133"/>
      <c r="B25" s="134"/>
      <c r="C25" s="134"/>
      <c r="D25" s="134"/>
      <c r="E25" s="134"/>
      <c r="F25" s="134"/>
      <c r="G25" s="134"/>
      <c r="H25" s="134"/>
      <c r="I25" s="134"/>
      <c r="J25" s="135"/>
    </row>
    <row r="26" spans="1:10">
      <c r="A26" s="133"/>
      <c r="B26" s="134"/>
      <c r="C26" s="134"/>
      <c r="D26" s="134"/>
      <c r="E26" s="134"/>
      <c r="F26" s="134"/>
      <c r="G26" s="134"/>
      <c r="H26" s="134"/>
      <c r="I26" s="134"/>
      <c r="J26" s="135"/>
    </row>
    <row r="27" spans="1:10">
      <c r="A27" s="133"/>
      <c r="B27" s="134"/>
      <c r="C27" s="134"/>
      <c r="D27" s="134"/>
      <c r="E27" s="134"/>
      <c r="F27" s="134"/>
      <c r="G27" s="134"/>
      <c r="H27" s="134"/>
      <c r="I27" s="134"/>
      <c r="J27" s="135"/>
    </row>
    <row r="28" spans="1:10">
      <c r="A28" s="133"/>
      <c r="B28" s="134"/>
      <c r="C28" s="134"/>
      <c r="D28" s="134"/>
      <c r="E28" s="134"/>
      <c r="F28" s="134"/>
      <c r="G28" s="134"/>
      <c r="H28" s="134"/>
      <c r="I28" s="134"/>
      <c r="J28" s="135"/>
    </row>
    <row r="29" spans="1:10">
      <c r="A29" s="133"/>
      <c r="B29" s="174" t="s">
        <v>17</v>
      </c>
      <c r="C29" s="174"/>
      <c r="D29" s="174"/>
      <c r="E29" s="174"/>
      <c r="F29" s="174"/>
      <c r="G29" s="154"/>
      <c r="H29" s="177"/>
      <c r="I29" s="177"/>
      <c r="J29" s="178"/>
    </row>
    <row r="30" spans="1:10">
      <c r="A30" s="133"/>
      <c r="B30" s="155"/>
      <c r="C30" s="155"/>
      <c r="D30" s="155"/>
      <c r="E30" s="155"/>
      <c r="F30" s="155"/>
      <c r="G30" s="155"/>
      <c r="H30" s="154"/>
      <c r="I30" s="155"/>
      <c r="J30" s="156"/>
    </row>
    <row r="31" spans="1:10">
      <c r="A31" s="133"/>
      <c r="B31" s="174" t="s">
        <v>18</v>
      </c>
      <c r="C31" s="174"/>
      <c r="D31" s="174"/>
      <c r="E31" s="174"/>
      <c r="F31" s="174"/>
      <c r="G31" s="155"/>
      <c r="H31" s="179"/>
      <c r="I31" s="179"/>
      <c r="J31" s="180"/>
    </row>
    <row r="32" spans="1:10">
      <c r="A32" s="133"/>
      <c r="B32" s="155"/>
      <c r="C32" s="155"/>
      <c r="D32" s="154"/>
      <c r="E32" s="154"/>
      <c r="F32" s="154"/>
      <c r="G32" s="154"/>
      <c r="H32" s="155"/>
      <c r="I32" s="155"/>
      <c r="J32" s="156"/>
    </row>
    <row r="33" spans="1:10">
      <c r="A33" s="133"/>
      <c r="B33" s="174" t="s">
        <v>19</v>
      </c>
      <c r="C33" s="174"/>
      <c r="D33" s="174"/>
      <c r="E33" s="174"/>
      <c r="F33" s="174"/>
      <c r="G33" s="154"/>
      <c r="H33" s="175"/>
      <c r="I33" s="175"/>
      <c r="J33" s="176"/>
    </row>
    <row r="34" spans="1:10">
      <c r="A34" s="133"/>
      <c r="B34" s="155"/>
      <c r="C34" s="155"/>
      <c r="D34" s="154"/>
      <c r="E34" s="154"/>
      <c r="F34" s="154"/>
      <c r="G34" s="154"/>
      <c r="H34" s="154"/>
      <c r="I34" s="154"/>
      <c r="J34" s="157"/>
    </row>
    <row r="35" spans="1:10">
      <c r="A35" s="133"/>
      <c r="B35" s="174" t="s">
        <v>20</v>
      </c>
      <c r="C35" s="174"/>
      <c r="D35" s="174"/>
      <c r="E35" s="174"/>
      <c r="F35" s="174"/>
      <c r="G35" s="174"/>
      <c r="H35" s="175"/>
      <c r="I35" s="175"/>
      <c r="J35" s="176"/>
    </row>
    <row r="36" spans="1:10">
      <c r="A36" s="133"/>
      <c r="B36" s="155"/>
      <c r="C36" s="155"/>
      <c r="D36" s="155"/>
      <c r="E36" s="155"/>
      <c r="F36" s="155"/>
      <c r="G36" s="155"/>
      <c r="H36" s="154"/>
      <c r="I36" s="154"/>
      <c r="J36" s="157"/>
    </row>
    <row r="37" spans="1:10">
      <c r="A37" s="133"/>
      <c r="B37" s="155"/>
      <c r="C37" s="155"/>
      <c r="D37" s="155"/>
      <c r="E37" s="155"/>
      <c r="F37" s="155"/>
      <c r="G37" s="155"/>
      <c r="H37" s="155"/>
      <c r="I37" s="155"/>
      <c r="J37" s="156"/>
    </row>
    <row r="38" spans="1:10">
      <c r="A38" s="133"/>
      <c r="B38" s="155"/>
      <c r="C38" s="155"/>
      <c r="D38" s="155"/>
      <c r="E38" s="155"/>
      <c r="F38" s="155"/>
      <c r="G38" s="154"/>
      <c r="H38" s="154"/>
      <c r="I38" s="154"/>
      <c r="J38" s="157"/>
    </row>
    <row r="39" spans="1:10">
      <c r="A39" s="133"/>
      <c r="B39" s="174" t="s">
        <v>21</v>
      </c>
      <c r="C39" s="174"/>
      <c r="D39" s="174"/>
      <c r="E39" s="174"/>
      <c r="F39" s="174"/>
      <c r="G39" s="155"/>
      <c r="H39" s="158" t="s">
        <v>22</v>
      </c>
      <c r="I39" s="158"/>
      <c r="J39" s="156"/>
    </row>
    <row r="40" spans="1:10">
      <c r="A40" s="133"/>
      <c r="B40" s="155"/>
      <c r="C40" s="155"/>
      <c r="D40" s="154"/>
      <c r="E40" s="154"/>
      <c r="F40" s="154"/>
      <c r="G40" s="154"/>
      <c r="H40" s="159" t="s">
        <v>23</v>
      </c>
      <c r="I40" s="159"/>
      <c r="J40" s="157"/>
    </row>
    <row r="41" spans="1:10">
      <c r="A41" s="133"/>
      <c r="B41" s="155"/>
      <c r="C41" s="155"/>
      <c r="D41" s="155"/>
      <c r="E41" s="155"/>
      <c r="F41" s="155"/>
      <c r="G41" s="155"/>
      <c r="H41" s="155"/>
      <c r="I41" s="155"/>
      <c r="J41" s="156"/>
    </row>
    <row r="42" spans="1:10">
      <c r="A42" s="133"/>
      <c r="B42" s="174" t="s">
        <v>24</v>
      </c>
      <c r="C42" s="174"/>
      <c r="D42" s="174"/>
      <c r="E42" s="174"/>
      <c r="F42" s="174"/>
      <c r="G42" s="155"/>
      <c r="H42" s="152"/>
      <c r="I42" s="152"/>
      <c r="J42" s="135"/>
    </row>
    <row r="43" spans="1:10">
      <c r="A43" s="133"/>
      <c r="B43" s="134"/>
      <c r="C43" s="134"/>
      <c r="D43" s="134"/>
      <c r="E43" s="134"/>
      <c r="F43" s="134"/>
      <c r="G43" s="134"/>
      <c r="H43" s="134"/>
      <c r="I43" s="134"/>
      <c r="J43" s="135"/>
    </row>
    <row r="44" spans="1:10" ht="15.75" thickBot="1">
      <c r="A44" s="160"/>
      <c r="B44" s="161"/>
      <c r="C44" s="161"/>
      <c r="D44" s="161"/>
      <c r="E44" s="161"/>
      <c r="F44" s="161"/>
      <c r="G44" s="161"/>
      <c r="H44" s="161"/>
      <c r="I44" s="161"/>
      <c r="J44" s="162"/>
    </row>
  </sheetData>
  <mergeCells count="26">
    <mergeCell ref="A4:D4"/>
    <mergeCell ref="E4:J4"/>
    <mergeCell ref="A6:D6"/>
    <mergeCell ref="E6:F6"/>
    <mergeCell ref="A12:D12"/>
    <mergeCell ref="E12:G12"/>
    <mergeCell ref="A14:D14"/>
    <mergeCell ref="E14:I14"/>
    <mergeCell ref="A8:D8"/>
    <mergeCell ref="E8:J8"/>
    <mergeCell ref="A10:C10"/>
    <mergeCell ref="E10:G10"/>
    <mergeCell ref="B29:F29"/>
    <mergeCell ref="H29:J29"/>
    <mergeCell ref="B31:F31"/>
    <mergeCell ref="H31:J31"/>
    <mergeCell ref="E15:I15"/>
    <mergeCell ref="E16:I16"/>
    <mergeCell ref="B19:H19"/>
    <mergeCell ref="E23:G23"/>
    <mergeCell ref="B39:F39"/>
    <mergeCell ref="B42:F42"/>
    <mergeCell ref="B33:F33"/>
    <mergeCell ref="H33:J33"/>
    <mergeCell ref="B35:G35"/>
    <mergeCell ref="H35:J35"/>
  </mergeCells>
  <pageMargins left="0.24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tabSelected="1" workbookViewId="0">
      <selection activeCell="B27" sqref="B27:F27"/>
    </sheetView>
  </sheetViews>
  <sheetFormatPr defaultRowHeight="15"/>
  <cols>
    <col min="1" max="1" width="5.28515625" customWidth="1"/>
    <col min="8" max="9" width="18.140625" bestFit="1" customWidth="1"/>
    <col min="10" max="10" width="6.85546875" customWidth="1"/>
    <col min="17" max="17" width="18.5703125" bestFit="1" customWidth="1"/>
    <col min="18" max="18" width="18.140625" bestFit="1" customWidth="1"/>
  </cols>
  <sheetData>
    <row r="1" spans="1:18" ht="15.75">
      <c r="A1" s="1"/>
      <c r="B1" s="2" t="s">
        <v>25</v>
      </c>
      <c r="C1" s="3"/>
      <c r="D1" s="3"/>
      <c r="E1" s="3"/>
      <c r="F1" s="2"/>
      <c r="G1" s="2"/>
      <c r="H1" s="4"/>
      <c r="I1" s="5"/>
      <c r="J1" s="220"/>
      <c r="K1" s="220"/>
      <c r="L1" s="32" t="s">
        <v>82</v>
      </c>
      <c r="M1" s="32"/>
      <c r="N1" s="32" t="s">
        <v>83</v>
      </c>
      <c r="O1" s="32"/>
      <c r="P1" s="30"/>
      <c r="Q1" s="33"/>
      <c r="R1" s="34"/>
    </row>
    <row r="2" spans="1:18" ht="15.75" thickBot="1">
      <c r="A2" s="1"/>
      <c r="B2" s="192" t="s">
        <v>26</v>
      </c>
      <c r="C2" s="192"/>
      <c r="D2" s="192"/>
      <c r="E2" s="192"/>
      <c r="F2" s="192"/>
      <c r="G2" s="2"/>
      <c r="H2" s="6">
        <v>2013</v>
      </c>
      <c r="I2" s="7">
        <v>2012</v>
      </c>
      <c r="J2" s="31"/>
      <c r="K2" s="221" t="s">
        <v>26</v>
      </c>
      <c r="L2" s="221"/>
      <c r="M2" s="221"/>
      <c r="N2" s="221"/>
      <c r="O2" s="221"/>
      <c r="P2" s="30"/>
      <c r="Q2" s="35">
        <v>2013</v>
      </c>
      <c r="R2" s="35">
        <v>2012</v>
      </c>
    </row>
    <row r="3" spans="1:18" ht="27" thickBot="1">
      <c r="A3" s="8"/>
      <c r="B3" s="193" t="s">
        <v>27</v>
      </c>
      <c r="C3" s="194"/>
      <c r="D3" s="194"/>
      <c r="E3" s="194"/>
      <c r="F3" s="195"/>
      <c r="G3" s="9" t="s">
        <v>28</v>
      </c>
      <c r="H3" s="10" t="s">
        <v>29</v>
      </c>
      <c r="I3" s="10" t="s">
        <v>30</v>
      </c>
      <c r="J3" s="37" t="s">
        <v>84</v>
      </c>
      <c r="K3" s="222" t="s">
        <v>85</v>
      </c>
      <c r="L3" s="223"/>
      <c r="M3" s="223"/>
      <c r="N3" s="223"/>
      <c r="O3" s="223"/>
      <c r="P3" s="38" t="s">
        <v>28</v>
      </c>
      <c r="Q3" s="36" t="s">
        <v>29</v>
      </c>
      <c r="R3" s="36" t="s">
        <v>30</v>
      </c>
    </row>
    <row r="4" spans="1:18" ht="16.5" thickBot="1">
      <c r="A4" s="11" t="s">
        <v>31</v>
      </c>
      <c r="B4" s="188" t="s">
        <v>32</v>
      </c>
      <c r="C4" s="189"/>
      <c r="D4" s="189"/>
      <c r="E4" s="189"/>
      <c r="F4" s="189"/>
      <c r="G4" s="12" t="s">
        <v>33</v>
      </c>
      <c r="H4" s="163">
        <f>H5+H9+H19+H29+H30+H31</f>
        <v>220741832.84</v>
      </c>
      <c r="I4" s="13">
        <f>I5+I9+I19+I29+I30+I31</f>
        <v>165633158.5</v>
      </c>
      <c r="J4" s="39" t="s">
        <v>31</v>
      </c>
      <c r="K4" s="217" t="s">
        <v>86</v>
      </c>
      <c r="L4" s="218"/>
      <c r="M4" s="218"/>
      <c r="N4" s="218"/>
      <c r="O4" s="218"/>
      <c r="P4" s="41" t="s">
        <v>87</v>
      </c>
      <c r="Q4" s="167">
        <f>Q5+Q9</f>
        <v>3300111.98</v>
      </c>
      <c r="R4" s="42">
        <f>R5+R9</f>
        <v>6057066.0999999996</v>
      </c>
    </row>
    <row r="5" spans="1:18">
      <c r="A5" s="14"/>
      <c r="B5" s="190" t="s">
        <v>34</v>
      </c>
      <c r="C5" s="191"/>
      <c r="D5" s="191"/>
      <c r="E5" s="191"/>
      <c r="F5" s="191"/>
      <c r="G5" s="12">
        <v>1</v>
      </c>
      <c r="H5" s="164">
        <f>H6+H7</f>
        <v>203659175.94</v>
      </c>
      <c r="I5" s="15">
        <f>I6+I7</f>
        <v>156191161.59999999</v>
      </c>
      <c r="J5" s="43"/>
      <c r="K5" s="219" t="s">
        <v>88</v>
      </c>
      <c r="L5" s="219"/>
      <c r="M5" s="219"/>
      <c r="N5" s="219"/>
      <c r="O5" s="219"/>
      <c r="P5" s="40"/>
      <c r="Q5" s="44">
        <v>0</v>
      </c>
      <c r="R5" s="44">
        <v>0</v>
      </c>
    </row>
    <row r="6" spans="1:18" ht="15.75">
      <c r="A6" s="16"/>
      <c r="B6" s="198" t="s">
        <v>35</v>
      </c>
      <c r="C6" s="199"/>
      <c r="D6" s="199"/>
      <c r="E6" s="199"/>
      <c r="F6" s="199"/>
      <c r="G6" s="12">
        <v>1.1000000000000001</v>
      </c>
      <c r="H6" s="17">
        <v>202822320.94</v>
      </c>
      <c r="I6" s="17">
        <v>155604764.59999999</v>
      </c>
      <c r="J6" s="46"/>
      <c r="K6" s="219" t="s">
        <v>89</v>
      </c>
      <c r="L6" s="219"/>
      <c r="M6" s="219"/>
      <c r="N6" s="219"/>
      <c r="O6" s="219"/>
      <c r="P6" s="40"/>
      <c r="Q6" s="47">
        <v>0</v>
      </c>
      <c r="R6" s="47">
        <v>0</v>
      </c>
    </row>
    <row r="7" spans="1:18" ht="16.5" thickBot="1">
      <c r="A7" s="16"/>
      <c r="B7" s="200" t="s">
        <v>36</v>
      </c>
      <c r="C7" s="201"/>
      <c r="D7" s="201"/>
      <c r="E7" s="201"/>
      <c r="F7" s="201"/>
      <c r="G7" s="12">
        <v>1.2</v>
      </c>
      <c r="H7" s="17">
        <v>836855</v>
      </c>
      <c r="I7" s="17">
        <v>586397</v>
      </c>
      <c r="J7" s="46"/>
      <c r="K7" s="224" t="s">
        <v>90</v>
      </c>
      <c r="L7" s="225"/>
      <c r="M7" s="225"/>
      <c r="N7" s="225"/>
      <c r="O7" s="225"/>
      <c r="P7" s="40"/>
      <c r="Q7" s="47">
        <v>0</v>
      </c>
      <c r="R7" s="47">
        <v>0</v>
      </c>
    </row>
    <row r="8" spans="1:18" ht="16.5" thickBot="1">
      <c r="A8" s="16"/>
      <c r="B8" s="202" t="s">
        <v>37</v>
      </c>
      <c r="C8" s="203"/>
      <c r="D8" s="203"/>
      <c r="E8" s="203"/>
      <c r="F8" s="203"/>
      <c r="G8" s="12"/>
      <c r="H8" s="17"/>
      <c r="I8" s="17"/>
      <c r="J8" s="46"/>
      <c r="K8" s="224" t="s">
        <v>91</v>
      </c>
      <c r="L8" s="225"/>
      <c r="M8" s="225"/>
      <c r="N8" s="225"/>
      <c r="O8" s="225"/>
      <c r="P8" s="40"/>
      <c r="Q8" s="47"/>
      <c r="R8" s="47"/>
    </row>
    <row r="9" spans="1:18">
      <c r="A9" s="16"/>
      <c r="B9" s="202" t="s">
        <v>38</v>
      </c>
      <c r="C9" s="203"/>
      <c r="D9" s="203"/>
      <c r="E9" s="203"/>
      <c r="F9" s="203"/>
      <c r="G9" s="12">
        <v>2</v>
      </c>
      <c r="H9" s="165">
        <f>H10+H11+H12+H13+H14+H15+H16+H17+H18</f>
        <v>11714729.9</v>
      </c>
      <c r="I9" s="20">
        <f>I10+I11+I12+I13+I14+I15+I16+I17+I18</f>
        <v>7588849.9000000004</v>
      </c>
      <c r="J9" s="48"/>
      <c r="K9" s="226" t="s">
        <v>92</v>
      </c>
      <c r="L9" s="226"/>
      <c r="M9" s="226"/>
      <c r="N9" s="226"/>
      <c r="O9" s="226"/>
      <c r="P9" s="40">
        <v>7</v>
      </c>
      <c r="Q9" s="168">
        <f>Q10+Q11+Q12+Q13+Q14+Q15+Q16+Q17+Q18+Q19+Q20+Q21</f>
        <v>3300111.98</v>
      </c>
      <c r="R9" s="44">
        <f>R10+R11+R12+R13+R14+R15+R16+R17+R18+R19+R20+R21</f>
        <v>6057066.0999999996</v>
      </c>
    </row>
    <row r="10" spans="1:18" ht="15.75">
      <c r="A10" s="16"/>
      <c r="B10" s="196" t="s">
        <v>39</v>
      </c>
      <c r="C10" s="197"/>
      <c r="D10" s="197"/>
      <c r="E10" s="197"/>
      <c r="F10" s="197"/>
      <c r="G10" s="12">
        <v>2.1</v>
      </c>
      <c r="H10" s="17">
        <v>2827296</v>
      </c>
      <c r="I10" s="17">
        <v>1376891</v>
      </c>
      <c r="J10" s="46"/>
      <c r="K10" s="227" t="s">
        <v>93</v>
      </c>
      <c r="L10" s="228"/>
      <c r="M10" s="228"/>
      <c r="N10" s="228"/>
      <c r="O10" s="228"/>
      <c r="P10" s="40">
        <v>7.1</v>
      </c>
      <c r="Q10" s="47">
        <v>1746433</v>
      </c>
      <c r="R10" s="47">
        <v>2127610.5</v>
      </c>
    </row>
    <row r="11" spans="1:18" ht="15.75">
      <c r="A11" s="16"/>
      <c r="B11" s="196" t="s">
        <v>40</v>
      </c>
      <c r="C11" s="197"/>
      <c r="D11" s="197"/>
      <c r="E11" s="197"/>
      <c r="F11" s="197"/>
      <c r="G11" s="12"/>
      <c r="H11" s="17"/>
      <c r="I11" s="17"/>
      <c r="J11" s="46"/>
      <c r="K11" s="227" t="s">
        <v>94</v>
      </c>
      <c r="L11" s="228"/>
      <c r="M11" s="228"/>
      <c r="N11" s="228"/>
      <c r="O11" s="228"/>
      <c r="P11" s="40"/>
      <c r="Q11" s="47">
        <v>0</v>
      </c>
      <c r="R11" s="47">
        <v>0</v>
      </c>
    </row>
    <row r="12" spans="1:18" ht="15.75">
      <c r="A12" s="16"/>
      <c r="B12" s="196" t="s">
        <v>41</v>
      </c>
      <c r="C12" s="197"/>
      <c r="D12" s="197"/>
      <c r="E12" s="197"/>
      <c r="F12" s="197"/>
      <c r="G12" s="12"/>
      <c r="H12" s="17"/>
      <c r="I12" s="17"/>
      <c r="J12" s="46"/>
      <c r="K12" s="227" t="s">
        <v>95</v>
      </c>
      <c r="L12" s="228"/>
      <c r="M12" s="228"/>
      <c r="N12" s="228"/>
      <c r="O12" s="228"/>
      <c r="P12" s="40">
        <v>7.2</v>
      </c>
      <c r="Q12" s="47">
        <v>426720</v>
      </c>
      <c r="R12" s="47">
        <v>401116</v>
      </c>
    </row>
    <row r="13" spans="1:18" ht="15.75">
      <c r="A13" s="16"/>
      <c r="B13" s="196" t="s">
        <v>42</v>
      </c>
      <c r="C13" s="197"/>
      <c r="D13" s="197"/>
      <c r="E13" s="197"/>
      <c r="F13" s="197"/>
      <c r="G13" s="12">
        <v>2.2000000000000002</v>
      </c>
      <c r="H13" s="17">
        <v>4314631</v>
      </c>
      <c r="I13" s="17"/>
      <c r="J13" s="46"/>
      <c r="K13" s="227" t="s">
        <v>96</v>
      </c>
      <c r="L13" s="228"/>
      <c r="M13" s="228"/>
      <c r="N13" s="228"/>
      <c r="O13" s="228"/>
      <c r="P13" s="40">
        <v>7.3</v>
      </c>
      <c r="Q13" s="47">
        <v>23470</v>
      </c>
      <c r="R13" s="47">
        <v>96769</v>
      </c>
    </row>
    <row r="14" spans="1:18" ht="15.75">
      <c r="A14" s="16"/>
      <c r="B14" s="196" t="s">
        <v>43</v>
      </c>
      <c r="C14" s="197"/>
      <c r="D14" s="197"/>
      <c r="E14" s="197"/>
      <c r="F14" s="197"/>
      <c r="G14" s="12">
        <v>2.2999999999999998</v>
      </c>
      <c r="H14" s="17">
        <v>3405604.9000000004</v>
      </c>
      <c r="I14" s="17">
        <v>6163648.9000000004</v>
      </c>
      <c r="J14" s="46"/>
      <c r="K14" s="227" t="s">
        <v>97</v>
      </c>
      <c r="L14" s="228"/>
      <c r="M14" s="228"/>
      <c r="N14" s="228"/>
      <c r="O14" s="228"/>
      <c r="P14" s="29"/>
      <c r="Q14" s="47">
        <v>0</v>
      </c>
      <c r="R14" s="47">
        <v>0</v>
      </c>
    </row>
    <row r="15" spans="1:18" ht="15.75">
      <c r="A15" s="16"/>
      <c r="B15" s="196" t="s">
        <v>44</v>
      </c>
      <c r="C15" s="197"/>
      <c r="D15" s="197"/>
      <c r="E15" s="197"/>
      <c r="F15" s="197"/>
      <c r="G15" s="12">
        <v>2.4</v>
      </c>
      <c r="H15" s="17">
        <v>1124976</v>
      </c>
      <c r="I15" s="17"/>
      <c r="J15" s="46"/>
      <c r="K15" s="227" t="s">
        <v>98</v>
      </c>
      <c r="L15" s="228"/>
      <c r="M15" s="228"/>
      <c r="N15" s="228"/>
      <c r="O15" s="228"/>
      <c r="P15" s="40">
        <v>7.4</v>
      </c>
      <c r="Q15" s="47">
        <v>7393</v>
      </c>
      <c r="R15" s="47">
        <v>14632</v>
      </c>
    </row>
    <row r="16" spans="1:18" ht="15.75">
      <c r="A16" s="16"/>
      <c r="B16" s="196" t="s">
        <v>45</v>
      </c>
      <c r="C16" s="197"/>
      <c r="D16" s="197"/>
      <c r="E16" s="197"/>
      <c r="F16" s="197"/>
      <c r="G16" s="21">
        <v>2.5</v>
      </c>
      <c r="H16" s="22">
        <v>41430</v>
      </c>
      <c r="I16" s="22">
        <v>48310</v>
      </c>
      <c r="J16" s="46"/>
      <c r="K16" s="227" t="s">
        <v>99</v>
      </c>
      <c r="L16" s="228"/>
      <c r="M16" s="228"/>
      <c r="N16" s="228"/>
      <c r="O16" s="228"/>
      <c r="P16" s="40">
        <v>7.5</v>
      </c>
      <c r="Q16" s="47">
        <v>847304.98</v>
      </c>
      <c r="R16" s="47">
        <v>3145578.6</v>
      </c>
    </row>
    <row r="17" spans="1:18" ht="15.75">
      <c r="A17" s="16"/>
      <c r="B17" s="196" t="s">
        <v>46</v>
      </c>
      <c r="C17" s="197"/>
      <c r="D17" s="197"/>
      <c r="E17" s="197"/>
      <c r="F17" s="197"/>
      <c r="G17" s="12"/>
      <c r="H17" s="17"/>
      <c r="I17" s="17">
        <v>0</v>
      </c>
      <c r="J17" s="46"/>
      <c r="K17" s="227" t="s">
        <v>100</v>
      </c>
      <c r="L17" s="228"/>
      <c r="M17" s="228"/>
      <c r="N17" s="228"/>
      <c r="O17" s="228"/>
      <c r="P17" s="40"/>
      <c r="Q17" s="47"/>
      <c r="R17" s="47">
        <v>0</v>
      </c>
    </row>
    <row r="18" spans="1:18" ht="16.5" thickBot="1">
      <c r="A18" s="16"/>
      <c r="B18" s="196" t="s">
        <v>47</v>
      </c>
      <c r="C18" s="197"/>
      <c r="D18" s="197"/>
      <c r="E18" s="197"/>
      <c r="F18" s="197"/>
      <c r="G18" s="12">
        <v>2.6</v>
      </c>
      <c r="H18" s="17">
        <v>792</v>
      </c>
      <c r="I18" s="17">
        <v>0</v>
      </c>
      <c r="J18" s="46"/>
      <c r="K18" s="227" t="s">
        <v>101</v>
      </c>
      <c r="L18" s="228"/>
      <c r="M18" s="228"/>
      <c r="N18" s="228"/>
      <c r="O18" s="228"/>
      <c r="P18" s="40"/>
      <c r="Q18" s="47"/>
      <c r="R18" s="47">
        <v>0</v>
      </c>
    </row>
    <row r="19" spans="1:18" ht="15.75">
      <c r="A19" s="16"/>
      <c r="B19" s="202" t="s">
        <v>48</v>
      </c>
      <c r="C19" s="203"/>
      <c r="D19" s="203"/>
      <c r="E19" s="203"/>
      <c r="F19" s="203"/>
      <c r="G19" s="12">
        <v>3</v>
      </c>
      <c r="H19" s="165">
        <f>H20+H21+H22+H23+H24+H25+H26+H27</f>
        <v>5367927</v>
      </c>
      <c r="I19" s="20">
        <f>I20+I21+I22+I23+I24+I25+I26+I27</f>
        <v>1853147</v>
      </c>
      <c r="J19" s="49"/>
      <c r="K19" s="227" t="s">
        <v>102</v>
      </c>
      <c r="L19" s="228"/>
      <c r="M19" s="228"/>
      <c r="N19" s="228"/>
      <c r="O19" s="228"/>
      <c r="P19" s="40"/>
      <c r="Q19" s="47"/>
      <c r="R19" s="47">
        <v>0</v>
      </c>
    </row>
    <row r="20" spans="1:18" ht="15.75">
      <c r="A20" s="16"/>
      <c r="B20" s="198" t="s">
        <v>49</v>
      </c>
      <c r="C20" s="199"/>
      <c r="D20" s="199"/>
      <c r="E20" s="199"/>
      <c r="F20" s="199"/>
      <c r="G20" s="12">
        <v>3.1</v>
      </c>
      <c r="H20" s="17">
        <v>2240000</v>
      </c>
      <c r="I20" s="17">
        <v>433695</v>
      </c>
      <c r="J20" s="46"/>
      <c r="K20" s="227" t="s">
        <v>103</v>
      </c>
      <c r="L20" s="228"/>
      <c r="M20" s="228"/>
      <c r="N20" s="228"/>
      <c r="O20" s="228"/>
      <c r="P20" s="40"/>
      <c r="Q20" s="47"/>
      <c r="R20" s="47">
        <v>0</v>
      </c>
    </row>
    <row r="21" spans="1:18" ht="15.75">
      <c r="A21" s="16"/>
      <c r="B21" s="198" t="s">
        <v>50</v>
      </c>
      <c r="C21" s="199"/>
      <c r="D21" s="199"/>
      <c r="E21" s="199"/>
      <c r="F21" s="199"/>
      <c r="G21" s="12">
        <v>3.2</v>
      </c>
      <c r="H21" s="17">
        <v>793355</v>
      </c>
      <c r="I21" s="17">
        <v>583333</v>
      </c>
      <c r="J21" s="46"/>
      <c r="K21" s="227" t="s">
        <v>104</v>
      </c>
      <c r="L21" s="228"/>
      <c r="M21" s="228"/>
      <c r="N21" s="228"/>
      <c r="O21" s="228"/>
      <c r="P21" s="40">
        <v>7.6</v>
      </c>
      <c r="Q21" s="47">
        <v>248791</v>
      </c>
      <c r="R21" s="47">
        <v>271360</v>
      </c>
    </row>
    <row r="22" spans="1:18" ht="15.75">
      <c r="A22" s="16"/>
      <c r="B22" s="198" t="s">
        <v>51</v>
      </c>
      <c r="C22" s="199"/>
      <c r="D22" s="199"/>
      <c r="E22" s="199"/>
      <c r="F22" s="199"/>
      <c r="G22" s="12"/>
      <c r="H22" s="17"/>
      <c r="I22" s="17">
        <v>0</v>
      </c>
      <c r="J22" s="46"/>
      <c r="K22" s="229" t="s">
        <v>105</v>
      </c>
      <c r="L22" s="230"/>
      <c r="M22" s="230"/>
      <c r="N22" s="230"/>
      <c r="O22" s="230"/>
      <c r="P22" s="40"/>
      <c r="Q22" s="47"/>
      <c r="R22" s="47"/>
    </row>
    <row r="23" spans="1:18" ht="15.75">
      <c r="A23" s="16"/>
      <c r="B23" s="198" t="s">
        <v>52</v>
      </c>
      <c r="C23" s="199"/>
      <c r="D23" s="199"/>
      <c r="E23" s="199"/>
      <c r="F23" s="199"/>
      <c r="G23" s="12"/>
      <c r="H23" s="17"/>
      <c r="I23" s="17">
        <v>0</v>
      </c>
      <c r="J23" s="46"/>
      <c r="K23" s="229" t="s">
        <v>106</v>
      </c>
      <c r="L23" s="230"/>
      <c r="M23" s="230"/>
      <c r="N23" s="230"/>
      <c r="O23" s="230"/>
      <c r="P23" s="40"/>
      <c r="Q23" s="47">
        <v>0</v>
      </c>
      <c r="R23" s="47">
        <v>0</v>
      </c>
    </row>
    <row r="24" spans="1:18" ht="15.75">
      <c r="A24" s="16"/>
      <c r="B24" s="198" t="s">
        <v>53</v>
      </c>
      <c r="C24" s="199"/>
      <c r="D24" s="199"/>
      <c r="E24" s="199"/>
      <c r="F24" s="199"/>
      <c r="G24" s="12"/>
      <c r="H24" s="17"/>
      <c r="I24" s="17"/>
      <c r="J24" s="46"/>
      <c r="K24" s="219" t="s">
        <v>107</v>
      </c>
      <c r="L24" s="219"/>
      <c r="M24" s="219"/>
      <c r="N24" s="219"/>
      <c r="O24" s="219"/>
      <c r="P24" s="40"/>
      <c r="Q24" s="44">
        <v>0</v>
      </c>
      <c r="R24" s="44">
        <v>0</v>
      </c>
    </row>
    <row r="25" spans="1:18" ht="15.75">
      <c r="A25" s="16"/>
      <c r="B25" s="198" t="s">
        <v>54</v>
      </c>
      <c r="C25" s="199"/>
      <c r="D25" s="199"/>
      <c r="E25" s="199"/>
      <c r="F25" s="199"/>
      <c r="G25" s="12">
        <v>3.3</v>
      </c>
      <c r="H25" s="17">
        <v>1679370</v>
      </c>
      <c r="I25" s="17">
        <v>565225</v>
      </c>
      <c r="J25" s="46"/>
      <c r="K25" s="219" t="s">
        <v>108</v>
      </c>
      <c r="L25" s="219"/>
      <c r="M25" s="219"/>
      <c r="N25" s="219"/>
      <c r="O25" s="219"/>
      <c r="P25" s="40"/>
      <c r="Q25" s="44">
        <v>0</v>
      </c>
      <c r="R25" s="44">
        <v>0</v>
      </c>
    </row>
    <row r="26" spans="1:18" ht="16.5" thickBot="1">
      <c r="A26" s="16"/>
      <c r="B26" s="198" t="s">
        <v>55</v>
      </c>
      <c r="C26" s="199"/>
      <c r="D26" s="199"/>
      <c r="E26" s="199"/>
      <c r="F26" s="199"/>
      <c r="G26" s="12">
        <v>3.4</v>
      </c>
      <c r="H26" s="17">
        <v>175278</v>
      </c>
      <c r="I26" s="17">
        <v>174601</v>
      </c>
      <c r="J26" s="46"/>
      <c r="K26" s="233" t="s">
        <v>61</v>
      </c>
      <c r="L26" s="234"/>
      <c r="M26" s="234"/>
      <c r="N26" s="234"/>
      <c r="O26" s="234"/>
      <c r="P26" s="40"/>
      <c r="Q26" s="47"/>
      <c r="R26" s="47"/>
    </row>
    <row r="27" spans="1:18" ht="16.5" thickBot="1">
      <c r="A27" s="23"/>
      <c r="B27" s="198" t="s">
        <v>56</v>
      </c>
      <c r="C27" s="199"/>
      <c r="D27" s="199"/>
      <c r="E27" s="199"/>
      <c r="F27" s="199"/>
      <c r="G27" s="12">
        <v>3.5</v>
      </c>
      <c r="H27" s="24">
        <v>479924</v>
      </c>
      <c r="I27" s="24">
        <v>96293</v>
      </c>
      <c r="J27" s="46" t="s">
        <v>62</v>
      </c>
      <c r="K27" s="217" t="s">
        <v>109</v>
      </c>
      <c r="L27" s="218"/>
      <c r="M27" s="218"/>
      <c r="N27" s="218"/>
      <c r="O27" s="218"/>
      <c r="P27" s="40" t="s">
        <v>110</v>
      </c>
      <c r="Q27" s="168">
        <f>Q28+Q29+Q30+Q31+Q32+Q33</f>
        <v>0</v>
      </c>
      <c r="R27" s="44">
        <f>R28+R29+R30+R31+R32+R33</f>
        <v>0</v>
      </c>
    </row>
    <row r="28" spans="1:18" ht="15.75" thickBot="1">
      <c r="A28" s="14"/>
      <c r="B28" s="204"/>
      <c r="C28" s="205"/>
      <c r="D28" s="205"/>
      <c r="E28" s="205"/>
      <c r="F28" s="205"/>
      <c r="G28" s="12"/>
      <c r="H28" s="15"/>
      <c r="I28" s="15"/>
      <c r="J28" s="50"/>
      <c r="K28" s="231" t="s">
        <v>111</v>
      </c>
      <c r="L28" s="232"/>
      <c r="M28" s="232"/>
      <c r="N28" s="232"/>
      <c r="O28" s="232"/>
      <c r="P28" s="40"/>
      <c r="Q28" s="44"/>
      <c r="R28" s="44"/>
    </row>
    <row r="29" spans="1:18" ht="15.75" thickBot="1">
      <c r="A29" s="16"/>
      <c r="B29" s="202" t="s">
        <v>57</v>
      </c>
      <c r="C29" s="203"/>
      <c r="D29" s="203"/>
      <c r="E29" s="203"/>
      <c r="F29" s="203"/>
      <c r="G29" s="12"/>
      <c r="H29" s="25">
        <v>0</v>
      </c>
      <c r="I29" s="25">
        <v>0</v>
      </c>
      <c r="J29" s="46"/>
      <c r="K29" s="224" t="s">
        <v>112</v>
      </c>
      <c r="L29" s="225"/>
      <c r="M29" s="225"/>
      <c r="N29" s="225"/>
      <c r="O29" s="225"/>
      <c r="P29" s="40"/>
      <c r="Q29" s="44"/>
      <c r="R29" s="44"/>
    </row>
    <row r="30" spans="1:18" ht="16.5" thickBot="1">
      <c r="A30" s="16"/>
      <c r="B30" s="202" t="s">
        <v>58</v>
      </c>
      <c r="C30" s="203"/>
      <c r="D30" s="203"/>
      <c r="E30" s="203"/>
      <c r="F30" s="203"/>
      <c r="G30" s="12"/>
      <c r="H30" s="17">
        <v>0</v>
      </c>
      <c r="I30" s="17">
        <v>0</v>
      </c>
      <c r="J30" s="46"/>
      <c r="K30" s="224" t="s">
        <v>113</v>
      </c>
      <c r="L30" s="225"/>
      <c r="M30" s="225"/>
      <c r="N30" s="225"/>
      <c r="O30" s="225"/>
      <c r="P30" s="40"/>
      <c r="Q30" s="47"/>
      <c r="R30" s="47"/>
    </row>
    <row r="31" spans="1:18" ht="15.75">
      <c r="A31" s="16"/>
      <c r="B31" s="202" t="s">
        <v>59</v>
      </c>
      <c r="C31" s="203"/>
      <c r="D31" s="203"/>
      <c r="E31" s="203"/>
      <c r="F31" s="203"/>
      <c r="G31" s="12"/>
      <c r="H31" s="26">
        <v>0</v>
      </c>
      <c r="I31" s="26">
        <v>0</v>
      </c>
      <c r="J31" s="46"/>
      <c r="K31" s="231" t="s">
        <v>114</v>
      </c>
      <c r="L31" s="232"/>
      <c r="M31" s="232"/>
      <c r="N31" s="232"/>
      <c r="O31" s="232"/>
      <c r="P31" s="40"/>
      <c r="Q31" s="47"/>
      <c r="R31" s="47"/>
    </row>
    <row r="32" spans="1:18" ht="15.75">
      <c r="A32" s="16"/>
      <c r="B32" s="198" t="s">
        <v>60</v>
      </c>
      <c r="C32" s="199"/>
      <c r="D32" s="199"/>
      <c r="E32" s="199"/>
      <c r="F32" s="199"/>
      <c r="G32" s="12"/>
      <c r="H32" s="17"/>
      <c r="I32" s="17"/>
      <c r="J32" s="46"/>
      <c r="K32" s="231" t="s">
        <v>115</v>
      </c>
      <c r="L32" s="232"/>
      <c r="M32" s="232"/>
      <c r="N32" s="232"/>
      <c r="O32" s="232"/>
      <c r="P32" s="40"/>
      <c r="Q32" s="47"/>
      <c r="R32" s="47"/>
    </row>
    <row r="33" spans="1:18" ht="16.5" thickBot="1">
      <c r="A33" s="16"/>
      <c r="B33" s="204" t="s">
        <v>61</v>
      </c>
      <c r="C33" s="205"/>
      <c r="D33" s="205"/>
      <c r="E33" s="205"/>
      <c r="F33" s="205"/>
      <c r="G33" s="12"/>
      <c r="H33" s="17"/>
      <c r="I33" s="17"/>
      <c r="J33" s="46"/>
      <c r="K33" s="219" t="s">
        <v>116</v>
      </c>
      <c r="L33" s="219"/>
      <c r="M33" s="219"/>
      <c r="N33" s="219"/>
      <c r="O33" s="219"/>
      <c r="P33" s="40">
        <v>8</v>
      </c>
      <c r="Q33" s="47">
        <v>0</v>
      </c>
      <c r="R33" s="47">
        <v>0</v>
      </c>
    </row>
    <row r="34" spans="1:18" ht="16.5" thickBot="1">
      <c r="A34" s="16" t="s">
        <v>62</v>
      </c>
      <c r="B34" s="209" t="s">
        <v>63</v>
      </c>
      <c r="C34" s="210"/>
      <c r="D34" s="210"/>
      <c r="E34" s="210"/>
      <c r="F34" s="210"/>
      <c r="G34" s="12" t="s">
        <v>64</v>
      </c>
      <c r="H34" s="165">
        <f>H38+H47</f>
        <v>505132830.85000002</v>
      </c>
      <c r="I34" s="20">
        <f>I38+I47</f>
        <v>513589535.85000002</v>
      </c>
      <c r="J34" s="46"/>
      <c r="K34" s="233" t="s">
        <v>61</v>
      </c>
      <c r="L34" s="234"/>
      <c r="M34" s="234"/>
      <c r="N34" s="234"/>
      <c r="O34" s="234"/>
      <c r="P34" s="40"/>
      <c r="Q34" s="47"/>
      <c r="R34" s="47"/>
    </row>
    <row r="35" spans="1:18" ht="16.5" thickBot="1">
      <c r="A35" s="16"/>
      <c r="B35" s="202" t="s">
        <v>65</v>
      </c>
      <c r="C35" s="203"/>
      <c r="D35" s="203"/>
      <c r="E35" s="203"/>
      <c r="F35" s="203"/>
      <c r="G35" s="12">
        <v>4</v>
      </c>
      <c r="H35" s="25">
        <v>0</v>
      </c>
      <c r="I35" s="25">
        <v>0</v>
      </c>
      <c r="J35" s="46"/>
      <c r="K35" s="241"/>
      <c r="L35" s="241"/>
      <c r="M35" s="241"/>
      <c r="N35" s="241"/>
      <c r="O35" s="241"/>
      <c r="P35" s="40"/>
      <c r="Q35" s="47"/>
      <c r="R35" s="47"/>
    </row>
    <row r="36" spans="1:18" ht="15.75" thickBot="1">
      <c r="A36" s="16"/>
      <c r="B36" s="206" t="s">
        <v>66</v>
      </c>
      <c r="C36" s="207"/>
      <c r="D36" s="207"/>
      <c r="E36" s="207"/>
      <c r="F36" s="208"/>
      <c r="G36" s="12"/>
      <c r="H36" s="25"/>
      <c r="I36" s="25"/>
      <c r="J36" s="46"/>
      <c r="K36" s="238" t="s">
        <v>117</v>
      </c>
      <c r="L36" s="239"/>
      <c r="M36" s="239"/>
      <c r="N36" s="239"/>
      <c r="O36" s="240"/>
      <c r="P36" s="40"/>
      <c r="Q36" s="44">
        <f>Q4+Q27</f>
        <v>3300111.98</v>
      </c>
      <c r="R36" s="168">
        <f>R4+R27</f>
        <v>6057066.0999999996</v>
      </c>
    </row>
    <row r="37" spans="1:18" ht="15.75" thickBot="1">
      <c r="A37" s="16"/>
      <c r="B37" s="206" t="s">
        <v>67</v>
      </c>
      <c r="C37" s="207"/>
      <c r="D37" s="207"/>
      <c r="E37" s="207"/>
      <c r="F37" s="208"/>
      <c r="G37" s="12">
        <v>4.0999999999999996</v>
      </c>
      <c r="H37" s="25">
        <v>0</v>
      </c>
      <c r="I37" s="25">
        <v>0</v>
      </c>
      <c r="J37" s="46" t="s">
        <v>118</v>
      </c>
      <c r="K37" s="53" t="s">
        <v>119</v>
      </c>
      <c r="L37" s="53"/>
      <c r="M37" s="53"/>
      <c r="N37" s="53"/>
      <c r="O37" s="53"/>
      <c r="P37" s="40" t="s">
        <v>120</v>
      </c>
      <c r="Q37" s="168">
        <f>Q38+Q39+Q42+Q46+Q49+Q50</f>
        <v>722574551.71000004</v>
      </c>
      <c r="R37" s="44">
        <f>R38+R39+R42+R46+R49+R50</f>
        <v>673165628.25</v>
      </c>
    </row>
    <row r="38" spans="1:18" ht="15.75">
      <c r="A38" s="16"/>
      <c r="B38" s="202" t="s">
        <v>68</v>
      </c>
      <c r="C38" s="203"/>
      <c r="D38" s="203"/>
      <c r="E38" s="203"/>
      <c r="F38" s="203"/>
      <c r="G38" s="12">
        <v>5</v>
      </c>
      <c r="H38" s="165">
        <f>H39+H40+H41+H42+H43+H44+H45</f>
        <v>505132830.85000002</v>
      </c>
      <c r="I38" s="20">
        <f>I39+I40+I41+I42+I43+I44+I45</f>
        <v>513583285.85000002</v>
      </c>
      <c r="J38" s="46"/>
      <c r="K38" s="51" t="s">
        <v>121</v>
      </c>
      <c r="L38" s="52"/>
      <c r="M38" s="52"/>
      <c r="N38" s="52"/>
      <c r="O38" s="52"/>
      <c r="P38" s="40"/>
      <c r="Q38" s="47"/>
      <c r="R38" s="47"/>
    </row>
    <row r="39" spans="1:18" ht="15.75">
      <c r="A39" s="16"/>
      <c r="B39" s="196" t="s">
        <v>69</v>
      </c>
      <c r="C39" s="197"/>
      <c r="D39" s="197"/>
      <c r="E39" s="197"/>
      <c r="F39" s="197"/>
      <c r="G39" s="12">
        <v>5.0999999999999996</v>
      </c>
      <c r="H39" s="17">
        <v>2027865</v>
      </c>
      <c r="I39" s="17">
        <v>2027865</v>
      </c>
      <c r="J39" s="46"/>
      <c r="K39" s="51" t="s">
        <v>122</v>
      </c>
      <c r="L39" s="52"/>
      <c r="M39" s="52"/>
      <c r="N39" s="52"/>
      <c r="O39" s="52"/>
      <c r="P39" s="40"/>
      <c r="Q39" s="47"/>
      <c r="R39" s="47"/>
    </row>
    <row r="40" spans="1:18" ht="15.75">
      <c r="A40" s="16"/>
      <c r="B40" s="196" t="s">
        <v>70</v>
      </c>
      <c r="C40" s="197"/>
      <c r="D40" s="197"/>
      <c r="E40" s="197"/>
      <c r="F40" s="197"/>
      <c r="G40" s="12">
        <v>5.2</v>
      </c>
      <c r="H40" s="17">
        <v>440404964</v>
      </c>
      <c r="I40" s="17">
        <v>461316060</v>
      </c>
      <c r="J40" s="46"/>
      <c r="K40" s="51"/>
      <c r="L40" s="52"/>
      <c r="M40" s="52"/>
      <c r="N40" s="52"/>
      <c r="O40" s="52"/>
      <c r="P40" s="40"/>
      <c r="Q40" s="47"/>
      <c r="R40" s="47"/>
    </row>
    <row r="41" spans="1:18" ht="15.75">
      <c r="A41" s="16"/>
      <c r="B41" s="196" t="s">
        <v>71</v>
      </c>
      <c r="C41" s="197"/>
      <c r="D41" s="197"/>
      <c r="E41" s="197"/>
      <c r="F41" s="197"/>
      <c r="G41" s="12">
        <v>5.3</v>
      </c>
      <c r="H41" s="17">
        <v>20949113</v>
      </c>
      <c r="I41" s="17"/>
      <c r="J41" s="46"/>
      <c r="K41" s="51"/>
      <c r="L41" s="52"/>
      <c r="M41" s="52"/>
      <c r="N41" s="52"/>
      <c r="O41" s="52"/>
      <c r="P41" s="40"/>
      <c r="Q41" s="47"/>
      <c r="R41" s="47"/>
    </row>
    <row r="42" spans="1:18" ht="15.75">
      <c r="A42" s="16"/>
      <c r="B42" s="196" t="s">
        <v>72</v>
      </c>
      <c r="C42" s="197"/>
      <c r="D42" s="197"/>
      <c r="E42" s="197"/>
      <c r="F42" s="197"/>
      <c r="G42" s="12">
        <v>5.4</v>
      </c>
      <c r="H42" s="17">
        <v>38402866.850000001</v>
      </c>
      <c r="I42" s="17">
        <v>46218279.850000001</v>
      </c>
      <c r="J42" s="46"/>
      <c r="K42" s="51" t="s">
        <v>123</v>
      </c>
      <c r="L42" s="52"/>
      <c r="M42" s="52"/>
      <c r="N42" s="52"/>
      <c r="O42" s="52"/>
      <c r="P42" s="40">
        <v>9.1</v>
      </c>
      <c r="Q42" s="54">
        <v>553146862</v>
      </c>
      <c r="R42" s="54">
        <v>553146862</v>
      </c>
    </row>
    <row r="43" spans="1:18" ht="15.75">
      <c r="A43" s="16"/>
      <c r="B43" s="196" t="s">
        <v>73</v>
      </c>
      <c r="C43" s="197"/>
      <c r="D43" s="197"/>
      <c r="E43" s="197"/>
      <c r="F43" s="197"/>
      <c r="G43" s="12">
        <v>5.5</v>
      </c>
      <c r="H43" s="17">
        <v>2221838</v>
      </c>
      <c r="I43" s="17">
        <v>2777297</v>
      </c>
      <c r="J43" s="46"/>
      <c r="K43" s="51" t="s">
        <v>124</v>
      </c>
      <c r="L43" s="52"/>
      <c r="M43" s="52"/>
      <c r="N43" s="52"/>
      <c r="O43" s="52"/>
      <c r="P43" s="40"/>
      <c r="Q43" s="47"/>
      <c r="R43" s="47"/>
    </row>
    <row r="44" spans="1:18" ht="15.75">
      <c r="A44" s="16"/>
      <c r="B44" s="196" t="s">
        <v>74</v>
      </c>
      <c r="C44" s="197"/>
      <c r="D44" s="197"/>
      <c r="E44" s="197"/>
      <c r="F44" s="197"/>
      <c r="G44" s="12">
        <v>5.6</v>
      </c>
      <c r="H44" s="17">
        <v>1126184</v>
      </c>
      <c r="I44" s="17">
        <v>1243784</v>
      </c>
      <c r="J44" s="46"/>
      <c r="K44" s="51" t="s">
        <v>125</v>
      </c>
      <c r="L44" s="52"/>
      <c r="M44" s="52"/>
      <c r="N44" s="52"/>
      <c r="O44" s="52"/>
      <c r="P44" s="40"/>
      <c r="Q44" s="47"/>
      <c r="R44" s="47"/>
    </row>
    <row r="45" spans="1:18" ht="16.5" thickBot="1">
      <c r="A45" s="16"/>
      <c r="B45" s="196" t="s">
        <v>75</v>
      </c>
      <c r="C45" s="197"/>
      <c r="D45" s="197"/>
      <c r="E45" s="197"/>
      <c r="F45" s="197"/>
      <c r="G45" s="12"/>
      <c r="H45" s="17"/>
      <c r="I45" s="17"/>
      <c r="J45" s="46"/>
      <c r="K45" s="51" t="s">
        <v>126</v>
      </c>
      <c r="L45" s="52"/>
      <c r="M45" s="52"/>
      <c r="N45" s="52"/>
      <c r="O45" s="52"/>
      <c r="P45" s="40"/>
      <c r="Q45" s="47"/>
      <c r="R45" s="47"/>
    </row>
    <row r="46" spans="1:18" ht="16.5" thickBot="1">
      <c r="A46" s="16"/>
      <c r="B46" s="202" t="s">
        <v>76</v>
      </c>
      <c r="C46" s="203"/>
      <c r="D46" s="203"/>
      <c r="E46" s="203"/>
      <c r="F46" s="203"/>
      <c r="G46" s="12"/>
      <c r="H46" s="17"/>
      <c r="I46" s="17"/>
      <c r="J46" s="46"/>
      <c r="K46" s="51" t="s">
        <v>127</v>
      </c>
      <c r="L46" s="52"/>
      <c r="M46" s="52"/>
      <c r="N46" s="52"/>
      <c r="O46" s="52"/>
      <c r="P46" s="40">
        <v>9.1999999999999993</v>
      </c>
      <c r="Q46" s="54">
        <v>8095676.9199999999</v>
      </c>
      <c r="R46" s="54">
        <v>6180802.9199999999</v>
      </c>
    </row>
    <row r="47" spans="1:18" ht="16.5" thickBot="1">
      <c r="A47" s="16"/>
      <c r="B47" s="202" t="s">
        <v>77</v>
      </c>
      <c r="C47" s="203"/>
      <c r="D47" s="203"/>
      <c r="E47" s="203"/>
      <c r="F47" s="203"/>
      <c r="G47" s="12">
        <v>6</v>
      </c>
      <c r="H47" s="165">
        <f>H48</f>
        <v>0</v>
      </c>
      <c r="I47" s="20">
        <f>I48</f>
        <v>6250</v>
      </c>
      <c r="J47" s="46"/>
      <c r="K47" s="45" t="s">
        <v>128</v>
      </c>
      <c r="L47" s="52"/>
      <c r="M47" s="52"/>
      <c r="N47" s="52"/>
      <c r="O47" s="55"/>
      <c r="P47" s="40"/>
      <c r="Q47" s="47"/>
      <c r="R47" s="47"/>
    </row>
    <row r="48" spans="1:18" ht="16.5" thickBot="1">
      <c r="A48" s="16"/>
      <c r="B48" s="214" t="s">
        <v>78</v>
      </c>
      <c r="C48" s="215"/>
      <c r="D48" s="215"/>
      <c r="E48" s="215"/>
      <c r="F48" s="216"/>
      <c r="G48" s="12">
        <v>6.1</v>
      </c>
      <c r="H48" s="17"/>
      <c r="I48" s="17">
        <v>6250</v>
      </c>
      <c r="J48" s="46"/>
      <c r="K48" s="51" t="s">
        <v>129</v>
      </c>
      <c r="L48" s="52"/>
      <c r="M48" s="52"/>
      <c r="N48" s="52"/>
      <c r="O48" s="52"/>
      <c r="P48" s="40"/>
      <c r="Q48" s="47"/>
      <c r="R48" s="47"/>
    </row>
    <row r="49" spans="1:18" ht="16.5" thickBot="1">
      <c r="A49" s="16"/>
      <c r="B49" s="202" t="s">
        <v>79</v>
      </c>
      <c r="C49" s="203"/>
      <c r="D49" s="203"/>
      <c r="E49" s="203"/>
      <c r="F49" s="203"/>
      <c r="G49" s="12"/>
      <c r="H49" s="17"/>
      <c r="I49" s="17"/>
      <c r="J49" s="46"/>
      <c r="K49" s="51" t="s">
        <v>130</v>
      </c>
      <c r="L49" s="52"/>
      <c r="M49" s="52"/>
      <c r="N49" s="52"/>
      <c r="O49" s="52"/>
      <c r="P49" s="40">
        <v>9.3000000000000007</v>
      </c>
      <c r="Q49" s="54">
        <v>111423089.33</v>
      </c>
      <c r="R49" s="54">
        <v>79616602.620000005</v>
      </c>
    </row>
    <row r="50" spans="1:18" ht="15.75" thickBot="1">
      <c r="A50" s="16"/>
      <c r="B50" s="18" t="s">
        <v>80</v>
      </c>
      <c r="C50" s="19"/>
      <c r="D50" s="19"/>
      <c r="E50" s="19"/>
      <c r="F50" s="19"/>
      <c r="G50" s="12"/>
      <c r="H50" s="25"/>
      <c r="I50" s="25"/>
      <c r="J50" s="56"/>
      <c r="K50" s="51" t="s">
        <v>131</v>
      </c>
      <c r="L50" s="52"/>
      <c r="M50" s="52"/>
      <c r="N50" s="52"/>
      <c r="O50" s="52"/>
      <c r="P50" s="40">
        <v>9.4</v>
      </c>
      <c r="Q50" s="54">
        <v>49908923.460000001</v>
      </c>
      <c r="R50" s="54">
        <v>34221360.710000001</v>
      </c>
    </row>
    <row r="51" spans="1:18" ht="15.75" thickBot="1">
      <c r="A51" s="16"/>
      <c r="B51" s="211" t="s">
        <v>81</v>
      </c>
      <c r="C51" s="212"/>
      <c r="D51" s="212"/>
      <c r="E51" s="212"/>
      <c r="F51" s="213"/>
      <c r="G51" s="27"/>
      <c r="H51" s="166">
        <f>H34+H4</f>
        <v>725874663.69000006</v>
      </c>
      <c r="I51" s="28">
        <f>I34+I4</f>
        <v>679222694.35000002</v>
      </c>
      <c r="J51" s="58"/>
      <c r="K51" s="235" t="s">
        <v>132</v>
      </c>
      <c r="L51" s="236"/>
      <c r="M51" s="236"/>
      <c r="N51" s="236"/>
      <c r="O51" s="237"/>
      <c r="P51" s="57"/>
      <c r="Q51" s="169">
        <f>Q36+Q37</f>
        <v>725874663.69000006</v>
      </c>
      <c r="R51" s="59">
        <f>R36+R37</f>
        <v>679222694.35000002</v>
      </c>
    </row>
  </sheetData>
  <mergeCells count="86">
    <mergeCell ref="K29:O29"/>
    <mergeCell ref="K26:O26"/>
    <mergeCell ref="K27:O27"/>
    <mergeCell ref="K51:O51"/>
    <mergeCell ref="K36:O36"/>
    <mergeCell ref="K30:O30"/>
    <mergeCell ref="K31:O31"/>
    <mergeCell ref="K32:O32"/>
    <mergeCell ref="K35:O35"/>
    <mergeCell ref="K33:O33"/>
    <mergeCell ref="K34:O34"/>
    <mergeCell ref="K25:O25"/>
    <mergeCell ref="K21:O21"/>
    <mergeCell ref="K23:O23"/>
    <mergeCell ref="K22:O22"/>
    <mergeCell ref="K28:O28"/>
    <mergeCell ref="K19:O19"/>
    <mergeCell ref="K20:O20"/>
    <mergeCell ref="K17:O17"/>
    <mergeCell ref="K18:O18"/>
    <mergeCell ref="K24:O24"/>
    <mergeCell ref="K16:O16"/>
    <mergeCell ref="K14:O14"/>
    <mergeCell ref="K10:O10"/>
    <mergeCell ref="K11:O11"/>
    <mergeCell ref="K12:O12"/>
    <mergeCell ref="K15:O15"/>
    <mergeCell ref="K6:O6"/>
    <mergeCell ref="K7:O7"/>
    <mergeCell ref="K8:O8"/>
    <mergeCell ref="K9:O9"/>
    <mergeCell ref="K13:O13"/>
    <mergeCell ref="K4:O4"/>
    <mergeCell ref="K5:O5"/>
    <mergeCell ref="J1:K1"/>
    <mergeCell ref="K2:O2"/>
    <mergeCell ref="K3:O3"/>
    <mergeCell ref="B45:F45"/>
    <mergeCell ref="B44:F44"/>
    <mergeCell ref="B51:F51"/>
    <mergeCell ref="B46:F46"/>
    <mergeCell ref="B47:F47"/>
    <mergeCell ref="B49:F49"/>
    <mergeCell ref="B48:F48"/>
    <mergeCell ref="B43:F43"/>
    <mergeCell ref="B39:F39"/>
    <mergeCell ref="B40:F40"/>
    <mergeCell ref="B38:F38"/>
    <mergeCell ref="B42:F42"/>
    <mergeCell ref="B41:F41"/>
    <mergeCell ref="B29:F29"/>
    <mergeCell ref="B26:F26"/>
    <mergeCell ref="B27:F27"/>
    <mergeCell ref="B37:F37"/>
    <mergeCell ref="B36:F36"/>
    <mergeCell ref="B30:F30"/>
    <mergeCell ref="B31:F31"/>
    <mergeCell ref="B32:F32"/>
    <mergeCell ref="B35:F35"/>
    <mergeCell ref="B33:F33"/>
    <mergeCell ref="B34:F34"/>
    <mergeCell ref="B25:F25"/>
    <mergeCell ref="B21:F21"/>
    <mergeCell ref="B23:F23"/>
    <mergeCell ref="B22:F22"/>
    <mergeCell ref="B28:F28"/>
    <mergeCell ref="B19:F19"/>
    <mergeCell ref="B20:F20"/>
    <mergeCell ref="B17:F17"/>
    <mergeCell ref="B18:F18"/>
    <mergeCell ref="B24:F24"/>
    <mergeCell ref="B13:F13"/>
    <mergeCell ref="B16:F16"/>
    <mergeCell ref="B14:F14"/>
    <mergeCell ref="B11:F11"/>
    <mergeCell ref="B12:F12"/>
    <mergeCell ref="B15:F15"/>
    <mergeCell ref="B4:F4"/>
    <mergeCell ref="B5:F5"/>
    <mergeCell ref="B2:F2"/>
    <mergeCell ref="B3:F3"/>
    <mergeCell ref="B10:F10"/>
    <mergeCell ref="B6:F6"/>
    <mergeCell ref="B7:F7"/>
    <mergeCell ref="B8:F8"/>
    <mergeCell ref="B9:F9"/>
  </mergeCells>
  <pageMargins left="0.24" right="0.24" top="0.17" bottom="0.16" header="0.17" footer="0.1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43"/>
  <sheetViews>
    <sheetView topLeftCell="A16" workbookViewId="0">
      <selection activeCell="N44" sqref="N44"/>
    </sheetView>
  </sheetViews>
  <sheetFormatPr defaultRowHeight="15"/>
  <cols>
    <col min="1" max="1" width="4.5703125" customWidth="1"/>
  </cols>
  <sheetData>
    <row r="2" spans="1:11" ht="18.75" thickBot="1">
      <c r="A2" s="60"/>
      <c r="B2" s="63" t="s">
        <v>133</v>
      </c>
      <c r="C2" s="63"/>
      <c r="D2" s="63"/>
      <c r="E2" s="63"/>
      <c r="F2" s="63"/>
      <c r="G2" s="63"/>
      <c r="H2" s="64"/>
      <c r="I2" s="64"/>
      <c r="J2" s="60"/>
      <c r="K2" s="60"/>
    </row>
    <row r="3" spans="1:11" ht="23.25">
      <c r="A3" s="65"/>
      <c r="B3" s="265" t="s">
        <v>134</v>
      </c>
      <c r="C3" s="265"/>
      <c r="D3" s="265"/>
      <c r="E3" s="265"/>
      <c r="F3" s="265"/>
      <c r="G3" s="265"/>
      <c r="H3" s="265"/>
      <c r="I3" s="65"/>
      <c r="J3" s="65"/>
      <c r="K3" s="65"/>
    </row>
    <row r="4" spans="1:11" ht="24" thickBot="1">
      <c r="A4" s="65"/>
      <c r="B4" s="61"/>
      <c r="C4" s="66"/>
      <c r="D4" s="66"/>
      <c r="E4" s="66"/>
      <c r="F4" s="66"/>
      <c r="G4" s="67"/>
      <c r="H4" s="279">
        <v>2013</v>
      </c>
      <c r="I4" s="279"/>
      <c r="J4" s="279">
        <v>2012</v>
      </c>
      <c r="K4" s="279"/>
    </row>
    <row r="5" spans="1:11" ht="17.25" thickTop="1" thickBot="1">
      <c r="A5" s="68" t="s">
        <v>84</v>
      </c>
      <c r="B5" s="280" t="s">
        <v>135</v>
      </c>
      <c r="C5" s="280"/>
      <c r="D5" s="280"/>
      <c r="E5" s="280"/>
      <c r="F5" s="280"/>
      <c r="G5" s="280"/>
      <c r="H5" s="281" t="s">
        <v>136</v>
      </c>
      <c r="I5" s="282"/>
      <c r="J5" s="281" t="s">
        <v>137</v>
      </c>
      <c r="K5" s="282"/>
    </row>
    <row r="6" spans="1:11" ht="15.75" thickTop="1">
      <c r="A6" s="69">
        <v>1</v>
      </c>
      <c r="B6" s="267" t="s">
        <v>138</v>
      </c>
      <c r="C6" s="268"/>
      <c r="D6" s="268"/>
      <c r="E6" s="268"/>
      <c r="F6" s="268"/>
      <c r="G6" s="269"/>
      <c r="H6" s="270">
        <v>172383519</v>
      </c>
      <c r="I6" s="270"/>
      <c r="J6" s="270">
        <v>147743310</v>
      </c>
      <c r="K6" s="270"/>
    </row>
    <row r="7" spans="1:11">
      <c r="A7" s="69">
        <v>2</v>
      </c>
      <c r="B7" s="274" t="s">
        <v>139</v>
      </c>
      <c r="C7" s="275"/>
      <c r="D7" s="275"/>
      <c r="E7" s="275"/>
      <c r="F7" s="275"/>
      <c r="G7" s="276"/>
      <c r="H7" s="277">
        <v>278525</v>
      </c>
      <c r="I7" s="278"/>
      <c r="J7" s="277">
        <v>298186</v>
      </c>
      <c r="K7" s="278"/>
    </row>
    <row r="8" spans="1:11">
      <c r="A8" s="69"/>
      <c r="B8" s="274" t="s">
        <v>140</v>
      </c>
      <c r="C8" s="275"/>
      <c r="D8" s="275"/>
      <c r="E8" s="275"/>
      <c r="F8" s="275"/>
      <c r="G8" s="276"/>
      <c r="H8" s="277">
        <v>5042861</v>
      </c>
      <c r="I8" s="278"/>
      <c r="J8" s="277">
        <v>7881869</v>
      </c>
      <c r="K8" s="278"/>
    </row>
    <row r="9" spans="1:11">
      <c r="A9" s="69"/>
      <c r="B9" s="271" t="s">
        <v>141</v>
      </c>
      <c r="C9" s="272"/>
      <c r="D9" s="272"/>
      <c r="E9" s="272"/>
      <c r="F9" s="272"/>
      <c r="G9" s="273"/>
      <c r="H9" s="260">
        <v>-419610</v>
      </c>
      <c r="I9" s="261"/>
      <c r="J9" s="260">
        <v>416332</v>
      </c>
      <c r="K9" s="261"/>
    </row>
    <row r="10" spans="1:11">
      <c r="A10" s="69"/>
      <c r="B10" s="271" t="s">
        <v>142</v>
      </c>
      <c r="C10" s="272"/>
      <c r="D10" s="272"/>
      <c r="E10" s="272"/>
      <c r="F10" s="272"/>
      <c r="G10" s="273"/>
      <c r="H10" s="260">
        <v>5767754</v>
      </c>
      <c r="I10" s="261"/>
      <c r="J10" s="260">
        <v>154183</v>
      </c>
      <c r="K10" s="261"/>
    </row>
    <row r="11" spans="1:11">
      <c r="A11" s="71"/>
      <c r="B11" s="271" t="s">
        <v>143</v>
      </c>
      <c r="C11" s="272"/>
      <c r="D11" s="272"/>
      <c r="E11" s="272"/>
      <c r="F11" s="272"/>
      <c r="G11" s="273"/>
      <c r="H11" s="260"/>
      <c r="I11" s="261"/>
      <c r="J11" s="260"/>
      <c r="K11" s="261"/>
    </row>
    <row r="12" spans="1:11">
      <c r="A12" s="69">
        <v>3</v>
      </c>
      <c r="B12" s="242" t="s">
        <v>144</v>
      </c>
      <c r="C12" s="243"/>
      <c r="D12" s="243"/>
      <c r="E12" s="243"/>
      <c r="F12" s="243"/>
      <c r="G12" s="244"/>
      <c r="H12" s="245">
        <v>1114145</v>
      </c>
      <c r="I12" s="245"/>
      <c r="J12" s="245">
        <v>200275</v>
      </c>
      <c r="K12" s="245"/>
    </row>
    <row r="13" spans="1:11">
      <c r="A13" s="69">
        <v>4</v>
      </c>
      <c r="B13" s="242" t="s">
        <v>145</v>
      </c>
      <c r="C13" s="243"/>
      <c r="D13" s="243"/>
      <c r="E13" s="243"/>
      <c r="F13" s="243"/>
      <c r="G13" s="244"/>
      <c r="H13" s="245">
        <f>H14+H15</f>
        <v>55028572</v>
      </c>
      <c r="I13" s="245"/>
      <c r="J13" s="245">
        <f>J14+J15</f>
        <v>44738776</v>
      </c>
      <c r="K13" s="245"/>
    </row>
    <row r="14" spans="1:11">
      <c r="A14" s="69"/>
      <c r="B14" s="266" t="s">
        <v>146</v>
      </c>
      <c r="C14" s="258"/>
      <c r="D14" s="258"/>
      <c r="E14" s="258"/>
      <c r="F14" s="258"/>
      <c r="G14" s="259"/>
      <c r="H14" s="252">
        <v>54944080</v>
      </c>
      <c r="I14" s="253"/>
      <c r="J14" s="252">
        <v>44663918</v>
      </c>
      <c r="K14" s="253"/>
    </row>
    <row r="15" spans="1:11">
      <c r="A15" s="69"/>
      <c r="B15" s="254" t="s">
        <v>147</v>
      </c>
      <c r="C15" s="255"/>
      <c r="D15" s="255"/>
      <c r="E15" s="255"/>
      <c r="F15" s="255"/>
      <c r="G15" s="256"/>
      <c r="H15" s="252">
        <v>84492</v>
      </c>
      <c r="I15" s="253"/>
      <c r="J15" s="252">
        <v>74858</v>
      </c>
      <c r="K15" s="253"/>
    </row>
    <row r="16" spans="1:11">
      <c r="A16" s="69"/>
      <c r="B16" s="257" t="s">
        <v>148</v>
      </c>
      <c r="C16" s="258"/>
      <c r="D16" s="258"/>
      <c r="E16" s="258"/>
      <c r="F16" s="258"/>
      <c r="G16" s="259"/>
      <c r="H16" s="260">
        <v>26957280</v>
      </c>
      <c r="I16" s="261"/>
      <c r="J16" s="260">
        <v>26089682</v>
      </c>
      <c r="K16" s="261"/>
    </row>
    <row r="17" spans="1:11">
      <c r="A17" s="69">
        <v>5</v>
      </c>
      <c r="B17" s="242" t="s">
        <v>149</v>
      </c>
      <c r="C17" s="243"/>
      <c r="D17" s="243"/>
      <c r="E17" s="243"/>
      <c r="F17" s="243"/>
      <c r="G17" s="244"/>
      <c r="H17" s="245">
        <f>H18+H19+H20</f>
        <v>21107555</v>
      </c>
      <c r="I17" s="245"/>
      <c r="J17" s="245">
        <f>J18+J19+J20</f>
        <v>17989259</v>
      </c>
      <c r="K17" s="245"/>
    </row>
    <row r="18" spans="1:11">
      <c r="A18" s="69"/>
      <c r="B18" s="262" t="s">
        <v>150</v>
      </c>
      <c r="C18" s="263"/>
      <c r="D18" s="263"/>
      <c r="E18" s="263"/>
      <c r="F18" s="263"/>
      <c r="G18" s="264"/>
      <c r="H18" s="249">
        <v>18068673</v>
      </c>
      <c r="I18" s="249"/>
      <c r="J18" s="249">
        <v>14783984</v>
      </c>
      <c r="K18" s="249"/>
    </row>
    <row r="19" spans="1:11">
      <c r="A19" s="69"/>
      <c r="B19" s="262" t="s">
        <v>151</v>
      </c>
      <c r="C19" s="263"/>
      <c r="D19" s="263"/>
      <c r="E19" s="263"/>
      <c r="F19" s="263"/>
      <c r="G19" s="264"/>
      <c r="H19" s="249">
        <v>3017472</v>
      </c>
      <c r="I19" s="249"/>
      <c r="J19" s="249">
        <v>2467624</v>
      </c>
      <c r="K19" s="249"/>
    </row>
    <row r="20" spans="1:11">
      <c r="A20" s="69"/>
      <c r="B20" s="246" t="s">
        <v>152</v>
      </c>
      <c r="C20" s="247"/>
      <c r="D20" s="247"/>
      <c r="E20" s="247"/>
      <c r="F20" s="247"/>
      <c r="G20" s="248"/>
      <c r="H20" s="252">
        <v>21410</v>
      </c>
      <c r="I20" s="253"/>
      <c r="J20" s="252">
        <v>737651</v>
      </c>
      <c r="K20" s="253"/>
    </row>
    <row r="21" spans="1:11">
      <c r="A21" s="69">
        <v>6</v>
      </c>
      <c r="B21" s="242" t="s">
        <v>153</v>
      </c>
      <c r="C21" s="243"/>
      <c r="D21" s="243"/>
      <c r="E21" s="243"/>
      <c r="F21" s="243"/>
      <c r="G21" s="244"/>
      <c r="H21" s="245">
        <v>31113435</v>
      </c>
      <c r="I21" s="245"/>
      <c r="J21" s="245">
        <v>29890501</v>
      </c>
      <c r="K21" s="245"/>
    </row>
    <row r="22" spans="1:11">
      <c r="A22" s="69">
        <v>7</v>
      </c>
      <c r="B22" s="242" t="s">
        <v>154</v>
      </c>
      <c r="C22" s="243"/>
      <c r="D22" s="243"/>
      <c r="E22" s="243"/>
      <c r="F22" s="243"/>
      <c r="G22" s="244"/>
      <c r="H22" s="245">
        <f>H23+H24</f>
        <v>3479309</v>
      </c>
      <c r="I22" s="245"/>
      <c r="J22" s="245">
        <f>J23+J24</f>
        <v>2851088.87</v>
      </c>
      <c r="K22" s="245"/>
    </row>
    <row r="23" spans="1:11">
      <c r="A23" s="70"/>
      <c r="B23" s="242" t="s">
        <v>155</v>
      </c>
      <c r="C23" s="243"/>
      <c r="D23" s="243"/>
      <c r="E23" s="243"/>
      <c r="F23" s="243"/>
      <c r="G23" s="244"/>
      <c r="H23" s="249">
        <v>1973169</v>
      </c>
      <c r="I23" s="249"/>
      <c r="J23" s="249">
        <v>1579752</v>
      </c>
      <c r="K23" s="249"/>
    </row>
    <row r="24" spans="1:11">
      <c r="A24" s="70"/>
      <c r="B24" s="257" t="s">
        <v>156</v>
      </c>
      <c r="C24" s="258"/>
      <c r="D24" s="258"/>
      <c r="E24" s="258"/>
      <c r="F24" s="258"/>
      <c r="G24" s="259"/>
      <c r="H24" s="249">
        <v>1506140</v>
      </c>
      <c r="I24" s="249"/>
      <c r="J24" s="249">
        <v>1271336.8700000001</v>
      </c>
      <c r="K24" s="249"/>
    </row>
    <row r="25" spans="1:11">
      <c r="A25" s="69">
        <v>8</v>
      </c>
      <c r="B25" s="242" t="s">
        <v>157</v>
      </c>
      <c r="C25" s="243"/>
      <c r="D25" s="243"/>
      <c r="E25" s="243"/>
      <c r="F25" s="243"/>
      <c r="G25" s="244"/>
      <c r="H25" s="250">
        <f>H13+H16+H17+H21+H22</f>
        <v>137686151</v>
      </c>
      <c r="I25" s="251"/>
      <c r="J25" s="250">
        <f>J13+J16+J17+J21+J22</f>
        <v>121559306.87</v>
      </c>
      <c r="K25" s="251"/>
    </row>
    <row r="26" spans="1:11">
      <c r="A26" s="69">
        <v>9</v>
      </c>
      <c r="B26" s="242" t="s">
        <v>158</v>
      </c>
      <c r="C26" s="243"/>
      <c r="D26" s="243"/>
      <c r="E26" s="243"/>
      <c r="F26" s="243"/>
      <c r="G26" s="244"/>
      <c r="H26" s="245">
        <f>H6+H7+H8+H9+H10+H11+H12-H25</f>
        <v>46481043</v>
      </c>
      <c r="I26" s="245"/>
      <c r="J26" s="245">
        <f>J6+J7+J8+J9+J10+J11+J12-J25</f>
        <v>35134848.129999995</v>
      </c>
      <c r="K26" s="245"/>
    </row>
    <row r="27" spans="1:11">
      <c r="A27" s="69">
        <v>10</v>
      </c>
      <c r="B27" s="286" t="s">
        <v>159</v>
      </c>
      <c r="C27" s="287"/>
      <c r="D27" s="287"/>
      <c r="E27" s="287"/>
      <c r="F27" s="287"/>
      <c r="G27" s="288"/>
      <c r="H27" s="249"/>
      <c r="I27" s="249"/>
      <c r="J27" s="249"/>
      <c r="K27" s="249"/>
    </row>
    <row r="28" spans="1:11">
      <c r="A28" s="69">
        <v>11</v>
      </c>
      <c r="B28" s="286" t="s">
        <v>160</v>
      </c>
      <c r="C28" s="287"/>
      <c r="D28" s="287"/>
      <c r="E28" s="287"/>
      <c r="F28" s="287"/>
      <c r="G28" s="288"/>
      <c r="H28" s="245"/>
      <c r="I28" s="245"/>
      <c r="J28" s="245"/>
      <c r="K28" s="245"/>
    </row>
    <row r="29" spans="1:11">
      <c r="A29" s="69">
        <v>12</v>
      </c>
      <c r="B29" s="286" t="s">
        <v>161</v>
      </c>
      <c r="C29" s="287"/>
      <c r="D29" s="287"/>
      <c r="E29" s="287"/>
      <c r="F29" s="287"/>
      <c r="G29" s="288"/>
      <c r="H29" s="245">
        <f>H30+H31+H32+H33+H34+H35</f>
        <v>9008825.8399999999</v>
      </c>
      <c r="I29" s="245"/>
      <c r="J29" s="245">
        <f>J30+J31+J32+J33+J34+J35</f>
        <v>3162635.99</v>
      </c>
      <c r="K29" s="245"/>
    </row>
    <row r="30" spans="1:11" ht="15.75">
      <c r="A30" s="70"/>
      <c r="B30" s="283" t="s">
        <v>162</v>
      </c>
      <c r="C30" s="284"/>
      <c r="D30" s="284"/>
      <c r="E30" s="284"/>
      <c r="F30" s="284"/>
      <c r="G30" s="285"/>
      <c r="H30" s="249"/>
      <c r="I30" s="249"/>
      <c r="J30" s="249"/>
      <c r="K30" s="249"/>
    </row>
    <row r="31" spans="1:11" ht="15.75">
      <c r="A31" s="70"/>
      <c r="B31" s="283" t="s">
        <v>163</v>
      </c>
      <c r="C31" s="284"/>
      <c r="D31" s="284"/>
      <c r="E31" s="284"/>
      <c r="F31" s="284"/>
      <c r="G31" s="285"/>
      <c r="H31" s="249">
        <v>7107537.6600000001</v>
      </c>
      <c r="I31" s="249"/>
      <c r="J31" s="249">
        <v>4894033.9800000004</v>
      </c>
      <c r="K31" s="249"/>
    </row>
    <row r="32" spans="1:11" ht="15.75">
      <c r="A32" s="70"/>
      <c r="B32" s="283" t="s">
        <v>164</v>
      </c>
      <c r="C32" s="284"/>
      <c r="D32" s="284"/>
      <c r="E32" s="284"/>
      <c r="F32" s="284"/>
      <c r="G32" s="285"/>
      <c r="H32" s="249">
        <v>485623.18000000005</v>
      </c>
      <c r="I32" s="249"/>
      <c r="J32" s="249">
        <v>732352.00999999989</v>
      </c>
      <c r="K32" s="249"/>
    </row>
    <row r="33" spans="1:11" ht="15.75">
      <c r="A33" s="70"/>
      <c r="B33" s="283" t="s">
        <v>165</v>
      </c>
      <c r="C33" s="284"/>
      <c r="D33" s="284"/>
      <c r="E33" s="284"/>
      <c r="F33" s="284"/>
      <c r="G33" s="285"/>
      <c r="H33" s="249">
        <v>-319585</v>
      </c>
      <c r="I33" s="249"/>
      <c r="J33" s="249">
        <v>-2463750</v>
      </c>
      <c r="K33" s="249"/>
    </row>
    <row r="34" spans="1:11" ht="15.75">
      <c r="A34" s="72"/>
      <c r="B34" s="283" t="s">
        <v>166</v>
      </c>
      <c r="C34" s="284"/>
      <c r="D34" s="284"/>
      <c r="E34" s="284"/>
      <c r="F34" s="284"/>
      <c r="G34" s="285"/>
      <c r="H34" s="252">
        <v>1735250</v>
      </c>
      <c r="I34" s="253"/>
      <c r="J34" s="252"/>
      <c r="K34" s="253"/>
    </row>
    <row r="35" spans="1:11" ht="15.75">
      <c r="A35" s="72"/>
      <c r="B35" s="290" t="s">
        <v>167</v>
      </c>
      <c r="C35" s="291"/>
      <c r="D35" s="291"/>
      <c r="E35" s="291"/>
      <c r="F35" s="291"/>
      <c r="G35" s="292"/>
      <c r="H35" s="252"/>
      <c r="I35" s="253"/>
      <c r="J35" s="252"/>
      <c r="K35" s="253"/>
    </row>
    <row r="36" spans="1:11">
      <c r="A36" s="69">
        <v>13</v>
      </c>
      <c r="B36" s="242" t="s">
        <v>168</v>
      </c>
      <c r="C36" s="243"/>
      <c r="D36" s="243"/>
      <c r="E36" s="243"/>
      <c r="F36" s="243"/>
      <c r="G36" s="244"/>
      <c r="H36" s="245">
        <v>9008825.8399999999</v>
      </c>
      <c r="I36" s="245"/>
      <c r="J36" s="245">
        <v>3162635.99</v>
      </c>
      <c r="K36" s="245"/>
    </row>
    <row r="37" spans="1:11">
      <c r="A37" s="69">
        <v>14</v>
      </c>
      <c r="B37" s="306" t="s">
        <v>169</v>
      </c>
      <c r="C37" s="243"/>
      <c r="D37" s="243"/>
      <c r="E37" s="243"/>
      <c r="F37" s="243"/>
      <c r="G37" s="244"/>
      <c r="H37" s="289">
        <f>H26+H36</f>
        <v>55489868.840000004</v>
      </c>
      <c r="I37" s="289"/>
      <c r="J37" s="289">
        <f>J26+J36</f>
        <v>38297484.119999997</v>
      </c>
      <c r="K37" s="289"/>
    </row>
    <row r="38" spans="1:11" ht="15.75">
      <c r="A38" s="70"/>
      <c r="B38" s="303" t="s">
        <v>170</v>
      </c>
      <c r="C38" s="304"/>
      <c r="D38" s="304"/>
      <c r="E38" s="304"/>
      <c r="F38" s="304"/>
      <c r="G38" s="305"/>
      <c r="H38" s="293">
        <v>319585</v>
      </c>
      <c r="I38" s="293"/>
      <c r="J38" s="293">
        <v>2463750</v>
      </c>
      <c r="K38" s="293"/>
    </row>
    <row r="39" spans="1:11" ht="15.75">
      <c r="A39" s="70"/>
      <c r="B39" s="306" t="s">
        <v>171</v>
      </c>
      <c r="C39" s="243"/>
      <c r="D39" s="243"/>
      <c r="E39" s="243"/>
      <c r="F39" s="243"/>
      <c r="G39" s="244"/>
      <c r="H39" s="294">
        <f>H37+H38</f>
        <v>55809453.840000004</v>
      </c>
      <c r="I39" s="295"/>
      <c r="J39" s="294">
        <f>J37+J38</f>
        <v>40761234.119999997</v>
      </c>
      <c r="K39" s="295"/>
    </row>
    <row r="40" spans="1:11">
      <c r="A40" s="62">
        <v>15</v>
      </c>
      <c r="B40" s="242" t="s">
        <v>172</v>
      </c>
      <c r="C40" s="243"/>
      <c r="D40" s="243"/>
      <c r="E40" s="243"/>
      <c r="F40" s="243"/>
      <c r="G40" s="244"/>
      <c r="H40" s="245">
        <v>5580945.3799999999</v>
      </c>
      <c r="I40" s="245"/>
      <c r="J40" s="245">
        <v>4076123.41</v>
      </c>
      <c r="K40" s="245"/>
    </row>
    <row r="41" spans="1:11">
      <c r="A41" s="62"/>
      <c r="B41" s="254" t="s">
        <v>173</v>
      </c>
      <c r="C41" s="255"/>
      <c r="D41" s="255"/>
      <c r="E41" s="255"/>
      <c r="F41" s="255"/>
      <c r="G41" s="256"/>
      <c r="H41" s="301">
        <v>0</v>
      </c>
      <c r="I41" s="302"/>
      <c r="J41" s="301">
        <v>0</v>
      </c>
      <c r="K41" s="302"/>
    </row>
    <row r="42" spans="1:11">
      <c r="A42" s="62">
        <v>16</v>
      </c>
      <c r="B42" s="296" t="s">
        <v>174</v>
      </c>
      <c r="C42" s="297"/>
      <c r="D42" s="297"/>
      <c r="E42" s="297"/>
      <c r="F42" s="297"/>
      <c r="G42" s="298"/>
      <c r="H42" s="299">
        <f>H37-H40</f>
        <v>49908923.460000001</v>
      </c>
      <c r="I42" s="300"/>
      <c r="J42" s="299">
        <f>J37-J40</f>
        <v>34221360.709999993</v>
      </c>
      <c r="K42" s="300"/>
    </row>
    <row r="43" spans="1:11">
      <c r="A43" s="62">
        <v>17</v>
      </c>
      <c r="B43" s="296" t="s">
        <v>175</v>
      </c>
      <c r="C43" s="297"/>
      <c r="D43" s="297"/>
      <c r="E43" s="297"/>
      <c r="F43" s="297"/>
      <c r="G43" s="298"/>
      <c r="H43" s="299"/>
      <c r="I43" s="300"/>
      <c r="J43" s="299"/>
      <c r="K43" s="300"/>
    </row>
  </sheetData>
  <mergeCells count="120">
    <mergeCell ref="H41:I41"/>
    <mergeCell ref="J33:K33"/>
    <mergeCell ref="J20:K20"/>
    <mergeCell ref="H18:I18"/>
    <mergeCell ref="J32:K32"/>
    <mergeCell ref="J31:K31"/>
    <mergeCell ref="H34:I34"/>
    <mergeCell ref="J34:K34"/>
    <mergeCell ref="B43:G43"/>
    <mergeCell ref="H43:I43"/>
    <mergeCell ref="J43:K43"/>
    <mergeCell ref="J41:K41"/>
    <mergeCell ref="B40:G40"/>
    <mergeCell ref="H40:I40"/>
    <mergeCell ref="B38:G38"/>
    <mergeCell ref="B39:G39"/>
    <mergeCell ref="B37:G37"/>
    <mergeCell ref="H37:I37"/>
    <mergeCell ref="H38:I38"/>
    <mergeCell ref="H39:I39"/>
    <mergeCell ref="B42:G42"/>
    <mergeCell ref="H42:I42"/>
    <mergeCell ref="J42:K42"/>
    <mergeCell ref="J40:K40"/>
    <mergeCell ref="B41:G41"/>
    <mergeCell ref="J36:K36"/>
    <mergeCell ref="J37:K37"/>
    <mergeCell ref="B36:G36"/>
    <mergeCell ref="H36:I36"/>
    <mergeCell ref="H35:I35"/>
    <mergeCell ref="J35:K35"/>
    <mergeCell ref="B35:G35"/>
    <mergeCell ref="J38:K38"/>
    <mergeCell ref="J39:K39"/>
    <mergeCell ref="B32:G32"/>
    <mergeCell ref="H32:I32"/>
    <mergeCell ref="B34:G34"/>
    <mergeCell ref="B33:G33"/>
    <mergeCell ref="H33:I33"/>
    <mergeCell ref="B26:G26"/>
    <mergeCell ref="H26:I26"/>
    <mergeCell ref="B27:G27"/>
    <mergeCell ref="H27:I27"/>
    <mergeCell ref="B28:G28"/>
    <mergeCell ref="H28:I28"/>
    <mergeCell ref="B29:G29"/>
    <mergeCell ref="B31:G31"/>
    <mergeCell ref="H31:I31"/>
    <mergeCell ref="H30:I30"/>
    <mergeCell ref="B30:G30"/>
    <mergeCell ref="H29:I29"/>
    <mergeCell ref="H9:I9"/>
    <mergeCell ref="J30:K30"/>
    <mergeCell ref="J27:K27"/>
    <mergeCell ref="J28:K28"/>
    <mergeCell ref="B22:G22"/>
    <mergeCell ref="H24:I24"/>
    <mergeCell ref="H22:I22"/>
    <mergeCell ref="B24:G24"/>
    <mergeCell ref="B23:G23"/>
    <mergeCell ref="H23:I23"/>
    <mergeCell ref="J23:K23"/>
    <mergeCell ref="J29:K29"/>
    <mergeCell ref="B10:G10"/>
    <mergeCell ref="H10:I10"/>
    <mergeCell ref="H15:I15"/>
    <mergeCell ref="B19:G19"/>
    <mergeCell ref="H19:I19"/>
    <mergeCell ref="B17:G17"/>
    <mergeCell ref="H17:I17"/>
    <mergeCell ref="J9:K9"/>
    <mergeCell ref="J16:K16"/>
    <mergeCell ref="B18:G18"/>
    <mergeCell ref="B3:H3"/>
    <mergeCell ref="B14:G14"/>
    <mergeCell ref="J11:K11"/>
    <mergeCell ref="B12:G12"/>
    <mergeCell ref="B13:G13"/>
    <mergeCell ref="B6:G6"/>
    <mergeCell ref="H6:I6"/>
    <mergeCell ref="J6:K6"/>
    <mergeCell ref="B11:G11"/>
    <mergeCell ref="H11:I11"/>
    <mergeCell ref="J10:K10"/>
    <mergeCell ref="B7:G7"/>
    <mergeCell ref="H7:I7"/>
    <mergeCell ref="J7:K7"/>
    <mergeCell ref="B8:G8"/>
    <mergeCell ref="H8:I8"/>
    <mergeCell ref="J8:K8"/>
    <mergeCell ref="H4:I4"/>
    <mergeCell ref="B5:G5"/>
    <mergeCell ref="H5:I5"/>
    <mergeCell ref="J5:K5"/>
    <mergeCell ref="J4:K4"/>
    <mergeCell ref="B9:G9"/>
    <mergeCell ref="B21:G21"/>
    <mergeCell ref="H21:I21"/>
    <mergeCell ref="B20:G20"/>
    <mergeCell ref="J22:K22"/>
    <mergeCell ref="J19:K19"/>
    <mergeCell ref="B25:G25"/>
    <mergeCell ref="H12:I12"/>
    <mergeCell ref="H13:I13"/>
    <mergeCell ref="J26:K26"/>
    <mergeCell ref="J24:K24"/>
    <mergeCell ref="J25:K25"/>
    <mergeCell ref="H14:I14"/>
    <mergeCell ref="J17:K17"/>
    <mergeCell ref="J21:K21"/>
    <mergeCell ref="J18:K18"/>
    <mergeCell ref="H20:I20"/>
    <mergeCell ref="H25:I25"/>
    <mergeCell ref="J12:K12"/>
    <mergeCell ref="J13:K13"/>
    <mergeCell ref="J14:K14"/>
    <mergeCell ref="J15:K15"/>
    <mergeCell ref="B15:G15"/>
    <mergeCell ref="B16:G16"/>
    <mergeCell ref="H16:I16"/>
  </mergeCells>
  <pageMargins left="0.24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K47"/>
  <sheetViews>
    <sheetView topLeftCell="A13" workbookViewId="0">
      <selection activeCell="H48" sqref="H48"/>
    </sheetView>
  </sheetViews>
  <sheetFormatPr defaultRowHeight="15"/>
  <cols>
    <col min="1" max="1" width="7.7109375" customWidth="1"/>
    <col min="7" max="7" width="6.5703125" customWidth="1"/>
    <col min="9" max="9" width="9.5703125" customWidth="1"/>
    <col min="11" max="11" width="11.140625" customWidth="1"/>
  </cols>
  <sheetData>
    <row r="4" spans="1:11" ht="23.25">
      <c r="A4" s="75" t="s">
        <v>176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6.5" thickBot="1">
      <c r="A5" s="76"/>
      <c r="B5" s="77"/>
      <c r="C5" s="77"/>
      <c r="D5" s="77"/>
      <c r="E5" s="77"/>
      <c r="F5" s="77"/>
      <c r="G5" s="77"/>
      <c r="H5" s="347">
        <v>2013</v>
      </c>
      <c r="I5" s="347"/>
      <c r="J5" s="347">
        <v>2012</v>
      </c>
      <c r="K5" s="347"/>
    </row>
    <row r="6" spans="1:11" ht="17.25" thickTop="1" thickBot="1">
      <c r="A6" s="78" t="s">
        <v>84</v>
      </c>
      <c r="B6" s="348" t="s">
        <v>177</v>
      </c>
      <c r="C6" s="348"/>
      <c r="D6" s="348"/>
      <c r="E6" s="348"/>
      <c r="F6" s="348"/>
      <c r="G6" s="348"/>
      <c r="H6" s="349" t="s">
        <v>136</v>
      </c>
      <c r="I6" s="350"/>
      <c r="J6" s="349" t="s">
        <v>178</v>
      </c>
      <c r="K6" s="350"/>
    </row>
    <row r="7" spans="1:11" ht="15.75" thickTop="1">
      <c r="A7" s="79"/>
      <c r="B7" s="351" t="s">
        <v>179</v>
      </c>
      <c r="C7" s="352"/>
      <c r="D7" s="352"/>
      <c r="E7" s="352"/>
      <c r="F7" s="352"/>
      <c r="G7" s="353"/>
      <c r="H7" s="357">
        <f>H8+H10+H11+H12+H13+H14+H15+H16+H17+H20</f>
        <v>70624744.340000004</v>
      </c>
      <c r="I7" s="357"/>
      <c r="J7" s="357">
        <f>J8+J10+J11+J12+J13+J14+J15+J16+J17+J20</f>
        <v>2715632.6200000048</v>
      </c>
      <c r="K7" s="357"/>
    </row>
    <row r="8" spans="1:11">
      <c r="A8" s="79"/>
      <c r="B8" s="354" t="s">
        <v>180</v>
      </c>
      <c r="C8" s="355"/>
      <c r="D8" s="355"/>
      <c r="E8" s="355"/>
      <c r="F8" s="355"/>
      <c r="G8" s="356"/>
      <c r="H8" s="325">
        <v>55489868.840000004</v>
      </c>
      <c r="I8" s="325"/>
      <c r="J8" s="325">
        <v>38297484.119999997</v>
      </c>
      <c r="K8" s="325"/>
    </row>
    <row r="9" spans="1:11">
      <c r="A9" s="79"/>
      <c r="B9" s="80" t="s">
        <v>181</v>
      </c>
      <c r="C9" s="81"/>
      <c r="D9" s="81"/>
      <c r="E9" s="81"/>
      <c r="F9" s="81"/>
      <c r="G9" s="82"/>
      <c r="H9" s="318"/>
      <c r="I9" s="318"/>
      <c r="J9" s="318"/>
      <c r="K9" s="318"/>
    </row>
    <row r="10" spans="1:11">
      <c r="A10" s="79"/>
      <c r="B10" s="83" t="s">
        <v>182</v>
      </c>
      <c r="C10" s="84"/>
      <c r="D10" s="84"/>
      <c r="E10" s="359" t="s">
        <v>183</v>
      </c>
      <c r="F10" s="359"/>
      <c r="G10" s="360"/>
      <c r="H10" s="358">
        <v>31113435</v>
      </c>
      <c r="I10" s="358"/>
      <c r="J10" s="358">
        <v>29890501</v>
      </c>
      <c r="K10" s="358"/>
    </row>
    <row r="11" spans="1:11">
      <c r="A11" s="79"/>
      <c r="B11" s="83"/>
      <c r="C11" s="359" t="s">
        <v>184</v>
      </c>
      <c r="D11" s="359"/>
      <c r="E11" s="85"/>
      <c r="F11" s="85"/>
      <c r="G11" s="86"/>
      <c r="H11" s="310"/>
      <c r="I11" s="311"/>
      <c r="J11" s="310">
        <v>-61489967</v>
      </c>
      <c r="K11" s="311"/>
    </row>
    <row r="12" spans="1:11">
      <c r="A12" s="79"/>
      <c r="B12" s="80" t="s">
        <v>185</v>
      </c>
      <c r="C12" s="84"/>
      <c r="D12" s="84"/>
      <c r="E12" s="84"/>
      <c r="F12" s="84"/>
      <c r="G12" s="87"/>
      <c r="H12" s="318"/>
      <c r="I12" s="318"/>
      <c r="J12" s="318"/>
      <c r="K12" s="318"/>
    </row>
    <row r="13" spans="1:11">
      <c r="A13" s="79"/>
      <c r="B13" s="80" t="s">
        <v>186</v>
      </c>
      <c r="C13" s="81"/>
      <c r="D13" s="81"/>
      <c r="E13" s="81"/>
      <c r="F13" s="81"/>
      <c r="G13" s="82"/>
      <c r="H13" s="318"/>
      <c r="I13" s="318"/>
      <c r="J13" s="318"/>
      <c r="K13" s="318"/>
    </row>
    <row r="14" spans="1:11">
      <c r="A14" s="79"/>
      <c r="B14" s="88" t="s">
        <v>187</v>
      </c>
      <c r="C14" s="89"/>
      <c r="D14" s="89"/>
      <c r="E14" s="89"/>
      <c r="F14" s="89"/>
      <c r="G14" s="90"/>
      <c r="H14" s="318"/>
      <c r="I14" s="318"/>
      <c r="J14" s="318"/>
      <c r="K14" s="318"/>
    </row>
    <row r="15" spans="1:11">
      <c r="A15" s="79"/>
      <c r="B15" s="364" t="s">
        <v>188</v>
      </c>
      <c r="C15" s="365"/>
      <c r="D15" s="365"/>
      <c r="E15" s="365"/>
      <c r="F15" s="365"/>
      <c r="G15" s="366"/>
      <c r="H15" s="318">
        <v>-4125880</v>
      </c>
      <c r="I15" s="318"/>
      <c r="J15" s="318">
        <v>-1316454</v>
      </c>
      <c r="K15" s="318"/>
    </row>
    <row r="16" spans="1:11">
      <c r="A16" s="79"/>
      <c r="B16" s="307" t="s">
        <v>189</v>
      </c>
      <c r="C16" s="308"/>
      <c r="D16" s="308"/>
      <c r="E16" s="308"/>
      <c r="F16" s="308"/>
      <c r="G16" s="309"/>
      <c r="H16" s="318">
        <v>-3514780</v>
      </c>
      <c r="I16" s="318"/>
      <c r="J16" s="318">
        <v>-579686</v>
      </c>
      <c r="K16" s="318"/>
    </row>
    <row r="17" spans="1:11">
      <c r="A17" s="79"/>
      <c r="B17" s="364" t="s">
        <v>190</v>
      </c>
      <c r="C17" s="365"/>
      <c r="D17" s="365"/>
      <c r="E17" s="365"/>
      <c r="F17" s="365"/>
      <c r="G17" s="366"/>
      <c r="H17" s="318">
        <v>-2756954.1199999996</v>
      </c>
      <c r="I17" s="318"/>
      <c r="J17" s="318">
        <v>1989877.91</v>
      </c>
      <c r="K17" s="318"/>
    </row>
    <row r="18" spans="1:11">
      <c r="A18" s="79"/>
      <c r="B18" s="307" t="s">
        <v>191</v>
      </c>
      <c r="C18" s="308"/>
      <c r="D18" s="308"/>
      <c r="E18" s="308"/>
      <c r="F18" s="308"/>
      <c r="G18" s="309"/>
      <c r="H18" s="318"/>
      <c r="I18" s="318"/>
      <c r="J18" s="318"/>
      <c r="K18" s="318"/>
    </row>
    <row r="19" spans="1:11">
      <c r="A19" s="79"/>
      <c r="B19" s="307" t="s">
        <v>192</v>
      </c>
      <c r="C19" s="308"/>
      <c r="D19" s="308"/>
      <c r="E19" s="308"/>
      <c r="F19" s="308"/>
      <c r="G19" s="309"/>
      <c r="H19" s="318"/>
      <c r="I19" s="318"/>
      <c r="J19" s="318"/>
      <c r="K19" s="318"/>
    </row>
    <row r="20" spans="1:11">
      <c r="A20" s="79"/>
      <c r="B20" s="307" t="s">
        <v>193</v>
      </c>
      <c r="C20" s="308"/>
      <c r="D20" s="308"/>
      <c r="E20" s="308"/>
      <c r="F20" s="308"/>
      <c r="G20" s="309"/>
      <c r="H20" s="318">
        <v>-5580945.3799999999</v>
      </c>
      <c r="I20" s="318"/>
      <c r="J20" s="318">
        <v>-4076123.41</v>
      </c>
      <c r="K20" s="318"/>
    </row>
    <row r="21" spans="1:11">
      <c r="A21" s="79"/>
      <c r="B21" s="307" t="s">
        <v>173</v>
      </c>
      <c r="C21" s="308"/>
      <c r="D21" s="308"/>
      <c r="E21" s="308"/>
      <c r="F21" s="308"/>
      <c r="G21" s="309"/>
      <c r="H21" s="318"/>
      <c r="I21" s="318"/>
      <c r="J21" s="318"/>
      <c r="K21" s="318"/>
    </row>
    <row r="22" spans="1:11">
      <c r="A22" s="79"/>
      <c r="B22" s="361" t="s">
        <v>194</v>
      </c>
      <c r="C22" s="362"/>
      <c r="D22" s="362"/>
      <c r="E22" s="362"/>
      <c r="F22" s="362"/>
      <c r="G22" s="363"/>
      <c r="H22" s="325"/>
      <c r="I22" s="325"/>
      <c r="J22" s="325"/>
      <c r="K22" s="325"/>
    </row>
    <row r="23" spans="1:11">
      <c r="A23" s="79"/>
      <c r="B23" s="91" t="s">
        <v>195</v>
      </c>
      <c r="C23" s="92"/>
      <c r="D23" s="92"/>
      <c r="E23" s="92"/>
      <c r="F23" s="92"/>
      <c r="G23" s="93"/>
      <c r="H23" s="325">
        <f>H27+H28+H29+H30+H31+H37</f>
        <v>-22656730</v>
      </c>
      <c r="I23" s="325"/>
      <c r="J23" s="325">
        <f>J27+J28+J29+J30+J31+J37</f>
        <v>41169343</v>
      </c>
      <c r="K23" s="325"/>
    </row>
    <row r="24" spans="1:11">
      <c r="A24" s="79"/>
      <c r="B24" s="94" t="s">
        <v>196</v>
      </c>
      <c r="C24" s="95"/>
      <c r="D24" s="95"/>
      <c r="E24" s="95"/>
      <c r="F24" s="95"/>
      <c r="G24" s="96"/>
      <c r="H24" s="318"/>
      <c r="I24" s="318"/>
      <c r="J24" s="318"/>
      <c r="K24" s="318"/>
    </row>
    <row r="25" spans="1:11">
      <c r="A25" s="79"/>
      <c r="B25" s="326" t="s">
        <v>197</v>
      </c>
      <c r="C25" s="327"/>
      <c r="D25" s="327"/>
      <c r="E25" s="327"/>
      <c r="F25" s="327"/>
      <c r="G25" s="328"/>
      <c r="H25" s="318"/>
      <c r="I25" s="318"/>
      <c r="J25" s="318"/>
      <c r="K25" s="318"/>
    </row>
    <row r="26" spans="1:11">
      <c r="A26" s="79"/>
      <c r="B26" s="307" t="s">
        <v>198</v>
      </c>
      <c r="C26" s="308"/>
      <c r="D26" s="308"/>
      <c r="E26" s="308"/>
      <c r="F26" s="308"/>
      <c r="G26" s="309"/>
      <c r="H26" s="318"/>
      <c r="I26" s="318"/>
      <c r="J26" s="318"/>
      <c r="K26" s="318"/>
    </row>
    <row r="27" spans="1:11">
      <c r="A27" s="79"/>
      <c r="B27" s="343" t="s">
        <v>199</v>
      </c>
      <c r="C27" s="344"/>
      <c r="D27" s="344"/>
      <c r="E27" s="344"/>
      <c r="F27" s="344"/>
      <c r="G27" s="345"/>
      <c r="H27" s="318"/>
      <c r="I27" s="318"/>
      <c r="J27" s="318">
        <v>-2027865</v>
      </c>
      <c r="K27" s="318"/>
    </row>
    <row r="28" spans="1:11">
      <c r="A28" s="79"/>
      <c r="B28" s="343" t="s">
        <v>200</v>
      </c>
      <c r="C28" s="344"/>
      <c r="D28" s="344"/>
      <c r="E28" s="344"/>
      <c r="F28" s="344"/>
      <c r="G28" s="345"/>
      <c r="H28" s="318">
        <v>-20949113</v>
      </c>
      <c r="I28" s="318"/>
      <c r="J28" s="318">
        <v>-308805259</v>
      </c>
      <c r="K28" s="318"/>
    </row>
    <row r="29" spans="1:11" ht="15.75">
      <c r="A29" s="79"/>
      <c r="B29" s="343" t="s">
        <v>201</v>
      </c>
      <c r="C29" s="344"/>
      <c r="D29" s="344"/>
      <c r="E29" s="344"/>
      <c r="F29" s="344"/>
      <c r="G29" s="345"/>
      <c r="H29" s="340">
        <v>-1435687</v>
      </c>
      <c r="I29" s="341"/>
      <c r="J29" s="340">
        <v>-18873846</v>
      </c>
      <c r="K29" s="341"/>
    </row>
    <row r="30" spans="1:11" ht="15.75">
      <c r="A30" s="74"/>
      <c r="B30" s="342" t="s">
        <v>202</v>
      </c>
      <c r="C30" s="342"/>
      <c r="D30" s="342"/>
      <c r="E30" s="342"/>
      <c r="F30" s="342"/>
      <c r="G30" s="342"/>
      <c r="H30" s="340">
        <v>0</v>
      </c>
      <c r="I30" s="341"/>
      <c r="J30" s="340">
        <v>-1293520</v>
      </c>
      <c r="K30" s="341"/>
    </row>
    <row r="31" spans="1:11" ht="15.75">
      <c r="A31" s="74"/>
      <c r="B31" s="342" t="s">
        <v>203</v>
      </c>
      <c r="C31" s="342"/>
      <c r="D31" s="342"/>
      <c r="E31" s="342"/>
      <c r="F31" s="342"/>
      <c r="G31" s="342"/>
      <c r="H31" s="340">
        <v>-271930</v>
      </c>
      <c r="I31" s="341"/>
      <c r="J31" s="340">
        <v>-411029</v>
      </c>
      <c r="K31" s="341"/>
    </row>
    <row r="32" spans="1:11" ht="15.75">
      <c r="A32" s="74"/>
      <c r="B32" s="342" t="s">
        <v>204</v>
      </c>
      <c r="C32" s="342"/>
      <c r="D32" s="342"/>
      <c r="E32" s="342"/>
      <c r="F32" s="342"/>
      <c r="G32" s="342"/>
      <c r="H32" s="340"/>
      <c r="I32" s="341"/>
      <c r="J32" s="340"/>
      <c r="K32" s="341"/>
    </row>
    <row r="33" spans="1:11">
      <c r="A33" s="97"/>
      <c r="B33" s="346" t="s">
        <v>205</v>
      </c>
      <c r="C33" s="346"/>
      <c r="D33" s="346"/>
      <c r="E33" s="346"/>
      <c r="F33" s="346"/>
      <c r="G33" s="346"/>
      <c r="H33" s="316"/>
      <c r="I33" s="317"/>
      <c r="J33" s="316"/>
      <c r="K33" s="317"/>
    </row>
    <row r="34" spans="1:11">
      <c r="A34" s="79"/>
      <c r="B34" s="307" t="s">
        <v>206</v>
      </c>
      <c r="C34" s="308"/>
      <c r="D34" s="308"/>
      <c r="E34" s="308"/>
      <c r="F34" s="308"/>
      <c r="G34" s="309"/>
      <c r="H34" s="316"/>
      <c r="I34" s="317"/>
      <c r="J34" s="316"/>
      <c r="K34" s="317"/>
    </row>
    <row r="35" spans="1:11">
      <c r="A35" s="79"/>
      <c r="B35" s="307" t="s">
        <v>207</v>
      </c>
      <c r="C35" s="308"/>
      <c r="D35" s="308"/>
      <c r="E35" s="308"/>
      <c r="F35" s="308"/>
      <c r="G35" s="309"/>
      <c r="H35" s="316"/>
      <c r="I35" s="317"/>
      <c r="J35" s="316"/>
      <c r="K35" s="317"/>
    </row>
    <row r="36" spans="1:11">
      <c r="A36" s="79"/>
      <c r="B36" s="322" t="s">
        <v>173</v>
      </c>
      <c r="C36" s="323"/>
      <c r="D36" s="323"/>
      <c r="E36" s="323"/>
      <c r="F36" s="323"/>
      <c r="G36" s="324"/>
      <c r="H36" s="312"/>
      <c r="I36" s="313"/>
      <c r="J36" s="312"/>
      <c r="K36" s="313"/>
    </row>
    <row r="37" spans="1:11">
      <c r="A37" s="79"/>
      <c r="B37" s="322" t="s">
        <v>208</v>
      </c>
      <c r="C37" s="323"/>
      <c r="D37" s="323"/>
      <c r="E37" s="323"/>
      <c r="F37" s="323"/>
      <c r="G37" s="324"/>
      <c r="H37" s="312"/>
      <c r="I37" s="313"/>
      <c r="J37" s="312">
        <v>372580862</v>
      </c>
      <c r="K37" s="313"/>
    </row>
    <row r="38" spans="1:11">
      <c r="A38" s="79"/>
      <c r="B38" s="331" t="s">
        <v>209</v>
      </c>
      <c r="C38" s="332"/>
      <c r="D38" s="332"/>
      <c r="E38" s="332"/>
      <c r="F38" s="332"/>
      <c r="G38" s="333"/>
      <c r="H38" s="316"/>
      <c r="I38" s="317"/>
      <c r="J38" s="316"/>
      <c r="K38" s="317"/>
    </row>
    <row r="39" spans="1:11">
      <c r="A39" s="79"/>
      <c r="B39" s="337" t="s">
        <v>210</v>
      </c>
      <c r="C39" s="338"/>
      <c r="D39" s="338"/>
      <c r="E39" s="338"/>
      <c r="F39" s="338"/>
      <c r="G39" s="339"/>
      <c r="H39" s="316">
        <v>-500000</v>
      </c>
      <c r="I39" s="317"/>
      <c r="J39" s="316"/>
      <c r="K39" s="317"/>
    </row>
    <row r="40" spans="1:11">
      <c r="A40" s="79"/>
      <c r="B40" s="334" t="s">
        <v>211</v>
      </c>
      <c r="C40" s="335"/>
      <c r="D40" s="335"/>
      <c r="E40" s="335"/>
      <c r="F40" s="335"/>
      <c r="G40" s="336"/>
      <c r="H40" s="316"/>
      <c r="I40" s="317"/>
      <c r="J40" s="316"/>
      <c r="K40" s="317"/>
    </row>
    <row r="41" spans="1:11">
      <c r="A41" s="79"/>
      <c r="B41" s="334" t="s">
        <v>212</v>
      </c>
      <c r="C41" s="335"/>
      <c r="D41" s="335"/>
      <c r="E41" s="335"/>
      <c r="F41" s="335"/>
      <c r="G41" s="336"/>
      <c r="H41" s="316"/>
      <c r="I41" s="317"/>
      <c r="J41" s="316"/>
      <c r="K41" s="317"/>
    </row>
    <row r="42" spans="1:11">
      <c r="A42" s="79"/>
      <c r="B42" s="334" t="s">
        <v>213</v>
      </c>
      <c r="C42" s="335"/>
      <c r="D42" s="335"/>
      <c r="E42" s="335"/>
      <c r="F42" s="335"/>
      <c r="G42" s="336"/>
      <c r="H42" s="316"/>
      <c r="I42" s="317"/>
      <c r="J42" s="316"/>
      <c r="K42" s="317"/>
    </row>
    <row r="43" spans="1:11">
      <c r="A43" s="79"/>
      <c r="B43" s="334" t="s">
        <v>214</v>
      </c>
      <c r="C43" s="335"/>
      <c r="D43" s="335"/>
      <c r="E43" s="335"/>
      <c r="F43" s="335"/>
      <c r="G43" s="336"/>
      <c r="H43" s="316">
        <v>-500000</v>
      </c>
      <c r="I43" s="317"/>
      <c r="J43" s="316"/>
      <c r="K43" s="317"/>
    </row>
    <row r="44" spans="1:11" ht="15.75">
      <c r="A44" s="98"/>
      <c r="B44" s="331" t="s">
        <v>215</v>
      </c>
      <c r="C44" s="332"/>
      <c r="D44" s="332"/>
      <c r="E44" s="332"/>
      <c r="F44" s="332"/>
      <c r="G44" s="333"/>
      <c r="H44" s="316"/>
      <c r="I44" s="317"/>
      <c r="J44" s="316"/>
      <c r="K44" s="317"/>
    </row>
    <row r="45" spans="1:11" ht="15.75">
      <c r="A45" s="98"/>
      <c r="B45" s="319" t="s">
        <v>216</v>
      </c>
      <c r="C45" s="320"/>
      <c r="D45" s="320"/>
      <c r="E45" s="320"/>
      <c r="F45" s="320"/>
      <c r="G45" s="321"/>
      <c r="H45" s="314">
        <f>H7+H23+H39</f>
        <v>47468014.340000004</v>
      </c>
      <c r="I45" s="315"/>
      <c r="J45" s="314">
        <f>J23+J7</f>
        <v>43884975.620000005</v>
      </c>
      <c r="K45" s="315"/>
    </row>
    <row r="46" spans="1:11" ht="15.75">
      <c r="A46" s="98"/>
      <c r="B46" s="319" t="s">
        <v>217</v>
      </c>
      <c r="C46" s="320"/>
      <c r="D46" s="320"/>
      <c r="E46" s="320"/>
      <c r="F46" s="320"/>
      <c r="G46" s="321"/>
      <c r="H46" s="314">
        <v>156191161.60000002</v>
      </c>
      <c r="I46" s="315"/>
      <c r="J46" s="314">
        <v>112306185.98</v>
      </c>
      <c r="K46" s="315"/>
    </row>
    <row r="47" spans="1:11" ht="15.75">
      <c r="A47" s="98"/>
      <c r="B47" s="319" t="s">
        <v>218</v>
      </c>
      <c r="C47" s="320"/>
      <c r="D47" s="320"/>
      <c r="E47" s="320"/>
      <c r="F47" s="320"/>
      <c r="G47" s="321"/>
      <c r="H47" s="329">
        <f>H45+H46</f>
        <v>203659175.94000003</v>
      </c>
      <c r="I47" s="330"/>
      <c r="J47" s="329">
        <f>J45+J46</f>
        <v>156191161.60000002</v>
      </c>
      <c r="K47" s="330"/>
    </row>
  </sheetData>
  <mergeCells count="122">
    <mergeCell ref="J11:K11"/>
    <mergeCell ref="H25:I25"/>
    <mergeCell ref="H26:I26"/>
    <mergeCell ref="B28:G28"/>
    <mergeCell ref="B27:G27"/>
    <mergeCell ref="B17:G17"/>
    <mergeCell ref="B18:G18"/>
    <mergeCell ref="B26:G26"/>
    <mergeCell ref="H14:I14"/>
    <mergeCell ref="C11:D11"/>
    <mergeCell ref="J21:K21"/>
    <mergeCell ref="J23:K23"/>
    <mergeCell ref="J24:K24"/>
    <mergeCell ref="J22:K22"/>
    <mergeCell ref="J25:K25"/>
    <mergeCell ref="J26:K26"/>
    <mergeCell ref="H9:I9"/>
    <mergeCell ref="H10:I10"/>
    <mergeCell ref="E10:G10"/>
    <mergeCell ref="H15:I15"/>
    <mergeCell ref="H16:I16"/>
    <mergeCell ref="H17:I17"/>
    <mergeCell ref="H28:I28"/>
    <mergeCell ref="H27:I27"/>
    <mergeCell ref="J27:K27"/>
    <mergeCell ref="J13:K13"/>
    <mergeCell ref="J9:K9"/>
    <mergeCell ref="J10:K10"/>
    <mergeCell ref="J12:K12"/>
    <mergeCell ref="B22:G22"/>
    <mergeCell ref="B15:G15"/>
    <mergeCell ref="B16:G16"/>
    <mergeCell ref="J14:K14"/>
    <mergeCell ref="J15:K15"/>
    <mergeCell ref="J16:K16"/>
    <mergeCell ref="J17:K17"/>
    <mergeCell ref="J18:K18"/>
    <mergeCell ref="J19:K19"/>
    <mergeCell ref="J20:K20"/>
    <mergeCell ref="J28:K28"/>
    <mergeCell ref="J5:K5"/>
    <mergeCell ref="B6:G6"/>
    <mergeCell ref="H6:I6"/>
    <mergeCell ref="J6:K6"/>
    <mergeCell ref="H5:I5"/>
    <mergeCell ref="B7:G7"/>
    <mergeCell ref="B8:G8"/>
    <mergeCell ref="J7:K7"/>
    <mergeCell ref="H7:I7"/>
    <mergeCell ref="J8:K8"/>
    <mergeCell ref="H8:I8"/>
    <mergeCell ref="B31:G31"/>
    <mergeCell ref="B30:G30"/>
    <mergeCell ref="B32:G32"/>
    <mergeCell ref="H32:I32"/>
    <mergeCell ref="J32:K32"/>
    <mergeCell ref="B29:G29"/>
    <mergeCell ref="J34:K34"/>
    <mergeCell ref="B34:G34"/>
    <mergeCell ref="H33:I33"/>
    <mergeCell ref="B33:G33"/>
    <mergeCell ref="J29:K29"/>
    <mergeCell ref="H31:I31"/>
    <mergeCell ref="H29:I29"/>
    <mergeCell ref="J37:K37"/>
    <mergeCell ref="H38:I38"/>
    <mergeCell ref="J35:K35"/>
    <mergeCell ref="J31:K31"/>
    <mergeCell ref="H30:I30"/>
    <mergeCell ref="J33:K33"/>
    <mergeCell ref="H35:I35"/>
    <mergeCell ref="J30:K30"/>
    <mergeCell ref="H36:I36"/>
    <mergeCell ref="H34:I34"/>
    <mergeCell ref="J36:K36"/>
    <mergeCell ref="H45:I45"/>
    <mergeCell ref="J47:K47"/>
    <mergeCell ref="H47:I47"/>
    <mergeCell ref="J46:K46"/>
    <mergeCell ref="B44:G44"/>
    <mergeCell ref="J44:K44"/>
    <mergeCell ref="J45:K45"/>
    <mergeCell ref="J38:K38"/>
    <mergeCell ref="J43:K43"/>
    <mergeCell ref="J39:K39"/>
    <mergeCell ref="B43:G43"/>
    <mergeCell ref="J41:K41"/>
    <mergeCell ref="B41:G41"/>
    <mergeCell ref="B38:G38"/>
    <mergeCell ref="H41:I41"/>
    <mergeCell ref="B39:G39"/>
    <mergeCell ref="J42:K42"/>
    <mergeCell ref="H39:I39"/>
    <mergeCell ref="J40:K40"/>
    <mergeCell ref="B42:G42"/>
    <mergeCell ref="B40:G40"/>
    <mergeCell ref="B47:G47"/>
    <mergeCell ref="H40:I40"/>
    <mergeCell ref="B35:G35"/>
    <mergeCell ref="H11:I11"/>
    <mergeCell ref="H37:I37"/>
    <mergeCell ref="H46:I46"/>
    <mergeCell ref="H43:I43"/>
    <mergeCell ref="H44:I44"/>
    <mergeCell ref="H13:I13"/>
    <mergeCell ref="H12:I12"/>
    <mergeCell ref="B46:G46"/>
    <mergeCell ref="H42:I42"/>
    <mergeCell ref="B36:G36"/>
    <mergeCell ref="B37:G37"/>
    <mergeCell ref="B45:G45"/>
    <mergeCell ref="B21:G21"/>
    <mergeCell ref="H21:I21"/>
    <mergeCell ref="H18:I18"/>
    <mergeCell ref="H19:I19"/>
    <mergeCell ref="H20:I20"/>
    <mergeCell ref="B19:G19"/>
    <mergeCell ref="B20:G20"/>
    <mergeCell ref="H22:I22"/>
    <mergeCell ref="B25:G25"/>
    <mergeCell ref="H23:I23"/>
    <mergeCell ref="H24:I24"/>
  </mergeCells>
  <pageMargins left="0.25" right="0.24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F43" sqref="F43:L43"/>
    </sheetView>
  </sheetViews>
  <sheetFormatPr defaultRowHeight="15"/>
  <cols>
    <col min="1" max="1" width="7.28515625" customWidth="1"/>
    <col min="5" max="5" width="5.140625" customWidth="1"/>
    <col min="6" max="6" width="17.85546875" customWidth="1"/>
    <col min="9" max="9" width="17.140625" customWidth="1"/>
    <col min="10" max="10" width="16.42578125" customWidth="1"/>
    <col min="11" max="11" width="18" customWidth="1"/>
    <col min="12" max="12" width="21.7109375" customWidth="1"/>
  </cols>
  <sheetData>
    <row r="1" spans="1:12" ht="16.5">
      <c r="A1" s="103"/>
      <c r="B1" s="103"/>
      <c r="C1" s="103"/>
      <c r="D1" s="103"/>
      <c r="E1" s="373" t="s">
        <v>219</v>
      </c>
      <c r="F1" s="373"/>
      <c r="G1" s="373"/>
      <c r="H1" s="373"/>
      <c r="I1" s="373"/>
      <c r="J1" s="373"/>
      <c r="K1" s="373"/>
      <c r="L1" s="104"/>
    </row>
    <row r="2" spans="1:12" ht="15.75">
      <c r="A2" s="374" t="s">
        <v>220</v>
      </c>
      <c r="B2" s="374"/>
      <c r="C2" s="374"/>
      <c r="D2" s="374"/>
      <c r="E2" s="99"/>
      <c r="F2" s="104"/>
      <c r="G2" s="104"/>
      <c r="H2" s="104"/>
      <c r="I2" s="104"/>
      <c r="J2" s="104"/>
      <c r="K2" s="104"/>
      <c r="L2" s="104"/>
    </row>
    <row r="3" spans="1:12" ht="15.75">
      <c r="A3" s="105"/>
      <c r="B3" s="375"/>
      <c r="C3" s="375"/>
      <c r="D3" s="375"/>
      <c r="E3" s="375"/>
      <c r="F3" s="105"/>
      <c r="G3" s="105"/>
      <c r="H3" s="105"/>
      <c r="I3" s="105"/>
      <c r="J3" s="105"/>
      <c r="K3" s="105"/>
      <c r="L3" s="105"/>
    </row>
    <row r="4" spans="1:12">
      <c r="A4" s="369" t="s">
        <v>84</v>
      </c>
      <c r="B4" s="369" t="s">
        <v>221</v>
      </c>
      <c r="C4" s="369"/>
      <c r="D4" s="369"/>
      <c r="E4" s="369"/>
      <c r="F4" s="372" t="s">
        <v>222</v>
      </c>
      <c r="G4" s="372" t="s">
        <v>223</v>
      </c>
      <c r="H4" s="372" t="s">
        <v>224</v>
      </c>
      <c r="I4" s="370" t="s">
        <v>225</v>
      </c>
      <c r="J4" s="372" t="s">
        <v>226</v>
      </c>
      <c r="K4" s="372" t="s">
        <v>227</v>
      </c>
      <c r="L4" s="369" t="s">
        <v>228</v>
      </c>
    </row>
    <row r="5" spans="1:12">
      <c r="A5" s="369"/>
      <c r="B5" s="369"/>
      <c r="C5" s="369"/>
      <c r="D5" s="369"/>
      <c r="E5" s="369"/>
      <c r="F5" s="369"/>
      <c r="G5" s="372"/>
      <c r="H5" s="372"/>
      <c r="I5" s="371"/>
      <c r="J5" s="372"/>
      <c r="K5" s="369"/>
      <c r="L5" s="369"/>
    </row>
    <row r="6" spans="1:12">
      <c r="A6" s="106" t="s">
        <v>31</v>
      </c>
      <c r="B6" s="368" t="s">
        <v>229</v>
      </c>
      <c r="C6" s="368"/>
      <c r="D6" s="368"/>
      <c r="E6" s="368"/>
      <c r="F6" s="100">
        <v>156156760</v>
      </c>
      <c r="G6" s="100">
        <v>0</v>
      </c>
      <c r="H6" s="100">
        <v>0</v>
      </c>
      <c r="I6" s="100"/>
      <c r="J6" s="100">
        <v>1945073</v>
      </c>
      <c r="K6" s="100">
        <v>14001866.220000001</v>
      </c>
      <c r="L6" s="107">
        <f>K6+J6+I6+H6+G6+F6</f>
        <v>172103699.22</v>
      </c>
    </row>
    <row r="7" spans="1:12" ht="15.75">
      <c r="A7" s="108">
        <v>1</v>
      </c>
      <c r="B7" s="367" t="s">
        <v>230</v>
      </c>
      <c r="C7" s="367"/>
      <c r="D7" s="367"/>
      <c r="E7" s="367"/>
      <c r="F7" s="101"/>
      <c r="G7" s="101"/>
      <c r="H7" s="101"/>
      <c r="I7" s="101"/>
      <c r="J7" s="101"/>
      <c r="K7" s="101">
        <v>2769723.94</v>
      </c>
      <c r="L7" s="109">
        <f>K7+J7+I7+H7+G7+F7</f>
        <v>2769723.94</v>
      </c>
    </row>
    <row r="8" spans="1:12" ht="15.75">
      <c r="A8" s="108">
        <v>2</v>
      </c>
      <c r="B8" s="367" t="s">
        <v>231</v>
      </c>
      <c r="C8" s="367"/>
      <c r="D8" s="367"/>
      <c r="E8" s="367"/>
      <c r="F8" s="101"/>
      <c r="G8" s="101"/>
      <c r="H8" s="101"/>
      <c r="I8" s="101"/>
      <c r="J8" s="101"/>
      <c r="K8" s="101"/>
      <c r="L8" s="172">
        <f t="shared" ref="L8:L10" si="0">K8+J8+I8+H8+G8+F8</f>
        <v>0</v>
      </c>
    </row>
    <row r="9" spans="1:12" ht="15.75">
      <c r="A9" s="108">
        <v>3</v>
      </c>
      <c r="B9" s="367" t="s">
        <v>232</v>
      </c>
      <c r="C9" s="367"/>
      <c r="D9" s="367"/>
      <c r="E9" s="367"/>
      <c r="F9" s="101">
        <v>24409240.000000004</v>
      </c>
      <c r="G9" s="101"/>
      <c r="H9" s="101"/>
      <c r="I9" s="101"/>
      <c r="J9" s="101">
        <v>-375491.08</v>
      </c>
      <c r="K9" s="101">
        <v>-14001866.220000001</v>
      </c>
      <c r="L9" s="172">
        <f t="shared" si="0"/>
        <v>10031882.700000003</v>
      </c>
    </row>
    <row r="10" spans="1:12" ht="15.75">
      <c r="A10" s="108">
        <v>4</v>
      </c>
      <c r="B10" s="367" t="s">
        <v>233</v>
      </c>
      <c r="C10" s="367"/>
      <c r="D10" s="367"/>
      <c r="E10" s="367"/>
      <c r="F10" s="101"/>
      <c r="G10" s="101"/>
      <c r="H10" s="101"/>
      <c r="I10" s="101"/>
      <c r="J10" s="101"/>
      <c r="K10" s="101"/>
      <c r="L10" s="172">
        <f t="shared" si="0"/>
        <v>0</v>
      </c>
    </row>
    <row r="11" spans="1:12">
      <c r="A11" s="106" t="s">
        <v>62</v>
      </c>
      <c r="B11" s="368" t="s">
        <v>234</v>
      </c>
      <c r="C11" s="368"/>
      <c r="D11" s="368"/>
      <c r="E11" s="368"/>
      <c r="F11" s="100">
        <f>F6+F7+F8+F9+F10</f>
        <v>180566000</v>
      </c>
      <c r="G11" s="170">
        <f t="shared" ref="G11:J11" si="1">G6+G7+G8+G9+G10</f>
        <v>0</v>
      </c>
      <c r="H11" s="170">
        <f t="shared" si="1"/>
        <v>0</v>
      </c>
      <c r="I11" s="170">
        <f t="shared" si="1"/>
        <v>0</v>
      </c>
      <c r="J11" s="170">
        <f t="shared" si="1"/>
        <v>1569581.92</v>
      </c>
      <c r="K11" s="170">
        <f>K6+K7+K8+K9+K10</f>
        <v>2769723.9399999995</v>
      </c>
      <c r="L11" s="170">
        <f>L6+L7+L8+L9+L10</f>
        <v>184905305.86000001</v>
      </c>
    </row>
    <row r="12" spans="1:12" ht="15.75">
      <c r="A12" s="108">
        <v>1</v>
      </c>
      <c r="B12" s="367" t="s">
        <v>235</v>
      </c>
      <c r="C12" s="367"/>
      <c r="D12" s="367"/>
      <c r="E12" s="367"/>
      <c r="F12" s="101"/>
      <c r="G12" s="101"/>
      <c r="H12" s="101"/>
      <c r="I12" s="101"/>
      <c r="J12" s="101"/>
      <c r="K12" s="101">
        <v>7484304.7999999998</v>
      </c>
      <c r="L12" s="109">
        <f>K12+J12+I12+H12+G12+F12</f>
        <v>7484304.7999999998</v>
      </c>
    </row>
    <row r="13" spans="1:12" ht="15.75">
      <c r="A13" s="108">
        <v>2</v>
      </c>
      <c r="B13" s="367" t="s">
        <v>231</v>
      </c>
      <c r="C13" s="367"/>
      <c r="D13" s="367"/>
      <c r="E13" s="367"/>
      <c r="F13" s="101"/>
      <c r="G13" s="101"/>
      <c r="H13" s="101"/>
      <c r="I13" s="101"/>
      <c r="J13" s="101"/>
      <c r="K13" s="101"/>
      <c r="L13" s="172">
        <f t="shared" ref="L13:L15" si="2">K13+J13+I13+H13+G13+F13</f>
        <v>0</v>
      </c>
    </row>
    <row r="14" spans="1:12" ht="15.75">
      <c r="A14" s="108">
        <v>3</v>
      </c>
      <c r="B14" s="367" t="s">
        <v>232</v>
      </c>
      <c r="C14" s="367"/>
      <c r="D14" s="367"/>
      <c r="E14" s="367"/>
      <c r="F14" s="101"/>
      <c r="G14" s="101"/>
      <c r="H14" s="101"/>
      <c r="I14" s="101"/>
      <c r="J14" s="101">
        <v>440590</v>
      </c>
      <c r="K14" s="101"/>
      <c r="L14" s="172">
        <f t="shared" si="2"/>
        <v>440590</v>
      </c>
    </row>
    <row r="15" spans="1:12" ht="15.75">
      <c r="A15" s="108">
        <v>4</v>
      </c>
      <c r="B15" s="367" t="s">
        <v>233</v>
      </c>
      <c r="C15" s="367"/>
      <c r="D15" s="367"/>
      <c r="E15" s="367"/>
      <c r="F15" s="101"/>
      <c r="G15" s="101"/>
      <c r="H15" s="101"/>
      <c r="I15" s="101"/>
      <c r="J15" s="101"/>
      <c r="K15" s="101"/>
      <c r="L15" s="172">
        <f t="shared" si="2"/>
        <v>0</v>
      </c>
    </row>
    <row r="16" spans="1:12">
      <c r="A16" s="106" t="s">
        <v>118</v>
      </c>
      <c r="B16" s="368" t="s">
        <v>236</v>
      </c>
      <c r="C16" s="368"/>
      <c r="D16" s="368"/>
      <c r="E16" s="368"/>
      <c r="F16" s="100">
        <f>F11+F12+F13+F14+F15</f>
        <v>180566000</v>
      </c>
      <c r="G16" s="170">
        <f t="shared" ref="G16:L16" si="3">G11+G12+G13+G14+G15</f>
        <v>0</v>
      </c>
      <c r="H16" s="170">
        <f t="shared" si="3"/>
        <v>0</v>
      </c>
      <c r="I16" s="170">
        <f t="shared" si="3"/>
        <v>0</v>
      </c>
      <c r="J16" s="170">
        <f t="shared" si="3"/>
        <v>2010171.92</v>
      </c>
      <c r="K16" s="170">
        <f t="shared" si="3"/>
        <v>10254028.739999998</v>
      </c>
      <c r="L16" s="170">
        <f t="shared" si="3"/>
        <v>192830200.66000003</v>
      </c>
    </row>
    <row r="17" spans="1:12" ht="15.75">
      <c r="A17" s="108">
        <v>1</v>
      </c>
      <c r="B17" s="367" t="s">
        <v>237</v>
      </c>
      <c r="C17" s="367"/>
      <c r="D17" s="367"/>
      <c r="E17" s="367"/>
      <c r="F17" s="101"/>
      <c r="G17" s="101"/>
      <c r="H17" s="101"/>
      <c r="I17" s="101"/>
      <c r="J17" s="101"/>
      <c r="K17" s="101">
        <v>17346037.48</v>
      </c>
      <c r="L17" s="101">
        <f>K17+J17+I17+H17+G17+F17</f>
        <v>17346037.48</v>
      </c>
    </row>
    <row r="18" spans="1:12" ht="15.75">
      <c r="A18" s="108">
        <v>2</v>
      </c>
      <c r="B18" s="367" t="s">
        <v>231</v>
      </c>
      <c r="C18" s="367"/>
      <c r="D18" s="367"/>
      <c r="E18" s="367"/>
      <c r="F18" s="101"/>
      <c r="G18" s="101"/>
      <c r="H18" s="101"/>
      <c r="I18" s="101"/>
      <c r="J18" s="101"/>
      <c r="K18" s="101"/>
      <c r="L18" s="171">
        <f t="shared" ref="L18:L20" si="4">K18+J18+I18+H18+G18+F18</f>
        <v>0</v>
      </c>
    </row>
    <row r="19" spans="1:12" ht="15.75">
      <c r="A19" s="108">
        <v>3</v>
      </c>
      <c r="B19" s="367" t="s">
        <v>232</v>
      </c>
      <c r="C19" s="367"/>
      <c r="D19" s="367"/>
      <c r="E19" s="367"/>
      <c r="F19" s="101"/>
      <c r="G19" s="101"/>
      <c r="H19" s="101"/>
      <c r="I19" s="101"/>
      <c r="J19" s="101">
        <v>964396</v>
      </c>
      <c r="K19" s="101">
        <v>-1364396</v>
      </c>
      <c r="L19" s="171">
        <f t="shared" si="4"/>
        <v>-400000</v>
      </c>
    </row>
    <row r="20" spans="1:12" ht="15.75">
      <c r="A20" s="108">
        <v>4</v>
      </c>
      <c r="B20" s="367" t="s">
        <v>233</v>
      </c>
      <c r="C20" s="367"/>
      <c r="D20" s="367"/>
      <c r="E20" s="367"/>
      <c r="F20" s="101"/>
      <c r="G20" s="101"/>
      <c r="H20" s="101"/>
      <c r="I20" s="101"/>
      <c r="J20" s="101"/>
      <c r="K20" s="101"/>
      <c r="L20" s="171">
        <f t="shared" si="4"/>
        <v>0</v>
      </c>
    </row>
    <row r="21" spans="1:12">
      <c r="A21" s="106" t="s">
        <v>238</v>
      </c>
      <c r="B21" s="368" t="s">
        <v>239</v>
      </c>
      <c r="C21" s="368"/>
      <c r="D21" s="368"/>
      <c r="E21" s="368"/>
      <c r="F21" s="110">
        <f>F16+F17+F18+F19+F20</f>
        <v>180566000</v>
      </c>
      <c r="G21" s="173">
        <f t="shared" ref="G21:L21" si="5">G16+G17+G18+G19+G20</f>
        <v>0</v>
      </c>
      <c r="H21" s="173">
        <f t="shared" si="5"/>
        <v>0</v>
      </c>
      <c r="I21" s="173">
        <f t="shared" si="5"/>
        <v>0</v>
      </c>
      <c r="J21" s="173">
        <f t="shared" si="5"/>
        <v>2974567.92</v>
      </c>
      <c r="K21" s="173">
        <f t="shared" si="5"/>
        <v>26235670.219999999</v>
      </c>
      <c r="L21" s="173">
        <f t="shared" si="5"/>
        <v>209776238.14000002</v>
      </c>
    </row>
    <row r="22" spans="1:12" ht="15.75">
      <c r="A22" s="108">
        <v>1</v>
      </c>
      <c r="B22" s="367" t="s">
        <v>240</v>
      </c>
      <c r="C22" s="367"/>
      <c r="D22" s="367"/>
      <c r="E22" s="367"/>
      <c r="F22" s="101"/>
      <c r="G22" s="101"/>
      <c r="H22" s="101"/>
      <c r="I22" s="101">
        <v>25040428.030000001</v>
      </c>
      <c r="J22" s="101"/>
      <c r="K22" s="101"/>
      <c r="L22" s="110">
        <f>K22+J22+I22+H22+G22+F22</f>
        <v>25040428.030000001</v>
      </c>
    </row>
    <row r="23" spans="1:12" ht="15.75">
      <c r="A23" s="108">
        <v>2</v>
      </c>
      <c r="B23" s="367" t="s">
        <v>231</v>
      </c>
      <c r="C23" s="367"/>
      <c r="D23" s="367"/>
      <c r="E23" s="367"/>
      <c r="F23" s="101"/>
      <c r="G23" s="101"/>
      <c r="H23" s="101"/>
      <c r="I23" s="101"/>
      <c r="J23" s="101"/>
      <c r="K23" s="101"/>
      <c r="L23" s="173">
        <f t="shared" ref="L23:L25" si="6">K23+J23+I23+H23+G23+F23</f>
        <v>0</v>
      </c>
    </row>
    <row r="24" spans="1:12" ht="15.75">
      <c r="A24" s="108">
        <v>3</v>
      </c>
      <c r="B24" s="367" t="s">
        <v>232</v>
      </c>
      <c r="C24" s="367"/>
      <c r="D24" s="367"/>
      <c r="E24" s="367"/>
      <c r="F24" s="101"/>
      <c r="G24" s="101"/>
      <c r="H24" s="101"/>
      <c r="I24" s="101">
        <v>-1391603</v>
      </c>
      <c r="J24" s="101">
        <v>1391603</v>
      </c>
      <c r="K24" s="101">
        <v>-500000</v>
      </c>
      <c r="L24" s="173">
        <f t="shared" si="6"/>
        <v>-500000</v>
      </c>
    </row>
    <row r="25" spans="1:12">
      <c r="A25" s="108">
        <v>4</v>
      </c>
      <c r="B25" s="367" t="s">
        <v>233</v>
      </c>
      <c r="C25" s="367"/>
      <c r="D25" s="367"/>
      <c r="E25" s="367"/>
      <c r="F25" s="110"/>
      <c r="G25" s="110"/>
      <c r="H25" s="110"/>
      <c r="I25" s="110"/>
      <c r="J25" s="110"/>
      <c r="K25" s="110"/>
      <c r="L25" s="173">
        <f t="shared" si="6"/>
        <v>0</v>
      </c>
    </row>
    <row r="26" spans="1:12">
      <c r="A26" s="106" t="s">
        <v>241</v>
      </c>
      <c r="B26" s="368" t="s">
        <v>242</v>
      </c>
      <c r="C26" s="368"/>
      <c r="D26" s="368"/>
      <c r="E26" s="368"/>
      <c r="F26" s="110">
        <f>F21+F22+F23+F24+F25</f>
        <v>180566000</v>
      </c>
      <c r="G26" s="173">
        <f t="shared" ref="G26:L26" si="7">G21+G22+G23+G24+G25</f>
        <v>0</v>
      </c>
      <c r="H26" s="173">
        <f t="shared" si="7"/>
        <v>0</v>
      </c>
      <c r="I26" s="173">
        <f t="shared" si="7"/>
        <v>23648825.030000001</v>
      </c>
      <c r="J26" s="173">
        <f t="shared" si="7"/>
        <v>4366170.92</v>
      </c>
      <c r="K26" s="173">
        <f t="shared" si="7"/>
        <v>25735670.219999999</v>
      </c>
      <c r="L26" s="173">
        <f t="shared" si="7"/>
        <v>234316666.17000002</v>
      </c>
    </row>
    <row r="27" spans="1:12" ht="15.75">
      <c r="A27" s="108">
        <v>1</v>
      </c>
      <c r="B27" s="367" t="s">
        <v>243</v>
      </c>
      <c r="C27" s="367"/>
      <c r="D27" s="367"/>
      <c r="E27" s="367"/>
      <c r="F27" s="101"/>
      <c r="G27" s="101"/>
      <c r="H27" s="101"/>
      <c r="I27" s="102">
        <v>32546739.370000001</v>
      </c>
      <c r="J27" s="101"/>
      <c r="K27" s="101"/>
      <c r="L27" s="110">
        <f>K27+J27+I27+H27+G27+F27</f>
        <v>32546739.370000001</v>
      </c>
    </row>
    <row r="28" spans="1:12" ht="15.75">
      <c r="A28" s="108">
        <v>2</v>
      </c>
      <c r="B28" s="367" t="s">
        <v>231</v>
      </c>
      <c r="C28" s="367"/>
      <c r="D28" s="367"/>
      <c r="E28" s="367"/>
      <c r="F28" s="101"/>
      <c r="G28" s="101"/>
      <c r="H28" s="101"/>
      <c r="I28" s="101">
        <v>-23648825.030000001</v>
      </c>
      <c r="J28" s="101"/>
      <c r="K28" s="101">
        <v>23648825.030000001</v>
      </c>
      <c r="L28" s="173">
        <f t="shared" ref="L28:L30" si="8">K28+J28+I28+H28+G28+F28</f>
        <v>0</v>
      </c>
    </row>
    <row r="29" spans="1:12" ht="15.75">
      <c r="A29" s="108">
        <v>3</v>
      </c>
      <c r="B29" s="367" t="s">
        <v>232</v>
      </c>
      <c r="C29" s="367"/>
      <c r="D29" s="367"/>
      <c r="E29" s="367"/>
      <c r="F29" s="101"/>
      <c r="G29" s="101"/>
      <c r="H29" s="101"/>
      <c r="I29" s="101">
        <v>0</v>
      </c>
      <c r="J29" s="101"/>
      <c r="K29" s="101">
        <v>-500000</v>
      </c>
      <c r="L29" s="173">
        <f t="shared" si="8"/>
        <v>-500000</v>
      </c>
    </row>
    <row r="30" spans="1:12">
      <c r="A30" s="108">
        <v>4</v>
      </c>
      <c r="B30" s="367" t="s">
        <v>233</v>
      </c>
      <c r="C30" s="367"/>
      <c r="D30" s="367"/>
      <c r="E30" s="367"/>
      <c r="F30" s="110"/>
      <c r="G30" s="110"/>
      <c r="H30" s="110"/>
      <c r="I30" s="110"/>
      <c r="J30" s="110"/>
      <c r="K30" s="110"/>
      <c r="L30" s="173">
        <f t="shared" si="8"/>
        <v>0</v>
      </c>
    </row>
    <row r="31" spans="1:12">
      <c r="A31" s="106" t="s">
        <v>244</v>
      </c>
      <c r="B31" s="368" t="s">
        <v>245</v>
      </c>
      <c r="C31" s="368"/>
      <c r="D31" s="368"/>
      <c r="E31" s="368"/>
      <c r="F31" s="110">
        <f>F26+F27+F28+F29+F30</f>
        <v>180566000</v>
      </c>
      <c r="G31" s="173">
        <f t="shared" ref="G31:L31" si="9">G26+G27+G28+G29+G30</f>
        <v>0</v>
      </c>
      <c r="H31" s="173">
        <f t="shared" si="9"/>
        <v>0</v>
      </c>
      <c r="I31" s="173">
        <f t="shared" si="9"/>
        <v>32546739.370000005</v>
      </c>
      <c r="J31" s="173">
        <f t="shared" si="9"/>
        <v>4366170.92</v>
      </c>
      <c r="K31" s="173">
        <f t="shared" si="9"/>
        <v>48884495.25</v>
      </c>
      <c r="L31" s="173">
        <f t="shared" si="9"/>
        <v>266363405.54000002</v>
      </c>
    </row>
    <row r="32" spans="1:12" ht="15.75">
      <c r="A32" s="108">
        <v>1</v>
      </c>
      <c r="B32" s="367" t="s">
        <v>246</v>
      </c>
      <c r="C32" s="367"/>
      <c r="D32" s="367"/>
      <c r="E32" s="367"/>
      <c r="F32" s="101"/>
      <c r="G32" s="101"/>
      <c r="H32" s="101"/>
      <c r="I32" s="102">
        <v>34221360.710000001</v>
      </c>
      <c r="J32" s="101"/>
      <c r="K32" s="101"/>
      <c r="L32" s="110">
        <f>K32+J32+I32+H32+G32+F32</f>
        <v>34221360.710000001</v>
      </c>
    </row>
    <row r="33" spans="1:12" ht="15.75">
      <c r="A33" s="108">
        <v>2</v>
      </c>
      <c r="B33" s="367" t="s">
        <v>231</v>
      </c>
      <c r="C33" s="367"/>
      <c r="D33" s="367"/>
      <c r="E33" s="367"/>
      <c r="F33" s="101"/>
      <c r="G33" s="101"/>
      <c r="H33" s="101"/>
      <c r="I33" s="101">
        <v>-32546739.370000001</v>
      </c>
      <c r="J33" s="101">
        <v>1814632</v>
      </c>
      <c r="K33" s="101">
        <v>30732107.370000001</v>
      </c>
      <c r="L33" s="173">
        <f t="shared" ref="L33:L35" si="10">K33+J33+I33+H33+G33+F33</f>
        <v>0</v>
      </c>
    </row>
    <row r="34" spans="1:12" ht="15.75">
      <c r="A34" s="108">
        <v>3</v>
      </c>
      <c r="B34" s="367" t="s">
        <v>232</v>
      </c>
      <c r="C34" s="367"/>
      <c r="D34" s="367"/>
      <c r="E34" s="367"/>
      <c r="F34" s="101">
        <v>372580862</v>
      </c>
      <c r="G34" s="101"/>
      <c r="H34" s="101"/>
      <c r="I34" s="101">
        <v>0</v>
      </c>
      <c r="J34" s="101"/>
      <c r="K34" s="101"/>
      <c r="L34" s="173">
        <f t="shared" si="10"/>
        <v>372580862</v>
      </c>
    </row>
    <row r="35" spans="1:12">
      <c r="A35" s="108">
        <v>4</v>
      </c>
      <c r="B35" s="367" t="s">
        <v>233</v>
      </c>
      <c r="C35" s="367"/>
      <c r="D35" s="367"/>
      <c r="E35" s="367"/>
      <c r="F35" s="110"/>
      <c r="G35" s="110"/>
      <c r="H35" s="110"/>
      <c r="I35" s="110"/>
      <c r="J35" s="110"/>
      <c r="K35" s="110"/>
      <c r="L35" s="173">
        <f t="shared" si="10"/>
        <v>0</v>
      </c>
    </row>
    <row r="36" spans="1:12">
      <c r="A36" s="106" t="s">
        <v>247</v>
      </c>
      <c r="B36" s="368" t="s">
        <v>248</v>
      </c>
      <c r="C36" s="368"/>
      <c r="D36" s="368"/>
      <c r="E36" s="368"/>
      <c r="F36" s="110">
        <f>F31+F32+F33+F34+F35</f>
        <v>553146862</v>
      </c>
      <c r="G36" s="173">
        <f t="shared" ref="G36:L36" si="11">G31+G32+G33+G34+G35</f>
        <v>0</v>
      </c>
      <c r="H36" s="173">
        <f t="shared" si="11"/>
        <v>0</v>
      </c>
      <c r="I36" s="173">
        <f t="shared" si="11"/>
        <v>34221360.710000008</v>
      </c>
      <c r="J36" s="173">
        <f t="shared" si="11"/>
        <v>6180802.9199999999</v>
      </c>
      <c r="K36" s="173">
        <f t="shared" si="11"/>
        <v>79616602.620000005</v>
      </c>
      <c r="L36" s="173">
        <f t="shared" si="11"/>
        <v>673165628.25</v>
      </c>
    </row>
    <row r="37" spans="1:12" ht="15.75">
      <c r="A37" s="108">
        <v>1</v>
      </c>
      <c r="B37" s="367" t="s">
        <v>249</v>
      </c>
      <c r="C37" s="367"/>
      <c r="D37" s="367"/>
      <c r="E37" s="367"/>
      <c r="F37" s="101"/>
      <c r="G37" s="101"/>
      <c r="H37" s="101"/>
      <c r="I37" s="102">
        <v>49908923.460000001</v>
      </c>
      <c r="J37" s="101"/>
      <c r="K37" s="101"/>
      <c r="L37" s="110">
        <f>K37+J37+I37+H37+G37+F37</f>
        <v>49908923.460000001</v>
      </c>
    </row>
    <row r="38" spans="1:12" ht="15.75">
      <c r="A38" s="108">
        <v>2</v>
      </c>
      <c r="B38" s="367" t="s">
        <v>231</v>
      </c>
      <c r="C38" s="367"/>
      <c r="D38" s="367"/>
      <c r="E38" s="367"/>
      <c r="F38" s="101"/>
      <c r="G38" s="101"/>
      <c r="H38" s="101"/>
      <c r="I38" s="101">
        <v>-34221360.710000001</v>
      </c>
      <c r="J38" s="101">
        <v>1914874</v>
      </c>
      <c r="K38" s="101">
        <v>32306486.710000001</v>
      </c>
      <c r="L38" s="173">
        <f t="shared" ref="L38:L40" si="12">K38+J38+I38+H38+G38+F38</f>
        <v>0</v>
      </c>
    </row>
    <row r="39" spans="1:12" ht="15.75">
      <c r="A39" s="108">
        <v>3</v>
      </c>
      <c r="B39" s="367" t="s">
        <v>232</v>
      </c>
      <c r="C39" s="367"/>
      <c r="D39" s="367"/>
      <c r="E39" s="367"/>
      <c r="F39" s="101"/>
      <c r="G39" s="101"/>
      <c r="H39" s="101"/>
      <c r="I39" s="101"/>
      <c r="J39" s="101"/>
      <c r="K39" s="101">
        <v>-500000</v>
      </c>
      <c r="L39" s="173">
        <f t="shared" si="12"/>
        <v>-500000</v>
      </c>
    </row>
    <row r="40" spans="1:12">
      <c r="A40" s="108">
        <v>4</v>
      </c>
      <c r="B40" s="367" t="s">
        <v>233</v>
      </c>
      <c r="C40" s="367"/>
      <c r="D40" s="367"/>
      <c r="E40" s="367"/>
      <c r="F40" s="110"/>
      <c r="G40" s="110"/>
      <c r="H40" s="110"/>
      <c r="I40" s="110"/>
      <c r="J40" s="110"/>
      <c r="K40" s="110"/>
      <c r="L40" s="173">
        <f t="shared" si="12"/>
        <v>0</v>
      </c>
    </row>
    <row r="41" spans="1:12">
      <c r="A41" s="106" t="s">
        <v>250</v>
      </c>
      <c r="B41" s="368" t="s">
        <v>251</v>
      </c>
      <c r="C41" s="368"/>
      <c r="D41" s="368"/>
      <c r="E41" s="368"/>
      <c r="F41" s="110">
        <f>F36+F37+F38+F39+F40</f>
        <v>553146862</v>
      </c>
      <c r="G41" s="173">
        <f t="shared" ref="G41:L41" si="13">G36+G37+G38+G39+G40</f>
        <v>0</v>
      </c>
      <c r="H41" s="173">
        <f t="shared" si="13"/>
        <v>0</v>
      </c>
      <c r="I41" s="173">
        <f t="shared" si="13"/>
        <v>49908923.460000016</v>
      </c>
      <c r="J41" s="173">
        <f t="shared" si="13"/>
        <v>8095676.9199999999</v>
      </c>
      <c r="K41" s="173">
        <f t="shared" si="13"/>
        <v>111423089.33000001</v>
      </c>
      <c r="L41" s="173">
        <f t="shared" si="13"/>
        <v>722574551.71000004</v>
      </c>
    </row>
    <row r="43" spans="1:12">
      <c r="L43" s="73"/>
    </row>
  </sheetData>
  <mergeCells count="48">
    <mergeCell ref="B31:E31"/>
    <mergeCell ref="B27:E27"/>
    <mergeCell ref="B28:E28"/>
    <mergeCell ref="B29:E29"/>
    <mergeCell ref="B30:E30"/>
    <mergeCell ref="E1:K1"/>
    <mergeCell ref="A2:D2"/>
    <mergeCell ref="A4:A5"/>
    <mergeCell ref="H4:H5"/>
    <mergeCell ref="B4:E5"/>
    <mergeCell ref="K4:K5"/>
    <mergeCell ref="G4:G5"/>
    <mergeCell ref="B3:E3"/>
    <mergeCell ref="J4:J5"/>
    <mergeCell ref="B12:E12"/>
    <mergeCell ref="B16:E16"/>
    <mergeCell ref="B21:E21"/>
    <mergeCell ref="B17:E17"/>
    <mergeCell ref="L4:L5"/>
    <mergeCell ref="B9:E9"/>
    <mergeCell ref="B10:E10"/>
    <mergeCell ref="B11:E11"/>
    <mergeCell ref="B6:E6"/>
    <mergeCell ref="B7:E7"/>
    <mergeCell ref="B8:E8"/>
    <mergeCell ref="I4:I5"/>
    <mergeCell ref="F4:F5"/>
    <mergeCell ref="B18:E18"/>
    <mergeCell ref="B19:E19"/>
    <mergeCell ref="B20:E20"/>
    <mergeCell ref="B24:E24"/>
    <mergeCell ref="B25:E25"/>
    <mergeCell ref="B26:E26"/>
    <mergeCell ref="B13:E13"/>
    <mergeCell ref="B22:E22"/>
    <mergeCell ref="B23:E23"/>
    <mergeCell ref="B14:E14"/>
    <mergeCell ref="B15:E15"/>
    <mergeCell ref="B36:E36"/>
    <mergeCell ref="B32:E32"/>
    <mergeCell ref="B33:E33"/>
    <mergeCell ref="B34:E34"/>
    <mergeCell ref="B35:E35"/>
    <mergeCell ref="B37:E37"/>
    <mergeCell ref="B38:E38"/>
    <mergeCell ref="B39:E39"/>
    <mergeCell ref="B40:E40"/>
    <mergeCell ref="B41:E41"/>
  </mergeCells>
  <pageMargins left="0.36" right="0.19" top="0.17" bottom="0.16" header="0.17" footer="0.1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3"/>
  <sheetViews>
    <sheetView topLeftCell="A43" workbookViewId="0">
      <selection activeCell="J69" sqref="J69:L69"/>
    </sheetView>
  </sheetViews>
  <sheetFormatPr defaultRowHeight="15"/>
  <sheetData>
    <row r="1" spans="1:13" ht="15.75" thickBot="1"/>
    <row r="2" spans="1:13" ht="20.25">
      <c r="A2" s="112"/>
      <c r="B2" s="377" t="s">
        <v>252</v>
      </c>
      <c r="C2" s="377"/>
      <c r="D2" s="377"/>
      <c r="E2" s="377"/>
      <c r="F2" s="377"/>
      <c r="G2" s="377"/>
      <c r="H2" s="377"/>
      <c r="I2" s="113"/>
      <c r="J2" s="113"/>
      <c r="K2" s="113"/>
      <c r="L2" s="113"/>
      <c r="M2" s="114"/>
    </row>
    <row r="3" spans="1:13" ht="16.5" thickBot="1">
      <c r="A3" s="115"/>
      <c r="B3" s="116"/>
      <c r="C3" s="116"/>
      <c r="D3" s="116"/>
      <c r="E3" s="116"/>
      <c r="F3" s="116"/>
      <c r="G3" s="116"/>
      <c r="H3" s="117">
        <v>2013</v>
      </c>
      <c r="I3" s="118"/>
      <c r="J3" s="116"/>
      <c r="K3" s="116"/>
      <c r="L3" s="116"/>
      <c r="M3" s="119"/>
    </row>
    <row r="4" spans="1:13">
      <c r="A4" s="379" t="s">
        <v>253</v>
      </c>
      <c r="B4" s="380"/>
      <c r="C4" s="380"/>
      <c r="D4" s="380"/>
      <c r="E4" s="380"/>
      <c r="F4" s="380"/>
      <c r="G4" s="380"/>
      <c r="H4" s="380"/>
      <c r="I4" s="381"/>
      <c r="J4" s="116"/>
      <c r="K4" s="116"/>
      <c r="L4" s="116"/>
      <c r="M4" s="119"/>
    </row>
    <row r="5" spans="1:13">
      <c r="A5" s="382"/>
      <c r="B5" s="383"/>
      <c r="C5" s="383"/>
      <c r="D5" s="383"/>
      <c r="E5" s="383"/>
      <c r="F5" s="383"/>
      <c r="G5" s="383"/>
      <c r="H5" s="383"/>
      <c r="I5" s="384"/>
      <c r="J5" s="116"/>
      <c r="K5" s="116"/>
      <c r="L5" s="116"/>
      <c r="M5" s="119"/>
    </row>
    <row r="6" spans="1:13">
      <c r="A6" s="382"/>
      <c r="B6" s="383"/>
      <c r="C6" s="383"/>
      <c r="D6" s="383"/>
      <c r="E6" s="383"/>
      <c r="F6" s="383"/>
      <c r="G6" s="383"/>
      <c r="H6" s="383"/>
      <c r="I6" s="384"/>
      <c r="J6" s="116"/>
      <c r="K6" s="116"/>
      <c r="L6" s="116"/>
      <c r="M6" s="119"/>
    </row>
    <row r="7" spans="1:13">
      <c r="A7" s="382"/>
      <c r="B7" s="383"/>
      <c r="C7" s="383"/>
      <c r="D7" s="383"/>
      <c r="E7" s="383"/>
      <c r="F7" s="383"/>
      <c r="G7" s="383"/>
      <c r="H7" s="383"/>
      <c r="I7" s="384"/>
      <c r="J7" s="116"/>
      <c r="K7" s="116"/>
      <c r="L7" s="116"/>
      <c r="M7" s="119"/>
    </row>
    <row r="8" spans="1:13">
      <c r="A8" s="382"/>
      <c r="B8" s="383"/>
      <c r="C8" s="383"/>
      <c r="D8" s="383"/>
      <c r="E8" s="383"/>
      <c r="F8" s="383"/>
      <c r="G8" s="383"/>
      <c r="H8" s="383"/>
      <c r="I8" s="384"/>
      <c r="J8" s="116"/>
      <c r="K8" s="116"/>
      <c r="L8" s="116"/>
      <c r="M8" s="119"/>
    </row>
    <row r="9" spans="1:13">
      <c r="A9" s="382"/>
      <c r="B9" s="383"/>
      <c r="C9" s="383"/>
      <c r="D9" s="383"/>
      <c r="E9" s="383"/>
      <c r="F9" s="383"/>
      <c r="G9" s="383"/>
      <c r="H9" s="383"/>
      <c r="I9" s="384"/>
      <c r="J9" s="116"/>
      <c r="K9" s="116"/>
      <c r="L9" s="116"/>
      <c r="M9" s="119"/>
    </row>
    <row r="10" spans="1:13">
      <c r="A10" s="382"/>
      <c r="B10" s="383"/>
      <c r="C10" s="383"/>
      <c r="D10" s="383"/>
      <c r="E10" s="383"/>
      <c r="F10" s="383"/>
      <c r="G10" s="383"/>
      <c r="H10" s="383"/>
      <c r="I10" s="384"/>
      <c r="J10" s="116"/>
      <c r="K10" s="116"/>
      <c r="L10" s="116"/>
      <c r="M10" s="119"/>
    </row>
    <row r="11" spans="1:13" ht="15.75" thickBot="1">
      <c r="A11" s="385"/>
      <c r="B11" s="386"/>
      <c r="C11" s="386"/>
      <c r="D11" s="386"/>
      <c r="E11" s="386"/>
      <c r="F11" s="386"/>
      <c r="G11" s="386"/>
      <c r="H11" s="386"/>
      <c r="I11" s="387"/>
      <c r="J11" s="116"/>
      <c r="K11" s="116"/>
      <c r="L11" s="116"/>
      <c r="M11" s="119"/>
    </row>
    <row r="12" spans="1:13">
      <c r="A12" s="112"/>
      <c r="B12" s="120"/>
      <c r="C12" s="120"/>
      <c r="D12" s="120"/>
      <c r="E12" s="120"/>
      <c r="F12" s="120"/>
      <c r="G12" s="120"/>
      <c r="H12" s="113"/>
      <c r="I12" s="113"/>
      <c r="J12" s="116"/>
      <c r="K12" s="116"/>
      <c r="L12" s="116"/>
      <c r="M12" s="119"/>
    </row>
    <row r="13" spans="1:13" ht="15.75">
      <c r="A13" s="389" t="s">
        <v>254</v>
      </c>
      <c r="B13" s="390"/>
      <c r="C13" s="390"/>
      <c r="D13" s="390"/>
      <c r="E13" s="390"/>
      <c r="F13" s="390"/>
      <c r="G13" s="390"/>
      <c r="H13" s="390"/>
      <c r="I13" s="116"/>
      <c r="J13" s="116"/>
      <c r="K13" s="116"/>
      <c r="L13" s="116"/>
      <c r="M13" s="119"/>
    </row>
    <row r="14" spans="1:13">
      <c r="A14" s="115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9"/>
    </row>
    <row r="15" spans="1:13">
      <c r="A15" s="115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9"/>
    </row>
    <row r="16" spans="1:13">
      <c r="A16" s="115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9"/>
    </row>
    <row r="17" spans="1:13">
      <c r="A17" s="115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9"/>
    </row>
    <row r="18" spans="1:13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9"/>
    </row>
    <row r="19" spans="1:13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9"/>
    </row>
    <row r="20" spans="1:13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9"/>
    </row>
    <row r="21" spans="1:13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9"/>
    </row>
    <row r="22" spans="1:13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9"/>
    </row>
    <row r="23" spans="1:13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9"/>
    </row>
    <row r="24" spans="1:13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9"/>
    </row>
    <row r="25" spans="1:13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9"/>
    </row>
    <row r="26" spans="1:13">
      <c r="A26" s="115"/>
      <c r="B26" s="116"/>
      <c r="C26" s="116"/>
      <c r="D26" s="116"/>
      <c r="E26" s="121"/>
      <c r="F26" s="116"/>
      <c r="G26" s="116"/>
      <c r="H26" s="116"/>
      <c r="I26" s="116"/>
      <c r="J26" s="116"/>
      <c r="K26" s="116"/>
      <c r="L26" s="116"/>
      <c r="M26" s="119"/>
    </row>
    <row r="27" spans="1:13">
      <c r="A27" s="115"/>
      <c r="B27" s="116"/>
      <c r="C27" s="116"/>
      <c r="D27" s="116"/>
      <c r="E27" s="122"/>
      <c r="F27" s="116"/>
      <c r="G27" s="116"/>
      <c r="H27" s="116"/>
      <c r="I27" s="116"/>
      <c r="J27" s="116"/>
      <c r="K27" s="116"/>
      <c r="L27" s="116"/>
      <c r="M27" s="119"/>
    </row>
    <row r="28" spans="1:13">
      <c r="A28" s="115"/>
      <c r="B28" s="121"/>
      <c r="C28" s="116"/>
      <c r="D28" s="116"/>
      <c r="E28" s="116"/>
      <c r="F28" s="116"/>
      <c r="G28" s="121"/>
      <c r="H28" s="116"/>
      <c r="I28" s="116"/>
      <c r="J28" s="116"/>
      <c r="K28" s="116"/>
      <c r="L28" s="116"/>
      <c r="M28" s="119"/>
    </row>
    <row r="29" spans="1:13" ht="20.25">
      <c r="A29" s="115"/>
      <c r="B29" s="123"/>
      <c r="C29" s="124"/>
      <c r="D29" s="116"/>
      <c r="E29" s="116"/>
      <c r="F29" s="116"/>
      <c r="G29" s="123"/>
      <c r="H29" s="116"/>
      <c r="I29" s="116"/>
      <c r="J29" s="116"/>
      <c r="K29" s="116"/>
      <c r="L29" s="116"/>
      <c r="M29" s="119"/>
    </row>
    <row r="30" spans="1:13">
      <c r="A30" s="115"/>
      <c r="B30" s="116"/>
      <c r="C30" s="116"/>
      <c r="D30" s="116"/>
      <c r="E30" s="116"/>
      <c r="F30" s="116"/>
      <c r="G30" s="125"/>
      <c r="H30" s="116"/>
      <c r="I30" s="116"/>
      <c r="J30" s="116"/>
      <c r="K30" s="116"/>
      <c r="L30" s="116"/>
      <c r="M30" s="119"/>
    </row>
    <row r="31" spans="1:13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9"/>
    </row>
    <row r="32" spans="1:13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9"/>
    </row>
    <row r="33" spans="1:13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9"/>
    </row>
    <row r="34" spans="1:13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9"/>
    </row>
    <row r="35" spans="1:13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9"/>
    </row>
    <row r="36" spans="1:13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9"/>
    </row>
    <row r="37" spans="1:13" ht="15.75" thickBot="1">
      <c r="A37" s="126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27"/>
    </row>
    <row r="38" spans="1:13" ht="15.75" thickBot="1">
      <c r="A38" s="115"/>
      <c r="B38" s="116"/>
      <c r="C38" s="113"/>
      <c r="D38" s="113"/>
      <c r="E38" s="113"/>
      <c r="F38" s="113"/>
      <c r="G38" s="113"/>
      <c r="H38" s="113"/>
      <c r="I38" s="113"/>
      <c r="J38" s="111"/>
      <c r="K38" s="111"/>
      <c r="L38" s="111"/>
      <c r="M38" s="111"/>
    </row>
    <row r="39" spans="1:13" ht="20.25">
      <c r="A39" s="112"/>
      <c r="B39" s="113"/>
      <c r="C39" s="377" t="s">
        <v>252</v>
      </c>
      <c r="D39" s="377"/>
      <c r="E39" s="377"/>
      <c r="F39" s="377"/>
      <c r="G39" s="377"/>
      <c r="H39" s="377"/>
      <c r="I39" s="377"/>
      <c r="J39" s="113"/>
      <c r="K39" s="113"/>
      <c r="L39" s="113"/>
      <c r="M39" s="114"/>
    </row>
    <row r="40" spans="1:13" ht="15.75">
      <c r="A40" s="115"/>
      <c r="B40" s="116"/>
      <c r="C40" s="116"/>
      <c r="D40" s="116"/>
      <c r="E40" s="116"/>
      <c r="F40" s="116"/>
      <c r="G40" s="116"/>
      <c r="H40" s="116"/>
      <c r="I40" s="117">
        <v>2013</v>
      </c>
      <c r="J40" s="116"/>
      <c r="K40" s="116"/>
      <c r="L40" s="116"/>
      <c r="M40" s="119"/>
    </row>
    <row r="41" spans="1:13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9"/>
    </row>
    <row r="42" spans="1:13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9"/>
    </row>
    <row r="43" spans="1:13">
      <c r="A43" s="115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9"/>
    </row>
    <row r="44" spans="1:13">
      <c r="A44" s="115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9"/>
    </row>
    <row r="45" spans="1:13">
      <c r="A45" s="1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9"/>
    </row>
    <row r="46" spans="1:13">
      <c r="A46" s="11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9"/>
    </row>
    <row r="47" spans="1:13">
      <c r="A47" s="115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9"/>
    </row>
    <row r="48" spans="1:13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9"/>
    </row>
    <row r="49" spans="1:13">
      <c r="A49" s="115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9"/>
    </row>
    <row r="50" spans="1:13">
      <c r="A50" s="115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9"/>
    </row>
    <row r="51" spans="1:13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9"/>
    </row>
    <row r="52" spans="1:13">
      <c r="A52" s="115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9"/>
    </row>
    <row r="53" spans="1:13">
      <c r="A53" s="115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9"/>
    </row>
    <row r="54" spans="1:13">
      <c r="A54" s="115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9"/>
    </row>
    <row r="55" spans="1:13">
      <c r="A55" s="115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9"/>
    </row>
    <row r="56" spans="1:13">
      <c r="A56" s="115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9"/>
    </row>
    <row r="57" spans="1:13">
      <c r="A57" s="1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9"/>
    </row>
    <row r="58" spans="1:13">
      <c r="A58" s="1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9"/>
    </row>
    <row r="59" spans="1:13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9"/>
    </row>
    <row r="60" spans="1:13">
      <c r="A60" s="115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9"/>
    </row>
    <row r="61" spans="1:13">
      <c r="A61" s="115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9"/>
    </row>
    <row r="62" spans="1:13">
      <c r="A62" s="11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9"/>
    </row>
    <row r="63" spans="1:13">
      <c r="A63" s="11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9"/>
    </row>
    <row r="64" spans="1:13">
      <c r="A64" s="11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9"/>
    </row>
    <row r="65" spans="1:13">
      <c r="A65" s="115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9"/>
    </row>
    <row r="66" spans="1:13">
      <c r="A66" s="115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9"/>
    </row>
    <row r="67" spans="1:13">
      <c r="A67" s="388" t="s">
        <v>255</v>
      </c>
      <c r="B67" s="376"/>
      <c r="C67" s="376"/>
      <c r="D67" s="116"/>
      <c r="E67" s="116"/>
      <c r="F67" s="116"/>
      <c r="G67" s="116"/>
      <c r="H67" s="116"/>
      <c r="I67" s="376" t="s">
        <v>256</v>
      </c>
      <c r="J67" s="376"/>
      <c r="K67" s="376"/>
      <c r="L67" s="376"/>
      <c r="M67" s="378"/>
    </row>
    <row r="68" spans="1:13">
      <c r="A68" s="128"/>
      <c r="B68" s="122"/>
      <c r="C68" s="122"/>
      <c r="D68" s="116"/>
      <c r="E68" s="116"/>
      <c r="F68" s="116"/>
      <c r="G68" s="116"/>
      <c r="H68" s="116"/>
      <c r="I68" s="116"/>
      <c r="J68" s="116"/>
      <c r="K68" s="116"/>
      <c r="L68" s="116"/>
      <c r="M68" s="119"/>
    </row>
    <row r="69" spans="1:13">
      <c r="A69" s="388" t="s">
        <v>257</v>
      </c>
      <c r="B69" s="376"/>
      <c r="C69" s="376"/>
      <c r="D69" s="116"/>
      <c r="E69" s="116"/>
      <c r="F69" s="116"/>
      <c r="G69" s="116"/>
      <c r="H69" s="116"/>
      <c r="I69" s="111"/>
      <c r="J69" s="376" t="s">
        <v>258</v>
      </c>
      <c r="K69" s="376"/>
      <c r="L69" s="376"/>
      <c r="M69" s="129"/>
    </row>
    <row r="70" spans="1:13">
      <c r="A70" s="11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9"/>
    </row>
    <row r="71" spans="1:13">
      <c r="A71" s="115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9"/>
    </row>
    <row r="72" spans="1:13">
      <c r="A72" s="115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9"/>
    </row>
    <row r="73" spans="1:13" ht="15.75" thickBot="1">
      <c r="A73" s="126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27"/>
    </row>
  </sheetData>
  <mergeCells count="8">
    <mergeCell ref="J69:L69"/>
    <mergeCell ref="C39:I39"/>
    <mergeCell ref="I67:M67"/>
    <mergeCell ref="B2:H2"/>
    <mergeCell ref="A4:I11"/>
    <mergeCell ref="A67:C67"/>
    <mergeCell ref="A69:C69"/>
    <mergeCell ref="A13:H13"/>
  </mergeCells>
  <pageMargins left="0.25" right="0.27" top="0.18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faqe I</vt:lpstr>
      <vt:lpstr>aktiv-pasiv</vt:lpstr>
      <vt:lpstr>te ardhur-shpenzime</vt:lpstr>
      <vt:lpstr>fluki monetar</vt:lpstr>
      <vt:lpstr>pasqyra kapitalit</vt:lpstr>
      <vt:lpstr>shpjegime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2014-03-07T13:26:50Z</cp:lastPrinted>
  <dcterms:created xsi:type="dcterms:W3CDTF">2014-03-07T13:17:43Z</dcterms:created>
  <dcterms:modified xsi:type="dcterms:W3CDTF">2014-03-10T13:43:32Z</dcterms:modified>
</cp:coreProperties>
</file>