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Bilanci ALMEX\"/>
    </mc:Choice>
  </mc:AlternateContent>
  <bookViews>
    <workbookView xWindow="930" yWindow="0" windowWidth="20490" windowHeight="676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52511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B26" i="18" l="1"/>
  <c r="D44" i="18" l="1"/>
  <c r="B44" i="18"/>
  <c r="D41" i="18"/>
  <c r="B41" i="18"/>
  <c r="D39" i="18"/>
  <c r="B39" i="18"/>
  <c r="D37" i="18"/>
  <c r="B37" i="18"/>
  <c r="D26" i="18"/>
  <c r="D23" i="18"/>
  <c r="B23" i="18"/>
  <c r="D22" i="18"/>
  <c r="B22" i="18"/>
  <c r="D20" i="18"/>
  <c r="B20" i="18"/>
  <c r="D19" i="18"/>
  <c r="B19" i="18"/>
  <c r="D14" i="18"/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<sst xmlns="http://schemas.openxmlformats.org/spreadsheetml/2006/main" count="414" uniqueCount="271">
  <si>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</si>
  <si>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</si>
  <si>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</si>
  <si>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</si>
  <si>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</si>
  <si>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</si>
  <si>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</si>
  <si>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</si>
  <si>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</si>
  <si>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</si>
  <si>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</si>
  <si>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</si>
  <si>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</si>
  <si>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</si>
  <si>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</si>
  <si>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</si>
  <si>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</si>
  <si>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</si>
  <si>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</si>
  <si>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</si>
  <si>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</si>
  <si>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</si>
  <si>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</si>
  <si>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</si>
  <si>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</si>
  <si>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</si>
  <si>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</si>
  <si>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</si>
  <si>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</si>
  <si>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</si>
  <si>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</si>
  <si>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</si>
  <si>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</si>
  <si>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</si>
  <si>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</si>
  <si>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</si>
  <si>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</si>
  <si>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</si>
  <si>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</si>
  <si>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</si>
  <si>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</si>
  <si>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</si>
  <si>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</si>
  <si>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</si>
  <si>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</si>
  <si>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</si>
  <si>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</si>
  <si>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</si>
  <si>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</si>
  <si>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</si>
  <si>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</si>
  <si>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</si>
  <si>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</si>
  <si>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</si>
  <si>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</si>
  <si>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</si>
  <si>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</si>
  <si>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</si>
  <si>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</si>
  <si>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</si>
  <si>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</si>
  <si>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</si>
  <si>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</si>
  <si>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</si>
  <si>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</si>
  <si>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</si>
  <si>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</si>
  <si>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</si>
  <si>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</si>
  <si>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</si>
  <si>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</si>
  <si>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</si>
  <si>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</si>
  <si>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</si>
  <si>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</si>
  <si>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</si>
  <si>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</si>
  <si>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</si>
  <si>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</si>
  <si>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</si>
  <si>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</si>
  <si>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</si>
  <si>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</si>
  <si>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</si>
  <si>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</si>
  <si>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</si>
  <si>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</si>
  <si>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</si>
  <si>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</si>
  <si>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</si>
  <si>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</si>
  <si>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</si>
  <si>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</si>
  <si>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</si>
  <si>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</si>
  <si>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</si>
  <si>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</si>
  <si>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</si>
  <si>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</si>
  <si>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</si>
  <si>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</si>
  <si>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</si>
  <si>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</si>
  <si>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</si>
  <si>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</si>
  <si>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</si>
  <si>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</si>
  <si>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</si>
  <si>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</si>
  <si>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</si>
  <si>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</si>
  <si>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</si>
  <si>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</si>
  <si>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</si>
  <si>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</si>
  <si>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</si>
  <si>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</si>
  <si>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</si>
  <si>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</si>
  <si>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</si>
  <si>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</si>
  <si>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</si>
  <si>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</si>
  <si>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</si>
  <si>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</si>
  <si>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</si>
  <si>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</si>
  <si>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</si>
  <si>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</si>
  <si>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</si>
  <si>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</si>
  <si>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</si>
  <si>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</si>
  <si>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</si>
  <si>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</si>
  <si>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</si>
  <si>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</si>
  <si>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</si>
  <si>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</si>
  <si>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</si>
  <si>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</si>
  <si>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</si>
  <si>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</si>
  <si>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</si>
  <si>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</si>
  <si>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</si>
  <si>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</si>
  <si>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</si>
  <si>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</si>
  <si>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</si>
  <si>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</si>
  <si>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</si>
  <si>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</si>
  <si>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</si>
  <si>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</si>
  <si>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</si>
  <si>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</si>
  <si>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</si>
  <si>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</si>
  <si>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</si>
  <si>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</si>
  <si>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</si>
  <si>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</si>
  <si>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</si>
  <si>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</si>
  <si>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</si>
  <si>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</si>
  <si>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</si>
  <si>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</si>
  <si>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</si>
  <si>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</si>
  <si>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</si>
  <si>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</si>
  <si>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</si>
  <si>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</si>
  <si>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</si>
  <si>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</si>
  <si>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</si>
  <si>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</si>
  <si>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</si>
  <si>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</si>
  <si>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</si>
  <si>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</si>
  <si>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</si>
  <si>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</si>
  <si>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</si>
  <si>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</si>
  <si>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</si>
  <si>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</si>
  <si>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</si>
  <si>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</si>
  <si>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</si>
  <si>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</si>
  <si>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</si>
  <si>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</si>
  <si>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</si>
  <si>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</si>
  <si>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</si>
  <si>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</si>
  <si>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</si>
  <si>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</si>
  <si>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</si>
  <si>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</si>
  <si>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</si>
  <si>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</si>
  <si>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</si>
  <si>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</si>
  <si>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</si>
  <si>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</si>
  <si>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</si>
  <si>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</si>
  <si>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</si>
  <si>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</si>
  <si>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</si>
  <si>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</si>
  <si>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</si>
  <si>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</si>
  <si>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</si>
  <si>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</si>
  <si>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</si>
  <si>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</si>
  <si>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</si>
  <si>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</si>
  <si>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</si>
  <si>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</si>
  <si>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</si>
  <si>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</si>
  <si>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</si>
  <si>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</si>
  <si>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</si>
  <si>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</si>
  <si>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</si>
  <si>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</si>
  <si>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</si>
  <si>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</si>
  <si>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</si>
  <si>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</si>
  <si>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</si>
  <si>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</si>
  <si>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</si>
  <si>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</si>
  <si>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</si>
  <si>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</si>
  <si>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</si>
  <si>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</si>
  <si>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</si>
  <si>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</si>
  <si>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</si>
  <si>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</si>
  <si>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</si>
  <si>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</si>
  <si>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</si>
  <si>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</si>
  <si>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</si>
  <si>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</si>
  <si>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</si>
  <si>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</si>
  <si>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</si>
  <si>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</si>
  <si>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</si>
  <si>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</si>
  <si>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</si>
  <si>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</si>
  <si>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</si>
  <si>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</si>
  <si>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</si>
  <si>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</si>
  <si>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2019</t>
  </si>
  <si>
    <t xml:space="preserve">emri nga sistemi ALMEXWOOD SHPK </t>
  </si>
  <si>
    <t>NIPT nga sistemi K36603807B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</si>
  <si>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(pershkruaj)GJOBA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</si>
</sst>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34" zoomScaleNormal="100" workbookViewId="0">
      <selection activeCell="A34" sqref="A34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267</v>
      </c>
    </row>
    <row r="2" spans="1:6">
      <c r="A2" s="50" t="s">
        <v>268</v>
      </c>
    </row>
    <row r="3" spans="1:6">
      <c r="A3" s="50" t="s">
        <v>269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266</v>
      </c>
    </row>
    <row r="10" spans="1:6">
      <c r="A10" s="63" t="s">
        <v>258</v>
      </c>
      <c r="B10" s="64"/>
      <c r="C10" s="52"/>
      <c r="D10" s="64"/>
      <c r="E10" s="51"/>
      <c r="F10" s="82" t="s">
        <v>263</v>
      </c>
    </row>
    <row r="11" spans="1:6">
      <c r="A11" s="63" t="s">
        <v>260</v>
      </c>
      <c r="B11" s="64"/>
      <c r="C11" s="52"/>
      <c r="D11" s="64"/>
      <c r="E11" s="51"/>
      <c r="F11" s="82" t="s">
        <v>264</v>
      </c>
    </row>
    <row r="12" spans="1:6">
      <c r="A12" s="63" t="s">
        <v>261</v>
      </c>
      <c r="B12" s="64"/>
      <c r="C12" s="52"/>
      <c r="D12" s="64"/>
      <c r="E12" s="51"/>
      <c r="F12" s="82" t="s">
        <v>264</v>
      </c>
    </row>
    <row r="13" spans="1:6">
      <c r="A13" s="63" t="s">
        <v>262</v>
      </c>
      <c r="B13" s="64"/>
      <c r="C13" s="52"/>
      <c r="D13" s="64"/>
      <c r="E13" s="51"/>
      <c r="F13" s="82" t="s">
        <v>264</v>
      </c>
    </row>
    <row r="14" spans="1:6">
      <c r="A14" s="63" t="s">
        <v>259</v>
      </c>
      <c r="B14" s="64">
        <v>182893467</v>
      </c>
      <c r="C14" s="52"/>
      <c r="D14" s="64">
        <f>173117576+311346</f>
        <v>173428922</v>
      </c>
      <c r="E14" s="51"/>
      <c r="F14" s="82" t="s">
        <v>265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f>-133182634</f>
        <v>-133182634</v>
      </c>
      <c r="C19" s="52"/>
      <c r="D19" s="64">
        <f>-133441901</f>
        <v>-133441901</v>
      </c>
      <c r="E19" s="51"/>
      <c r="F19" s="42"/>
    </row>
    <row r="20" spans="1:6">
      <c r="A20" s="63" t="s">
        <v>244</v>
      </c>
      <c r="B20" s="64">
        <f>-2097408</f>
        <v>-2097408</v>
      </c>
      <c r="C20" s="52"/>
      <c r="D20" s="64">
        <f>-1889847</f>
        <v>-1889847</v>
      </c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245</v>
      </c>
      <c r="B22" s="64">
        <f>-12338588</f>
        <v>-12338588</v>
      </c>
      <c r="C22" s="52"/>
      <c r="D22" s="64">
        <f>-9966600</f>
        <v>-9966600</v>
      </c>
      <c r="E22" s="51"/>
      <c r="F22" s="42"/>
    </row>
    <row r="23" spans="1:6">
      <c r="A23" s="63" t="s">
        <v>246</v>
      </c>
      <c r="B23" s="64">
        <f>-2047603</f>
        <v>-2047603</v>
      </c>
      <c r="C23" s="52"/>
      <c r="D23" s="64">
        <f>-1582769</f>
        <v>-1582769</v>
      </c>
      <c r="E23" s="51"/>
      <c r="F23" s="42"/>
    </row>
    <row r="24" spans="1:6">
      <c r="A24" s="63" t="s">
        <v>248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f>-7603986</f>
        <v>-7603986</v>
      </c>
      <c r="C26" s="52"/>
      <c r="D26" s="64">
        <f>-5283255</f>
        <v>-5283255</v>
      </c>
      <c r="E26" s="51"/>
      <c r="F26" s="42"/>
    </row>
    <row r="27" spans="1:6">
      <c r="A27" s="45" t="s">
        <v>221</v>
      </c>
      <c r="B27" s="64"/>
      <c r="C27" s="52"/>
      <c r="D27" s="64"/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249</v>
      </c>
      <c r="B29" s="64"/>
      <c r="C29" s="52"/>
      <c r="D29" s="64"/>
      <c r="E29" s="51"/>
      <c r="F29" s="42"/>
    </row>
    <row r="30" spans="1:6" ht="15" customHeight="1">
      <c r="A30" s="63" t="s">
        <v>247</v>
      </c>
      <c r="B30" s="64"/>
      <c r="C30" s="52"/>
      <c r="D30" s="64"/>
      <c r="E30" s="51"/>
      <c r="F30" s="42"/>
    </row>
    <row r="31" spans="1:6" ht="15" customHeight="1">
      <c r="A31" s="63" t="s">
        <v>256</v>
      </c>
      <c r="B31" s="64"/>
      <c r="C31" s="52"/>
      <c r="D31" s="64"/>
      <c r="E31" s="51"/>
      <c r="F31" s="42"/>
    </row>
    <row r="32" spans="1:6" ht="15" customHeight="1">
      <c r="A32" s="63" t="s">
        <v>250</v>
      </c>
      <c r="B32" s="64"/>
      <c r="C32" s="52"/>
      <c r="D32" s="64"/>
      <c r="E32" s="51"/>
      <c r="F32" s="42"/>
    </row>
    <row r="33" spans="1:6" ht="15" customHeight="1">
      <c r="A33" s="63" t="s">
        <v>255</v>
      </c>
      <c r="B33" s="64"/>
      <c r="C33" s="52"/>
      <c r="D33" s="64"/>
      <c r="E33" s="51"/>
      <c r="F33" s="42"/>
    </row>
    <row r="34" spans="1:6" ht="15" customHeight="1">
      <c r="A34" s="63" t="s">
        <v>251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252</v>
      </c>
      <c r="B37" s="64">
        <f>-1370279</f>
        <v>-1370279</v>
      </c>
      <c r="C37" s="52"/>
      <c r="D37" s="64">
        <f>-787926</f>
        <v>-787926</v>
      </c>
      <c r="E37" s="51"/>
      <c r="F37" s="42"/>
    </row>
    <row r="38" spans="1:6">
      <c r="A38" s="63" t="s">
        <v>254</v>
      </c>
      <c r="B38" s="64"/>
      <c r="C38" s="52"/>
      <c r="D38" s="64"/>
      <c r="E38" s="51"/>
      <c r="F38" s="42"/>
    </row>
    <row r="39" spans="1:6">
      <c r="A39" s="63" t="s">
        <v>253</v>
      </c>
      <c r="B39" s="64">
        <f>-2265587</f>
        <v>-2265587</v>
      </c>
      <c r="C39" s="52"/>
      <c r="D39" s="64">
        <f>-315976</f>
        <v>-315976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270</v>
      </c>
      <c r="B41" s="64">
        <f>-1841604</f>
        <v>-1841604</v>
      </c>
      <c r="C41" s="52"/>
      <c r="D41" s="64">
        <f>-170000</f>
        <v>-170000</v>
      </c>
      <c r="E41" s="51"/>
      <c r="F41" s="42"/>
    </row>
    <row r="42" spans="1:6">
      <c r="A42" s="45" t="s">
        <v>224</v>
      </c>
      <c r="B42" s="54">
        <f>SUM(B9:B41)</f>
        <v>20145778</v>
      </c>
      <c r="C42" s="55"/>
      <c r="D42" s="54">
        <f>SUM(D9:D41)</f>
        <v>19990648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f>-3298108</f>
        <v>-3298108</v>
      </c>
      <c r="C44" s="52"/>
      <c r="D44" s="64">
        <f>-3024097</f>
        <v>-3024097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240</v>
      </c>
      <c r="B47" s="67">
        <f>SUM(B42:B46)</f>
        <v>16847670</v>
      </c>
      <c r="C47" s="58"/>
      <c r="D47" s="67">
        <f>SUM(D42:D46)</f>
        <v>16966551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241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242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243</v>
      </c>
      <c r="B57" s="76">
        <f>B47+B55</f>
        <v>16847670</v>
      </c>
      <c r="C57" s="77"/>
      <c r="D57" s="76">
        <f>D47+D55</f>
        <v>16966551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257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2019-09-30T21:48:38Z</dcterms:modified>
</cp:coreProperties>
</file>