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7835" windowHeight="7515" tabRatio="806" activeTab="4"/>
  </bookViews>
  <sheets>
    <sheet name="Kapaku" sheetId="55" r:id="rId1"/>
    <sheet name="B_Sheet10" sheetId="1" r:id="rId2"/>
    <sheet name="P&amp;L10" sheetId="2" r:id="rId3"/>
    <sheet name="C_Flow  " sheetId="44" r:id="rId4"/>
    <sheet name="Kapitali" sheetId="54" r:id="rId5"/>
    <sheet name="Cash" sheetId="31" state="hidden" r:id="rId6"/>
    <sheet name="FD T Fitimit" sheetId="13" state="hidden" r:id="rId7"/>
    <sheet name="TVSH" sheetId="6" state="hidden" r:id="rId8"/>
  </sheets>
  <externalReferences>
    <externalReference r:id="rId9"/>
  </externalReferences>
  <definedNames>
    <definedName name="_xlnm.Print_Area" localSheetId="1">B_Sheet10!$A$2:$X$53</definedName>
    <definedName name="_xlnm.Print_Area" localSheetId="3">'C_Flow  '!$A$1:$E$60</definedName>
    <definedName name="_xlnm.Print_Area" localSheetId="6">'FD T Fitimit'!$A$1:$F$30</definedName>
    <definedName name="_xlnm.Print_Area" localSheetId="2">'P&amp;L10'!$A$1:$I$33</definedName>
    <definedName name="xe110soc" localSheetId="3">#REF!</definedName>
    <definedName name="xe110soc" localSheetId="4">#REF!</definedName>
    <definedName name="xe110soc">#REF!</definedName>
    <definedName name="xe180soc" localSheetId="3">#REF!</definedName>
    <definedName name="xe180soc" localSheetId="4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G12" i="31"/>
  <c r="O3"/>
  <c r="F12"/>
  <c r="H12"/>
  <c r="H16"/>
  <c r="G14"/>
  <c r="H14"/>
  <c r="G16"/>
  <c r="F19"/>
  <c r="G19"/>
  <c r="G22"/>
  <c r="G24"/>
  <c r="H19"/>
  <c r="J19"/>
  <c r="L8" i="6"/>
  <c r="M8"/>
  <c r="B9"/>
  <c r="B10"/>
  <c r="B11"/>
  <c r="B12"/>
  <c r="B13"/>
  <c r="B14"/>
  <c r="B15"/>
  <c r="B16"/>
  <c r="B17"/>
  <c r="B18"/>
  <c r="B19"/>
  <c r="B20"/>
  <c r="B21"/>
  <c r="J9"/>
  <c r="K9"/>
  <c r="L9"/>
  <c r="J10"/>
  <c r="K10"/>
  <c r="L10"/>
  <c r="J11"/>
  <c r="K11"/>
  <c r="L11"/>
  <c r="J12"/>
  <c r="K12"/>
  <c r="L12"/>
  <c r="J13"/>
  <c r="K13"/>
  <c r="L13"/>
  <c r="J14"/>
  <c r="J22"/>
  <c r="K14"/>
  <c r="L14"/>
  <c r="J15"/>
  <c r="K15"/>
  <c r="L15"/>
  <c r="J16"/>
  <c r="K16"/>
  <c r="L16"/>
  <c r="J17"/>
  <c r="K17"/>
  <c r="L17"/>
  <c r="J18"/>
  <c r="K18"/>
  <c r="L18"/>
  <c r="J19"/>
  <c r="K19"/>
  <c r="L19"/>
  <c r="J20"/>
  <c r="K20"/>
  <c r="L20"/>
  <c r="J21"/>
  <c r="K21"/>
  <c r="L21"/>
  <c r="E22"/>
  <c r="F22"/>
  <c r="H22"/>
  <c r="I22"/>
  <c r="H22" i="31"/>
  <c r="H24"/>
  <c r="E6" i="13"/>
  <c r="D6"/>
  <c r="E7"/>
  <c r="E13"/>
  <c r="E15" s="1"/>
  <c r="E17" s="1"/>
  <c r="E19" s="1"/>
  <c r="E12"/>
  <c r="D7"/>
  <c r="D13"/>
  <c r="K22" i="6"/>
  <c r="D12" i="13"/>
  <c r="M9" i="6"/>
  <c r="M10"/>
  <c r="N9"/>
  <c r="O9"/>
  <c r="O10"/>
  <c r="N10"/>
  <c r="M11"/>
  <c r="N11"/>
  <c r="M12"/>
  <c r="M13"/>
  <c r="N12"/>
  <c r="O12"/>
  <c r="O11"/>
  <c r="N13"/>
  <c r="M14"/>
  <c r="N14"/>
  <c r="M15"/>
  <c r="O13"/>
  <c r="N15"/>
  <c r="O15"/>
  <c r="M16"/>
  <c r="O14"/>
  <c r="M17"/>
  <c r="N16"/>
  <c r="O16"/>
  <c r="N17"/>
  <c r="O17"/>
  <c r="M18"/>
  <c r="O18"/>
  <c r="M19"/>
  <c r="N19"/>
  <c r="O19"/>
  <c r="M20"/>
  <c r="N20"/>
  <c r="N22"/>
  <c r="O20"/>
  <c r="M21"/>
</calcChain>
</file>

<file path=xl/comments1.xml><?xml version="1.0" encoding="utf-8"?>
<comments xmlns="http://schemas.openxmlformats.org/spreadsheetml/2006/main">
  <authors>
    <author>user</author>
  </authors>
  <commentList>
    <comment ref="T30" author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ORTAKE
</t>
        </r>
      </text>
    </comment>
    <comment ref="V30" author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ORTAKE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0" authorId="0">
      <text>
        <r>
          <rPr>
            <b/>
            <sz val="11"/>
            <color indexed="81"/>
            <rFont val="Tahoma"/>
            <family val="2"/>
          </rPr>
          <t>user:</t>
        </r>
        <r>
          <rPr>
            <sz val="11"/>
            <color indexed="81"/>
            <rFont val="Tahoma"/>
            <family val="2"/>
          </rPr>
          <t xml:space="preserve">
jane zbritur diferencat potenciale te 2007 eshte e drejte?</t>
        </r>
      </text>
    </comment>
  </commentList>
</comments>
</file>

<file path=xl/sharedStrings.xml><?xml version="1.0" encoding="utf-8"?>
<sst xmlns="http://schemas.openxmlformats.org/spreadsheetml/2006/main" count="614" uniqueCount="510">
  <si>
    <t>Nr.
 Ref.</t>
  </si>
  <si>
    <t>ASSETS</t>
  </si>
  <si>
    <t>Viti Ushtrimor</t>
  </si>
  <si>
    <t>Ndryshimi</t>
  </si>
  <si>
    <t>Nr. 
Ref.</t>
  </si>
  <si>
    <t>CAPITAL &amp; LIABILITIES</t>
  </si>
  <si>
    <t>A</t>
  </si>
  <si>
    <t>Retained earnings</t>
  </si>
  <si>
    <t>Provisions</t>
  </si>
  <si>
    <t>C</t>
  </si>
  <si>
    <t>B</t>
  </si>
  <si>
    <t>Inventories</t>
  </si>
  <si>
    <t>D</t>
  </si>
  <si>
    <t>Nr. Ref.</t>
  </si>
  <si>
    <t>VITI USHTRIMOR</t>
  </si>
  <si>
    <t>TE ARDHURAT</t>
  </si>
  <si>
    <t>I</t>
  </si>
  <si>
    <t>II</t>
  </si>
  <si>
    <t>Nga shitja e prodhimit te vet</t>
  </si>
  <si>
    <t xml:space="preserve">Nga kryerja e sherbimeve </t>
  </si>
  <si>
    <t>Nga shitja e mallrave</t>
  </si>
  <si>
    <t>Te tjera shitje dhe sherbime</t>
  </si>
  <si>
    <t>TOTAL SHIFRA NETO E AFARIZMIT</t>
  </si>
  <si>
    <t xml:space="preserve"> NGA KJO :EXPORT</t>
  </si>
  <si>
    <t>Shtesa e gjendjes se prodhimit te vet</t>
  </si>
  <si>
    <t>Prodhim AQ</t>
  </si>
  <si>
    <t>Subvencione te shfrytezimit</t>
  </si>
  <si>
    <t>Te ardhura te tjera rrjedhese</t>
  </si>
  <si>
    <t xml:space="preserve">      Cmimi shitje se AQ</t>
  </si>
  <si>
    <t xml:space="preserve">      Arketim i debitoreve</t>
  </si>
  <si>
    <t xml:space="preserve">      Te tjera</t>
  </si>
  <si>
    <t>Rimarje amortizimi dhe provizione</t>
  </si>
  <si>
    <t xml:space="preserve">      Per AQ</t>
  </si>
  <si>
    <t xml:space="preserve">      Per prov.te AQ</t>
  </si>
  <si>
    <t xml:space="preserve">      Per prov.per rreziqe e shpenzime</t>
  </si>
  <si>
    <t>TOTAL  TE ARDHURA (I+II)</t>
  </si>
  <si>
    <t>III</t>
  </si>
  <si>
    <t>Rezultati</t>
  </si>
  <si>
    <t>Kapitali</t>
  </si>
  <si>
    <t>Total</t>
  </si>
  <si>
    <t>Nr</t>
  </si>
  <si>
    <t>Muajt</t>
  </si>
  <si>
    <t>Shitjet</t>
  </si>
  <si>
    <t>Blerjet</t>
  </si>
  <si>
    <t>TVSH</t>
  </si>
  <si>
    <t>Per tu Paguar
/Kredituar</t>
  </si>
  <si>
    <t>Paguar</t>
  </si>
  <si>
    <t>Kredituar</t>
  </si>
  <si>
    <t>Te perjasht.</t>
  </si>
  <si>
    <t>Eksporte</t>
  </si>
  <si>
    <t>Tatueshme</t>
  </si>
  <si>
    <t>Perjasht</t>
  </si>
  <si>
    <t>Importe</t>
  </si>
  <si>
    <t>Vendi</t>
  </si>
  <si>
    <t>Llogaritur</t>
  </si>
  <si>
    <t>Zbritshme</t>
  </si>
  <si>
    <t>Diferenca</t>
  </si>
  <si>
    <t>Dhjetor ' 04</t>
  </si>
  <si>
    <t>Janar 05</t>
  </si>
  <si>
    <t>Shkurt 05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</si>
  <si>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</si>
  <si>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</si>
  <si>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</si>
  <si>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</si>
  <si>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</si>
  <si>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</si>
  <si>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</si>
  <si>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</si>
  <si>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</si>
  <si>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 05</t>
  </si>
  <si>
    <t>Janar ' 06</t>
  </si>
  <si>
    <t>Pershkrimi</t>
  </si>
  <si>
    <t>Toka</t>
  </si>
  <si>
    <t>ALL</t>
  </si>
  <si>
    <t xml:space="preserve">Llogaritja e rezultatit </t>
  </si>
  <si>
    <t>Te ardhurat dhe shpenzimet</t>
  </si>
  <si>
    <t>Te ushtrimit</t>
  </si>
  <si>
    <t>Tatimore</t>
  </si>
  <si>
    <t>(8/9)      Te ardhurat</t>
  </si>
  <si>
    <t>(10/11)  Shpenzimet</t>
  </si>
  <si>
    <t>(12)       Shpenzimet e pazbritshme</t>
  </si>
  <si>
    <t xml:space="preserve">(13/14)  Humbja </t>
  </si>
  <si>
    <t>(15/16)  Fitimi</t>
  </si>
  <si>
    <t>(17)       Humbje e mbartur</t>
  </si>
  <si>
    <t>(18)       Fitimi i tatueshem neto (16-17)</t>
  </si>
  <si>
    <t xml:space="preserve">Llogaritja e tatim  fitimit </t>
  </si>
  <si>
    <t>(20)  Tatim fitimi me perqindje te tjera</t>
  </si>
  <si>
    <t>(21)  Tatim fitimi (19+20)</t>
  </si>
  <si>
    <t xml:space="preserve">(22)  Tatim fitimi i shtyre </t>
  </si>
  <si>
    <t xml:space="preserve">(24)  Tatim fitimi i mbipaguar </t>
  </si>
  <si>
    <t>(25)  Tatimi fitimi i detyrueshem per tu paguar</t>
  </si>
  <si>
    <t>(26)  Denime / interesa per vonesa</t>
  </si>
  <si>
    <t>(27)  TOTALI PER TU PAGUAR</t>
  </si>
  <si>
    <t>Formule</t>
  </si>
  <si>
    <t>Plotesohen me dore</t>
  </si>
  <si>
    <t>Nuk plotesohen</t>
  </si>
  <si>
    <t>(19)  Tatim fitimi me 30%, 25%, 23 %</t>
  </si>
  <si>
    <t>HUMBJA NETO</t>
  </si>
  <si>
    <r>
      <t>(23)  Parapagime (</t>
    </r>
    <r>
      <rPr>
        <b/>
        <sz val="12"/>
        <color indexed="10"/>
        <rFont val="Times New Roman"/>
        <family val="1"/>
      </rPr>
      <t>vjetor</t>
    </r>
    <r>
      <rPr>
        <b/>
        <sz val="12"/>
        <rFont val="Times New Roman"/>
        <family val="1"/>
      </rPr>
      <t>)</t>
    </r>
  </si>
  <si>
    <t>TE ARDHURA TE TJERA (vec financiare)</t>
  </si>
  <si>
    <t xml:space="preserve">      Per prov.te A.qarkulluese</t>
  </si>
  <si>
    <t>CT Telecom</t>
  </si>
  <si>
    <t>K72121015P</t>
  </si>
  <si>
    <t>Per vitin 2007</t>
  </si>
  <si>
    <t>Exchange Rate</t>
  </si>
  <si>
    <t>EUR/ALL</t>
  </si>
  <si>
    <t>CHF/ALL</t>
  </si>
  <si>
    <t>EUR/CHF</t>
  </si>
  <si>
    <t>Cash &amp; Bank Statement on 31.12.2007</t>
  </si>
  <si>
    <t>Liquidities</t>
  </si>
  <si>
    <t>Cur
rency</t>
  </si>
  <si>
    <t>Amount</t>
  </si>
  <si>
    <t>Rate</t>
  </si>
  <si>
    <t>Total
Euro</t>
  </si>
  <si>
    <t>Total
ALL</t>
  </si>
  <si>
    <t>EUR</t>
  </si>
  <si>
    <t>CASH  IN  HAND</t>
  </si>
  <si>
    <t>BKT</t>
  </si>
  <si>
    <t>USD</t>
  </si>
  <si>
    <t>Aktive Afatshkurtra</t>
  </si>
  <si>
    <t>Mjetet Monetare</t>
  </si>
  <si>
    <t>Derivate dhe Aktive Financiare te mbajtur per tregtim</t>
  </si>
  <si>
    <t>Derivatet</t>
  </si>
  <si>
    <t>Totali</t>
  </si>
  <si>
    <t>a)</t>
  </si>
  <si>
    <t>b)</t>
  </si>
  <si>
    <t>Aktive te tjera Financiare afatshkurter</t>
  </si>
  <si>
    <t>c)</t>
  </si>
  <si>
    <t>d)</t>
  </si>
  <si>
    <t>Inventari</t>
  </si>
  <si>
    <t>Aktive Biologjike afatshkurter</t>
  </si>
  <si>
    <t>Aktive Afatshkurtra te mbajtur per shitje</t>
  </si>
  <si>
    <t>Parapagime dhe shpenzime te shtyra</t>
  </si>
  <si>
    <t>Aktive Afatgjata</t>
  </si>
  <si>
    <t>Investime financiare afatgjata</t>
  </si>
  <si>
    <t>ç)</t>
  </si>
  <si>
    <t>Aksione dhe pjesemarrje te tjera ne njesi te kontrolluara</t>
  </si>
  <si>
    <t>Aksione dhe investime te tjera ne pjesemarrje</t>
  </si>
  <si>
    <t>Aksione dhe letra te tjera me vlere</t>
  </si>
  <si>
    <t>Llogari kerkese te arketueshme</t>
  </si>
  <si>
    <t>Aktive Afatgjata Materiale</t>
  </si>
  <si>
    <t>Ndertesa (neto)</t>
  </si>
  <si>
    <t>Aktive Biologjike Afatgjate</t>
  </si>
  <si>
    <t>Aktive Afatgjata Jomateriale</t>
  </si>
  <si>
    <t>Emri i mire</t>
  </si>
  <si>
    <t>Shpenzimet e zhvillimit</t>
  </si>
  <si>
    <t>Kapitali aksionar i papaguar</t>
  </si>
  <si>
    <t>Totali i Aktiveve Afatgjata</t>
  </si>
  <si>
    <t>PASIVET DHE KAPITALI</t>
  </si>
  <si>
    <t xml:space="preserve">Pasivet Afatshkurta </t>
  </si>
  <si>
    <t>Huamarrjet</t>
  </si>
  <si>
    <t>Huate dhe obligacionet afatshkurtra</t>
  </si>
  <si>
    <t>Kthimet/Ripagimet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</si>
  <si>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</si>
  <si>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</si>
  <si>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</si>
  <si>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</si>
  <si>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</si>
  <si>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</si>
  <si>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Parapagimet e arketueshme</t>
  </si>
  <si>
    <t>Pasive Totale Afatshkurtra</t>
  </si>
  <si>
    <t>Pasivet Afatgjata</t>
  </si>
  <si>
    <t>Huate afatgjata</t>
  </si>
  <si>
    <t>Bonot e konvertueshme</t>
  </si>
  <si>
    <t>Huamarrje te tjera afatgjata</t>
  </si>
  <si>
    <t>Provizionet afatgjata</t>
  </si>
  <si>
    <t>Grandet dhe te ardhura te shtyra</t>
  </si>
  <si>
    <t>Pasive Totale Afatgjata</t>
  </si>
  <si>
    <t>Totali i pasiveve</t>
  </si>
  <si>
    <t>Akisonet e pakices</t>
  </si>
  <si>
    <t>Kapitali i aksionereve te shoqerise meme</t>
  </si>
  <si>
    <t>Kapitali i aksionar</t>
  </si>
  <si>
    <t>Primi i aksionit</t>
  </si>
  <si>
    <t>Njesite ose aksionet e thesarit</t>
  </si>
  <si>
    <t>Rezerva statutore</t>
  </si>
  <si>
    <t>Rezerva ligjore</t>
  </si>
  <si>
    <t>Rezerva te tjera</t>
  </si>
  <si>
    <t>Fitimi i pashperndare</t>
  </si>
  <si>
    <t>Fitimi (humbje) e vitit financiar</t>
  </si>
  <si>
    <t>Totali i Kapitalit</t>
  </si>
  <si>
    <t>TOTALI I PASIVEVE DHE KAPITALIT</t>
  </si>
  <si>
    <t>TOTALI AKTIVEVE</t>
  </si>
  <si>
    <t>Shitje neto</t>
  </si>
  <si>
    <t>Te ardhura te tjera nga veprimtarite e shfrytezimit</t>
  </si>
  <si>
    <t>Puna e kryer nga njesia ek per qellime te veta</t>
  </si>
  <si>
    <t xml:space="preserve">Mallra, lendet e para dhe sherbimet </t>
  </si>
  <si>
    <t>Shpenzime te tjera nga veprimtarite e shfryt</t>
  </si>
  <si>
    <t>Shpenzimet e personelit</t>
  </si>
  <si>
    <t>3/a</t>
  </si>
  <si>
    <t>3/b</t>
  </si>
  <si>
    <t>3/c</t>
  </si>
  <si>
    <t>3/d</t>
  </si>
  <si>
    <t>Te ardhurat/shpenzimet fin. nga njesi. kontrolluara</t>
  </si>
  <si>
    <t>Te ardhurat/shpenzimet fin. nga pjesemarrjet</t>
  </si>
  <si>
    <t>Te ardhura dhe shpenzime financiare</t>
  </si>
  <si>
    <t>Te ardhura dhe shpenzime financiare nga interesi</t>
  </si>
  <si>
    <t>Fitimi dhe humbje nga kursi i kembimit</t>
  </si>
  <si>
    <t>Te ardhura dhe shpenzime te tjera financiare</t>
  </si>
  <si>
    <t>Fitimi (humbja) para tatimit</t>
  </si>
  <si>
    <t>Shpenzimet e tatimit mbi fitimin</t>
  </si>
  <si>
    <t>Fitim (humbje) neto e vitit financiar</t>
  </si>
  <si>
    <t>Pjesa e fitimit neto per aksionaret e shoqerise meme</t>
  </si>
  <si>
    <t>Pjesa e fitimit neto per akisoneret e pakices</t>
  </si>
  <si>
    <t>Totali i te ardhurave dhe shpenzimeve financiare</t>
  </si>
  <si>
    <t xml:space="preserve">  Shpenzimet per personelin</t>
  </si>
  <si>
    <t>Te ardhura/shpenzime finan. nga investime te tjera financiare</t>
  </si>
  <si>
    <t>Fitimi (humbja) nga veprimtarite e shfrytezimit</t>
  </si>
  <si>
    <t>Assets</t>
  </si>
  <si>
    <t>Cash and cash equivalents</t>
  </si>
  <si>
    <t>Derivatives and financial assets classified as held for sale</t>
  </si>
  <si>
    <t xml:space="preserve">Derivatives </t>
  </si>
  <si>
    <t>Assets classified as held for sale</t>
  </si>
  <si>
    <t>Other non-current assets</t>
  </si>
  <si>
    <t>Trade receivables</t>
  </si>
  <si>
    <t>Other receivables</t>
  </si>
  <si>
    <t>Other investments</t>
  </si>
  <si>
    <t xml:space="preserve">Raw materials </t>
  </si>
  <si>
    <t>Work in progress</t>
  </si>
  <si>
    <t>Own production</t>
  </si>
  <si>
    <t>Goods</t>
  </si>
  <si>
    <t>Prepayments for supplies</t>
  </si>
  <si>
    <t>Prepayments and deferred expenses</t>
  </si>
  <si>
    <t>Non-current financial investments</t>
  </si>
  <si>
    <t>Shares and participation in controlled entities</t>
  </si>
  <si>
    <t xml:space="preserve">Other shares and participations </t>
  </si>
  <si>
    <t>Other shares and securities</t>
  </si>
  <si>
    <t>Non-current receivables</t>
  </si>
  <si>
    <t>Property, plant and equipment</t>
  </si>
  <si>
    <t>Land</t>
  </si>
  <si>
    <t>Plant and equipment</t>
  </si>
  <si>
    <t>Other fixed assets</t>
  </si>
  <si>
    <t>Derivatives</t>
  </si>
  <si>
    <t>Current loans and borrowings</t>
  </si>
  <si>
    <t>Current portion of long-term borrowings</t>
  </si>
  <si>
    <t>Convertibles shares</t>
  </si>
  <si>
    <t>Trade and other payables</t>
  </si>
  <si>
    <t>Trade payables</t>
  </si>
  <si>
    <t>Payables toward employees</t>
  </si>
  <si>
    <t>Current tax payables</t>
  </si>
  <si>
    <t>Other borrowings</t>
  </si>
  <si>
    <t>Prepayments</t>
  </si>
  <si>
    <t>Grants and deferred income</t>
  </si>
  <si>
    <t>Current provisions</t>
  </si>
  <si>
    <t>Non-current loans and borrowings</t>
  </si>
  <si>
    <t>Other non-current borrowings</t>
  </si>
  <si>
    <t>Total non-current liabilities</t>
  </si>
  <si>
    <t>Total liabilities</t>
  </si>
  <si>
    <t>Minority interest</t>
  </si>
  <si>
    <t>Equity holders of the Company</t>
  </si>
  <si>
    <t>Share capital</t>
  </si>
  <si>
    <t>Share premium</t>
  </si>
  <si>
    <t>Statutory reserves</t>
  </si>
  <si>
    <t>Legal reserves</t>
  </si>
  <si>
    <t>Other reserves</t>
  </si>
  <si>
    <t>Current year profit/loss</t>
  </si>
  <si>
    <t>xxxxxxxxxxx</t>
  </si>
  <si>
    <t>Total current liabilities</t>
  </si>
  <si>
    <t xml:space="preserve">Loans, securities and financial leasing </t>
  </si>
  <si>
    <t>Hua, bono dhe detyrime nga qeraja financiare</t>
  </si>
  <si>
    <t xml:space="preserve">             A K T I V E T</t>
  </si>
  <si>
    <t xml:space="preserve"> Derivatet</t>
  </si>
  <si>
    <t xml:space="preserve"> Aktivet e mbajtur per tregtim</t>
  </si>
  <si>
    <t xml:space="preserve"> Llogari kerkesa te tjera te arketueshme</t>
  </si>
  <si>
    <t xml:space="preserve"> Investime te tjera financiare</t>
  </si>
  <si>
    <t xml:space="preserve"> Lendet e para</t>
  </si>
  <si>
    <t xml:space="preserve"> Prodhimi ne proces</t>
  </si>
  <si>
    <t xml:space="preserve"> Produkte te gatshme</t>
  </si>
  <si>
    <t xml:space="preserve"> Mallra per rishitje</t>
  </si>
  <si>
    <t xml:space="preserve"> Parapagesat per furnizime</t>
  </si>
  <si>
    <t>Total i Aktiveve Afatshkurtra</t>
  </si>
  <si>
    <t>Long Term Aktive</t>
  </si>
  <si>
    <t>e)</t>
  </si>
  <si>
    <t>Shenime</t>
  </si>
  <si>
    <t>Good name</t>
  </si>
  <si>
    <t>Aktive te tjera afatgjata (ne proces)</t>
  </si>
  <si>
    <t>Total Asset</t>
  </si>
  <si>
    <t>Buildings (net)</t>
  </si>
  <si>
    <t>Fitimi para tatimit</t>
  </si>
  <si>
    <t>F</t>
  </si>
  <si>
    <t>G</t>
  </si>
  <si>
    <t>H</t>
  </si>
  <si>
    <t>J</t>
  </si>
  <si>
    <t>K</t>
  </si>
  <si>
    <t xml:space="preserve">     Pagat</t>
  </si>
  <si>
    <t xml:space="preserve">     Shpenzimet e sigurimeve shoqerore</t>
  </si>
  <si>
    <t>Amortizimi dhe Zhvleresimet</t>
  </si>
  <si>
    <t>A/1</t>
  </si>
  <si>
    <t>A/2</t>
  </si>
  <si>
    <t>A/a</t>
  </si>
  <si>
    <t>A/b</t>
  </si>
  <si>
    <t>A/3</t>
  </si>
  <si>
    <t>A/3/a</t>
  </si>
  <si>
    <t>A/3/b</t>
  </si>
  <si>
    <t>A/3/c</t>
  </si>
  <si>
    <t>A/3/d</t>
  </si>
  <si>
    <t>B/a</t>
  </si>
  <si>
    <t>B/b</t>
  </si>
  <si>
    <t>B/c</t>
  </si>
  <si>
    <t>B/d</t>
  </si>
  <si>
    <t>B/e</t>
  </si>
  <si>
    <t>B/5</t>
  </si>
  <si>
    <t>B/6</t>
  </si>
  <si>
    <t>B/7</t>
  </si>
  <si>
    <t>C/1</t>
  </si>
  <si>
    <t>C/1/a</t>
  </si>
  <si>
    <t>C/1/b</t>
  </si>
  <si>
    <t>C/1/c</t>
  </si>
  <si>
    <t>C/1/ç</t>
  </si>
  <si>
    <t>D/a</t>
  </si>
  <si>
    <t>D/b</t>
  </si>
  <si>
    <t>D/c</t>
  </si>
  <si>
    <t>D/ç</t>
  </si>
  <si>
    <t>E/3</t>
  </si>
  <si>
    <t>E/4</t>
  </si>
  <si>
    <t>E/a</t>
  </si>
  <si>
    <t>E/b</t>
  </si>
  <si>
    <t>E/c</t>
  </si>
  <si>
    <t>E/5</t>
  </si>
  <si>
    <t>E/6</t>
  </si>
  <si>
    <t>F/1</t>
  </si>
  <si>
    <t>F/2</t>
  </si>
  <si>
    <t>F/a</t>
  </si>
  <si>
    <t>F/b</t>
  </si>
  <si>
    <t>F/c</t>
  </si>
  <si>
    <t>G/3</t>
  </si>
  <si>
    <t>G/a</t>
  </si>
  <si>
    <t>G/b</t>
  </si>
  <si>
    <t>g/c</t>
  </si>
  <si>
    <t>G/ç</t>
  </si>
  <si>
    <t>G/d</t>
  </si>
  <si>
    <t>H/4</t>
  </si>
  <si>
    <t>H/5</t>
  </si>
  <si>
    <t>J/1</t>
  </si>
  <si>
    <t>J/a</t>
  </si>
  <si>
    <t>J/b</t>
  </si>
  <si>
    <t>J/2</t>
  </si>
  <si>
    <t>J/3</t>
  </si>
  <si>
    <t>J/4</t>
  </si>
  <si>
    <t>K/1</t>
  </si>
  <si>
    <t>K/2</t>
  </si>
  <si>
    <t>K/3</t>
  </si>
  <si>
    <t>K/4</t>
  </si>
  <si>
    <t>K/5</t>
  </si>
  <si>
    <t>K/6</t>
  </si>
  <si>
    <t>K/7</t>
  </si>
  <si>
    <t>K/8</t>
  </si>
  <si>
    <t>K/9</t>
  </si>
  <si>
    <t>K/10</t>
  </si>
  <si>
    <t>L/2</t>
  </si>
  <si>
    <t>L/3</t>
  </si>
  <si>
    <t>L/4</t>
  </si>
  <si>
    <t>L/5</t>
  </si>
  <si>
    <t>L/6</t>
  </si>
  <si>
    <t>L/7</t>
  </si>
  <si>
    <t>L/a</t>
  </si>
  <si>
    <t>L/b</t>
  </si>
  <si>
    <t>L/c</t>
  </si>
  <si>
    <t>L/8</t>
  </si>
  <si>
    <t>M/1</t>
  </si>
  <si>
    <t>M/2</t>
  </si>
  <si>
    <t>M/3</t>
  </si>
  <si>
    <t>M/3/a</t>
  </si>
  <si>
    <t>M/3/b</t>
  </si>
  <si>
    <t>M/3/c</t>
  </si>
  <si>
    <t>M/3/d</t>
  </si>
  <si>
    <t xml:space="preserve"> Instrumente te tjera borxhi</t>
  </si>
  <si>
    <t>Kodi</t>
  </si>
  <si>
    <t>Andi</t>
  </si>
  <si>
    <t>Makineri dhe pajisje (neto)</t>
  </si>
  <si>
    <t>Akitive te tjera afatgjata materiele (neto)</t>
  </si>
  <si>
    <t>Grantet dhe te ardhura te shtyra</t>
  </si>
  <si>
    <t>Provizionet afatshkurtra</t>
  </si>
  <si>
    <t>Aktive te tjera afatgjata jomateriele</t>
  </si>
  <si>
    <t>Vlera e drejtë</t>
  </si>
  <si>
    <t>Vlera e drejtë (SKK 3)</t>
  </si>
  <si>
    <t>Derivativët me vlerë të drejtë. Aktive të
mbajtura për tregtim me vlerë të drejtë ose
me koston e amortizuar, në varësi
të politikës kontabël të zgjedhur nga njësia
ekonomike raportuese</t>
  </si>
  <si>
    <t>Kostoja e amortizuar (në përgjithësi është e
barabartë me vlerën nominale të kërkesës
për arkëtim minus zhvlerësimin, nëse ka) (SKK 3)</t>
  </si>
  <si>
    <t>Me shumën më të ulët, mes kostos dhe
vlerës neto të realizueshme. Kostoja mund të llogaritet për çdo zë më vete, ose duke përdorur
metodën FIFO, ose metodën e mesatares
së ponderuar</t>
  </si>
  <si>
    <t>Më e ulëta midis vlerës kontabël të mbartur dhe vlerës së drejtë minus kostot e shitjes.</t>
  </si>
  <si>
    <t>Kosto minus zhvlerësimin, nëse ka</t>
  </si>
  <si>
    <t>Kostoja e blerjes në pasqyrat financiare të
pakonsoliduara minus zhvlerësimin, nëse ka</t>
  </si>
  <si>
    <t xml:space="preserve">Metoda e kapitalit në pasqyrat financiare të konsoliduara; kostoja
e blerjes në pasqyrat financiare të pakonsoliduara minus
zhvlerësimin, nëse ka </t>
  </si>
  <si>
    <t xml:space="preserve">Letrat me vlerë njihen me koston e amortizuar dhe pjesëmarrje të tjera - me kosto minus zhvlerësimin </t>
  </si>
  <si>
    <t xml:space="preserve">Kosto e amortizuar minus zhvlerësimi, nëse ka </t>
  </si>
  <si>
    <t>Kosto ose shuma e rivlerësuar minus amortizimin e
akumuluar dhe zhvlerësimin, nëse ka</t>
  </si>
  <si>
    <t>Kostoja minus amortizimin e akumuluar dhe
zhvlerësimin, siç përshkruhet në SKK 4</t>
  </si>
  <si>
    <t>Kostoja e emrit të mirë dhe aktiveve të tjera afatgjata jomateriale
minus amortizimin e akumuluar dhe zhvlerësimin, nëse ka</t>
  </si>
  <si>
    <t>Kostoja e amortizuar</t>
  </si>
  <si>
    <t xml:space="preserve">Kostoja e amortizuar; për detyrime të qirasë financiare të përdoret
SKK 7 </t>
  </si>
  <si>
    <t xml:space="preserve">Kostoja e amortizuar, nëse nevojitet, duke e hequr komponentin e
kapitalit nga detyrimi  </t>
  </si>
  <si>
    <t xml:space="preserve">Grandet për shpenzimet kontabilizohen sipas  parimit të përputhshmërisë të të ardhurave dhe shpenzimeve SKK 10 </t>
  </si>
  <si>
    <t xml:space="preserve">Kosto e amortizuar, duke hequr komponentin e kapitalit
nga pasivi </t>
  </si>
  <si>
    <t xml:space="preserve">Vlerësimi i shumës së mundshme të nevojshme për shlyerjen 
e detyrimit bëhet nga drejtuesit e njësisë </t>
  </si>
  <si>
    <t>Vlerësimi i shumës më të mundshme (të skontuar, nëse efekti
është material), që është e nevojshme për shlyerjen e detyrimit
që lidhet me një provizion, bëhet nga drejtuesit. Në rastin e
provizioneve për pensionet vlerësimi i vlerës aktuale të
detyrimit për pension bëhet nga një aktuar ose një specialist</t>
  </si>
  <si>
    <t>Grandet për aktivet kontabilizohen në përputhje me metodën
bruto, të përshkruar në SKK 10</t>
  </si>
  <si>
    <t>Sipas metodës kontabël të përshkruar në SKK 9</t>
  </si>
  <si>
    <t>Vlera e drejtë e aksioneve të përftuar  me emetimin e tyre
(minus kostot që lidhen me emetimin e aksioneve) minus
vlerën nominale të aksioneve të emetuara. Në rastin e shitjes së
aksioneve të riblera – diferenca mes kostos dhe çmimit të shitjes.
Për blerjen para afatit të aksioneve të riblerëshme –
diferenca mes kostos dhe vlerës nominale. Në rastin e kombinimit</t>
  </si>
  <si>
    <t>Vlera e drejtë e shumës së paguar për aksionet e riblera</t>
  </si>
  <si>
    <t>Shuma e fitimeve të akumuluara minus pagesat e bëra ose të
përdorura. Fitimet e pashpërndara mund të ndikohen nga
ndryshimet në politikat kontabël (SKK 1), korrigjimi i gabimeve
(SKK 1) dhe rivlerësimi i aktiveve afatgjata materiale (SKK 5)</t>
  </si>
  <si>
    <t>E barabartë me fitimin/humbjen e raportuar në pasqyrën
e të ardhurave dhe shpenzimeve</t>
  </si>
  <si>
    <t>Biological assets xxxxx</t>
  </si>
  <si>
    <t xml:space="preserve"> Llogari kerkesa te arketueshme</t>
  </si>
  <si>
    <t>L/1</t>
  </si>
  <si>
    <t>Ndryshimet ne inventarin e PGatshem dhe Pproces</t>
  </si>
  <si>
    <t>PASQYRA  E FLUKSEVE MONETARE :</t>
  </si>
  <si>
    <t>Ne leke</t>
  </si>
  <si>
    <t>Fluksi  monetar  nga veprimtaria e shfrytezimit</t>
  </si>
  <si>
    <t>Rregullime per:</t>
  </si>
  <si>
    <t>Tatimi Fitimin e njohur ne PASH</t>
  </si>
  <si>
    <t>Shpenzime per interesa te njohura ne PASH</t>
  </si>
  <si>
    <t>Te ardhura nga investimet</t>
  </si>
  <si>
    <t>Shuma e zhvleresimit te kredive dhe paradhenieve  (Llogari te arketueshme)</t>
  </si>
  <si>
    <t>Shuma e zhvleresimit te aktiveve financiare</t>
  </si>
  <si>
    <t>Shuma e zhvleresimit te AASH Materjale</t>
  </si>
  <si>
    <t>Shuma e zhvleresimit te detyrimeve financiare</t>
  </si>
  <si>
    <t>Provizione te tjera</t>
  </si>
  <si>
    <t xml:space="preserve"> Rrimarje e shumave te  zhvleresimit te kredive dhe paradhenieve  (Llogari te arketueshme)</t>
  </si>
  <si>
    <t>Amortizimi I Aktiveve Afat gjate</t>
  </si>
  <si>
    <t>Te ardhura (Humbje) nga kembimet valutore</t>
  </si>
  <si>
    <t>Ndryshimet ne Flukset e MM nga aktiviteti I shfrytezimit</t>
  </si>
  <si>
    <t>Rritje/renie ne parapagime te ardhura te shtyra</t>
  </si>
  <si>
    <t>Interes I paguar</t>
  </si>
  <si>
    <t>Tatim mbi fitimin e paguar</t>
  </si>
  <si>
    <t>MM Neto nga aktivitet e shfrytezimit</t>
  </si>
  <si>
    <t>Fluksi  monetar  nga veprimtaria e investimit</t>
  </si>
  <si>
    <t>MM te paguar /arketuar per blerje shoq.te kontrolluara</t>
  </si>
  <si>
    <t>MM te arketuara per shitjen  shoq.te kontrolluara</t>
  </si>
  <si>
    <t>Interes I arketuar</t>
  </si>
  <si>
    <t>Dividend I arketuar</t>
  </si>
  <si>
    <t>Pagesa per blerje  AAM</t>
  </si>
  <si>
    <t>Arketime nga shitja e AAM</t>
  </si>
  <si>
    <t>MM Neto nga aktiviteti i investimit</t>
  </si>
  <si>
    <t>Fluksi  monetar  nga veprimtaria e financiare</t>
  </si>
  <si>
    <t>Emetim I kapitalit aksioner</t>
  </si>
  <si>
    <t>Emetim I aksione preferenciale</t>
  </si>
  <si>
    <t>Pagesa e kostove te emetimit te kapitali aksioner</t>
  </si>
  <si>
    <t>Te dala nga pakesimi I kapitali aksioner</t>
  </si>
  <si>
    <t>Te tjera rivleresime kapitali</t>
  </si>
  <si>
    <t>Rritje pakesim I detyrimeve te ortakeve</t>
  </si>
  <si>
    <t>Rritje/renie ne llogarite e furnitoreve afat gjate</t>
  </si>
  <si>
    <t>Rritje/renie ne huamarrje afat gjate</t>
  </si>
  <si>
    <t>Rritje/renie ne Institucionet financiare afat gjate</t>
  </si>
  <si>
    <t>Dividende te pagueshem</t>
  </si>
  <si>
    <t>MM Neto nga aktiviteti  financiar</t>
  </si>
  <si>
    <t>Diference konvertimi MM te mbajtura ne monedhe te huaj</t>
  </si>
  <si>
    <t>Rritja /renia neto e mjeteve monetare</t>
  </si>
  <si>
    <t>Paraja dhe ekuivalenteve te saj ne fillim te vitit</t>
  </si>
  <si>
    <t>Paraja dhe ekuivalenteve te saj ne fund te vitit</t>
  </si>
  <si>
    <t>(Rritje)/renie e kerkesave te arketueshme</t>
  </si>
  <si>
    <t>(Rritje)/renie e tepricave te inventarit</t>
  </si>
  <si>
    <t>Rritje/(renie) ne llogarite e tjera te pagueshme</t>
  </si>
  <si>
    <t>Rritje/(renie) ne llogarite e furnitoreve</t>
  </si>
  <si>
    <t>(Rritje)/renie ne shpenzimet e shtyra</t>
  </si>
  <si>
    <t>Rritje( pakesim) I detyrimeve te qerase financiare</t>
  </si>
  <si>
    <t xml:space="preserve"> </t>
  </si>
  <si>
    <t>Kapitali aksionar</t>
  </si>
  <si>
    <t xml:space="preserve">Aksione të thesarit </t>
  </si>
  <si>
    <t xml:space="preserve">Rezerva ligjore statusore </t>
  </si>
  <si>
    <t xml:space="preserve">Fitimi i pashpërndarë </t>
  </si>
  <si>
    <t xml:space="preserve">Totali </t>
  </si>
  <si>
    <t xml:space="preserve">Efekti i ndryshimeve në politikat kontabël </t>
  </si>
  <si>
    <t xml:space="preserve">Pozicioni i rregulluar </t>
  </si>
  <si>
    <t xml:space="preserve">Fitimi neto për periudhën kontabël </t>
  </si>
  <si>
    <t xml:space="preserve">Dividendët e paguar </t>
  </si>
  <si>
    <t xml:space="preserve">Rritje e rezervës së kapitalit </t>
  </si>
  <si>
    <t xml:space="preserve">Emetimi i aksioneve </t>
  </si>
  <si>
    <t xml:space="preserve">Emetim i kapitalit aksionar </t>
  </si>
  <si>
    <t xml:space="preserve">Aksione të thesarit të riblera </t>
  </si>
  <si>
    <t>Primi i 
aksionit</t>
  </si>
  <si>
    <t>Emertimi dhe Forma ligjore</t>
  </si>
  <si>
    <t>NIPT-i</t>
  </si>
  <si>
    <t>Adresa e Selise</t>
  </si>
  <si>
    <t>Data e krijimit</t>
  </si>
  <si>
    <t>Nr.i Regjistrit Tregtar</t>
  </si>
  <si>
    <t>Veprimtaria Kryesore</t>
  </si>
  <si>
    <t>PASQYRAT FINANCIARE</t>
  </si>
  <si>
    <t>Pasqyrat Financiare jane individuale</t>
  </si>
  <si>
    <t>Pasqyrat Financiare jane te konsoliduara</t>
  </si>
  <si>
    <t>Pasqyrat Financiare jane te shprehura ne</t>
  </si>
  <si>
    <t>Pasqyrat Financiare jane te rrumbullakosura ne</t>
  </si>
  <si>
    <t>Periudha Kontabel e Pasqyrave Financiare</t>
  </si>
  <si>
    <t>sh.p.k</t>
  </si>
  <si>
    <t>(Ne zbatim te Standartit Kombetar te Kontabilitetit nr.2  dhe Ligjit Nr.9228, Date 29.04.2004
 "Per Kontabilitetin dhe Pasqyrat Financiare")</t>
  </si>
  <si>
    <t>EUROGREN</t>
  </si>
  <si>
    <t>J 61814077 J</t>
  </si>
  <si>
    <t>Rr. Sabaudin Gabrani, ish Komb "Misto Mame" Tirane</t>
  </si>
  <si>
    <t>Nr 11574</t>
  </si>
  <si>
    <t>Prodhime druri dhe tregtimin e tyre</t>
  </si>
  <si>
    <t>PO</t>
  </si>
  <si>
    <t>JO</t>
  </si>
  <si>
    <t>LEKE</t>
  </si>
  <si>
    <t xml:space="preserve">Pasqyrat financiare jane miratuar nga Administratori me date </t>
  </si>
  <si>
    <t>Edmond Mersini</t>
  </si>
  <si>
    <t>Administrator</t>
  </si>
  <si>
    <t>Zhuljeta Vehbiu</t>
  </si>
  <si>
    <t>Dec 31,2009</t>
  </si>
  <si>
    <t>31.12.2009</t>
  </si>
  <si>
    <t xml:space="preserve">Pozicioni më 31 dhjetor 2008 </t>
  </si>
  <si>
    <t>31.12.2010</t>
  </si>
  <si>
    <t>Periudha 1 janar 2009-31. Dhjetor 2010</t>
  </si>
  <si>
    <t>Dec 31,2010</t>
  </si>
  <si>
    <t>Viti 2010</t>
  </si>
  <si>
    <t>Nga 01.01.2010</t>
  </si>
  <si>
    <t>Deri 31.12.2010</t>
  </si>
  <si>
    <t>26.03.2011</t>
  </si>
  <si>
    <t>Eksperte Kontabel e Regjistruar</t>
  </si>
  <si>
    <t xml:space="preserve">Pozicioni më 31 dhjetor 2009 </t>
  </si>
  <si>
    <t>Pozicioni më 31 dhjetor 2010</t>
  </si>
  <si>
    <t>10/a</t>
  </si>
  <si>
    <t>10/b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</si>
</sst>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0.0%"/>
    <numFmt numFmtId="170" formatCode="_-* #,##0.0_-;\-* #,##0.0_-;_-* &quot;-&quot;??_-;_-@_-"/>
    <numFmt numFmtId="171" formatCode="_(* #,##0.0_);_(* \(#,##0.0\);_(* &quot;-&quot;??_);_(@_)"/>
    <numFmt numFmtId="175" formatCode="#,##0.0000"/>
  </numFmts>
  <fonts count="68">
    <font>
      <sz val="10"/>
      <name val="Arial"/>
    </font>
    <font>
      <sz val="10"/>
      <name val="Arial"/>
      <family val="2"/>
    </font>
    <font>
      <sz val="12"/>
      <name val="Arial CE"/>
      <charset val="238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2"/>
      <name val="Times New Roman"/>
      <family val="1"/>
    </font>
    <font>
      <b/>
      <sz val="10"/>
      <color indexed="18"/>
      <name val="Arial"/>
      <family val="2"/>
    </font>
    <font>
      <b/>
      <sz val="10"/>
      <color indexed="10"/>
      <name val="Arial"/>
      <family val="2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sz val="12"/>
      <name val="Arial"/>
      <family val="2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9"/>
      <name val="Arial"/>
      <family val="2"/>
    </font>
    <font>
      <b/>
      <sz val="12"/>
      <color indexed="9"/>
      <name val="Tahoma"/>
      <family val="2"/>
    </font>
    <font>
      <sz val="10"/>
      <color indexed="9"/>
      <name val="Tahoma"/>
      <family val="2"/>
    </font>
    <font>
      <b/>
      <sz val="12"/>
      <name val="Tahoma"/>
      <family val="2"/>
    </font>
    <font>
      <b/>
      <u/>
      <sz val="10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"/>
      <name val="Calibri"/>
      <family val="2"/>
    </font>
    <font>
      <b/>
      <sz val="22"/>
      <color indexed="8"/>
      <name val="Calibri"/>
      <family val="2"/>
    </font>
    <font>
      <b/>
      <sz val="20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i/>
      <sz val="10"/>
      <color theme="7" tint="-0.249977111117893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sz val="10"/>
      <color rgb="FF0000FF"/>
      <name val="Calibri"/>
      <family val="2"/>
      <scheme val="minor"/>
    </font>
    <font>
      <sz val="11.5"/>
      <color rgb="FF000000"/>
      <name val="Arial"/>
      <family val="2"/>
    </font>
    <font>
      <b/>
      <sz val="11.5"/>
      <color rgb="FF00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</fills>
  <borders count="1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9"/>
      </bottom>
      <diagonal/>
    </border>
    <border>
      <left style="medium">
        <color indexed="8"/>
      </left>
      <right/>
      <top style="medium">
        <color indexed="9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hair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hair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hair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2"/>
      </right>
      <top style="hair">
        <color indexed="62"/>
      </top>
      <bottom style="hair">
        <color indexed="62"/>
      </bottom>
      <diagonal/>
    </border>
    <border>
      <left style="medium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medium">
        <color indexed="62"/>
      </right>
      <top/>
      <bottom/>
      <diagonal/>
    </border>
    <border>
      <left style="medium">
        <color indexed="62"/>
      </left>
      <right style="thin">
        <color indexed="62"/>
      </right>
      <top/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/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9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22" fillId="3" borderId="0" applyNumberFormat="0" applyBorder="0" applyAlignment="0" applyProtection="0"/>
    <xf numFmtId="0" fontId="23" fillId="20" borderId="1" applyNumberFormat="0" applyAlignment="0" applyProtection="0"/>
    <xf numFmtId="0" fontId="24" fillId="21" borderId="2" applyNumberFormat="0" applyAlignment="0" applyProtection="0"/>
    <xf numFmtId="164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1" applyNumberFormat="0" applyAlignment="0" applyProtection="0"/>
    <xf numFmtId="0" fontId="31" fillId="0" borderId="6" applyNumberFormat="0" applyFill="0" applyAlignment="0" applyProtection="0"/>
    <xf numFmtId="43" fontId="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2" borderId="0" applyNumberFormat="0" applyBorder="0" applyAlignment="0" applyProtection="0"/>
    <xf numFmtId="0" fontId="1" fillId="0" borderId="0"/>
    <xf numFmtId="0" fontId="50" fillId="0" borderId="0"/>
    <xf numFmtId="0" fontId="5" fillId="0" borderId="0"/>
    <xf numFmtId="0" fontId="1" fillId="0" borderId="0"/>
    <xf numFmtId="0" fontId="20" fillId="0" borderId="0"/>
    <xf numFmtId="0" fontId="2" fillId="0" borderId="0"/>
    <xf numFmtId="0" fontId="1" fillId="23" borderId="7" applyNumberFormat="0" applyFont="0" applyAlignment="0" applyProtection="0"/>
    <xf numFmtId="0" fontId="33" fillId="20" borderId="8" applyNumberFormat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</cellStyleXfs>
  <cellXfs count="573">
    <xf numFmtId="0" fontId="0" fillId="0" borderId="0" xfId="0"/>
    <xf numFmtId="0" fontId="0" fillId="0" borderId="0" xfId="0" applyFill="1"/>
    <xf numFmtId="0" fontId="7" fillId="0" borderId="0" xfId="0" applyFont="1"/>
    <xf numFmtId="0" fontId="9" fillId="0" borderId="0" xfId="0" applyFont="1"/>
    <xf numFmtId="166" fontId="1" fillId="0" borderId="0" xfId="33" applyNumberFormat="1"/>
    <xf numFmtId="166" fontId="1" fillId="0" borderId="0" xfId="33" applyNumberFormat="1" applyFont="1"/>
    <xf numFmtId="0" fontId="3" fillId="0" borderId="10" xfId="0" applyFont="1" applyBorder="1"/>
    <xf numFmtId="166" fontId="1" fillId="0" borderId="11" xfId="33" applyNumberForma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166" fontId="1" fillId="0" borderId="13" xfId="33" applyNumberFormat="1" applyBorder="1"/>
    <xf numFmtId="166" fontId="1" fillId="0" borderId="15" xfId="33" applyNumberFormat="1" applyBorder="1"/>
    <xf numFmtId="166" fontId="1" fillId="0" borderId="16" xfId="33" applyNumberFormat="1" applyBorder="1"/>
    <xf numFmtId="166" fontId="1" fillId="0" borderId="17" xfId="33" applyNumberFormat="1" applyBorder="1"/>
    <xf numFmtId="166" fontId="1" fillId="0" borderId="14" xfId="33" applyNumberFormat="1" applyBorder="1"/>
    <xf numFmtId="166" fontId="1" fillId="0" borderId="18" xfId="33" applyNumberFormat="1" applyBorder="1"/>
    <xf numFmtId="0" fontId="0" fillId="0" borderId="19" xfId="0" applyBorder="1"/>
    <xf numFmtId="0" fontId="0" fillId="0" borderId="20" xfId="0" applyBorder="1"/>
    <xf numFmtId="166" fontId="1" fillId="0" borderId="19" xfId="33" applyNumberFormat="1" applyBorder="1"/>
    <xf numFmtId="166" fontId="1" fillId="0" borderId="21" xfId="33" applyNumberFormat="1" applyBorder="1"/>
    <xf numFmtId="166" fontId="1" fillId="0" borderId="22" xfId="33" applyNumberFormat="1" applyBorder="1"/>
    <xf numFmtId="166" fontId="1" fillId="0" borderId="23" xfId="33" applyNumberFormat="1" applyBorder="1"/>
    <xf numFmtId="166" fontId="1" fillId="0" borderId="20" xfId="33" applyNumberFormat="1" applyBorder="1"/>
    <xf numFmtId="166" fontId="1" fillId="0" borderId="24" xfId="33" applyNumberFormat="1" applyBorder="1"/>
    <xf numFmtId="166" fontId="1" fillId="0" borderId="25" xfId="33" applyNumberFormat="1" applyBorder="1"/>
    <xf numFmtId="166" fontId="1" fillId="0" borderId="26" xfId="33" applyNumberFormat="1" applyBorder="1"/>
    <xf numFmtId="166" fontId="1" fillId="0" borderId="27" xfId="33" applyNumberFormat="1" applyBorder="1"/>
    <xf numFmtId="166" fontId="1" fillId="0" borderId="28" xfId="33" applyNumberFormat="1" applyBorder="1"/>
    <xf numFmtId="0" fontId="0" fillId="0" borderId="24" xfId="0" applyBorder="1"/>
    <xf numFmtId="0" fontId="0" fillId="0" borderId="29" xfId="0" applyBorder="1"/>
    <xf numFmtId="166" fontId="1" fillId="0" borderId="29" xfId="33" applyNumberFormat="1" applyBorder="1"/>
    <xf numFmtId="166" fontId="1" fillId="0" borderId="27" xfId="33" applyNumberFormat="1" applyFill="1" applyBorder="1"/>
    <xf numFmtId="166" fontId="1" fillId="0" borderId="26" xfId="33" applyNumberFormat="1" applyFill="1" applyBorder="1"/>
    <xf numFmtId="166" fontId="1" fillId="0" borderId="25" xfId="33" applyNumberFormat="1" applyFont="1" applyBorder="1"/>
    <xf numFmtId="0" fontId="0" fillId="0" borderId="30" xfId="0" applyBorder="1"/>
    <xf numFmtId="166" fontId="1" fillId="0" borderId="31" xfId="33" applyNumberFormat="1" applyBorder="1"/>
    <xf numFmtId="166" fontId="1" fillId="0" borderId="32" xfId="33" applyNumberFormat="1" applyBorder="1"/>
    <xf numFmtId="166" fontId="1" fillId="0" borderId="33" xfId="33" applyNumberFormat="1" applyBorder="1"/>
    <xf numFmtId="166" fontId="1" fillId="0" borderId="34" xfId="33" applyNumberFormat="1" applyBorder="1"/>
    <xf numFmtId="166" fontId="1" fillId="0" borderId="30" xfId="33" applyNumberFormat="1" applyBorder="1"/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66" fontId="4" fillId="0" borderId="36" xfId="33" applyNumberFormat="1" applyFont="1" applyBorder="1"/>
    <xf numFmtId="166" fontId="4" fillId="0" borderId="37" xfId="33" applyNumberFormat="1" applyFont="1" applyBorder="1"/>
    <xf numFmtId="166" fontId="4" fillId="0" borderId="38" xfId="33" applyNumberFormat="1" applyFont="1" applyBorder="1"/>
    <xf numFmtId="166" fontId="4" fillId="0" borderId="39" xfId="33" applyNumberFormat="1" applyFont="1" applyBorder="1"/>
    <xf numFmtId="166" fontId="4" fillId="0" borderId="35" xfId="33" applyNumberFormat="1" applyFont="1" applyBorder="1" applyAlignment="1">
      <alignment vertical="center" wrapText="1"/>
    </xf>
    <xf numFmtId="166" fontId="4" fillId="0" borderId="36" xfId="33" applyNumberFormat="1" applyFont="1" applyBorder="1" applyAlignment="1">
      <alignment vertical="center" wrapText="1"/>
    </xf>
    <xf numFmtId="166" fontId="4" fillId="0" borderId="37" xfId="33" applyNumberFormat="1" applyFont="1" applyBorder="1" applyAlignment="1">
      <alignment horizontal="center" vertical="center" wrapText="1"/>
    </xf>
    <xf numFmtId="166" fontId="4" fillId="0" borderId="40" xfId="33" applyNumberFormat="1" applyFont="1" applyBorder="1" applyAlignment="1">
      <alignment horizontal="center" vertical="center" wrapText="1"/>
    </xf>
    <xf numFmtId="166" fontId="4" fillId="0" borderId="38" xfId="33" applyNumberFormat="1" applyFont="1" applyBorder="1" applyAlignment="1">
      <alignment horizontal="center" vertical="center" wrapText="1"/>
    </xf>
    <xf numFmtId="0" fontId="0" fillId="24" borderId="0" xfId="0" applyFill="1"/>
    <xf numFmtId="0" fontId="0" fillId="25" borderId="0" xfId="0" applyFill="1"/>
    <xf numFmtId="0" fontId="0" fillId="26" borderId="0" xfId="0" applyFill="1"/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6" fontId="1" fillId="0" borderId="41" xfId="33" applyNumberFormat="1" applyBorder="1"/>
    <xf numFmtId="0" fontId="11" fillId="0" borderId="0" xfId="0" applyFont="1"/>
    <xf numFmtId="0" fontId="13" fillId="0" borderId="0" xfId="0" applyFont="1" applyAlignment="1">
      <alignment horizontal="left" vertical="top" wrapText="1"/>
    </xf>
    <xf numFmtId="0" fontId="15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46" xfId="0" applyFont="1" applyBorder="1" applyAlignment="1">
      <alignment horizontal="center" wrapText="1"/>
    </xf>
    <xf numFmtId="0" fontId="13" fillId="0" borderId="47" xfId="0" applyFont="1" applyBorder="1" applyAlignment="1">
      <alignment horizontal="left" vertical="top" wrapText="1"/>
    </xf>
    <xf numFmtId="165" fontId="16" fillId="24" borderId="48" xfId="28" applyNumberFormat="1" applyFont="1" applyFill="1" applyBorder="1" applyAlignment="1">
      <alignment horizontal="right" vertical="top" wrapText="1"/>
    </xf>
    <xf numFmtId="165" fontId="16" fillId="24" borderId="49" xfId="28" applyNumberFormat="1" applyFont="1" applyFill="1" applyBorder="1" applyAlignment="1">
      <alignment horizontal="right" vertical="top" wrapText="1"/>
    </xf>
    <xf numFmtId="165" fontId="16" fillId="24" borderId="50" xfId="28" applyNumberFormat="1" applyFont="1" applyFill="1" applyBorder="1" applyAlignment="1">
      <alignment horizontal="right" vertical="top" wrapText="1"/>
    </xf>
    <xf numFmtId="165" fontId="16" fillId="24" borderId="51" xfId="28" applyNumberFormat="1" applyFont="1" applyFill="1" applyBorder="1" applyAlignment="1">
      <alignment horizontal="right" vertical="top" wrapText="1"/>
    </xf>
    <xf numFmtId="165" fontId="17" fillId="26" borderId="52" xfId="28" applyNumberFormat="1" applyFont="1" applyFill="1" applyBorder="1" applyAlignment="1">
      <alignment horizontal="right" vertical="top" wrapText="1"/>
    </xf>
    <xf numFmtId="165" fontId="16" fillId="25" borderId="53" xfId="28" applyNumberFormat="1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left" vertical="top" wrapText="1"/>
    </xf>
    <xf numFmtId="165" fontId="17" fillId="0" borderId="54" xfId="28" applyNumberFormat="1" applyFont="1" applyFill="1" applyBorder="1" applyAlignment="1">
      <alignment horizontal="right" vertical="top" wrapText="1"/>
    </xf>
    <xf numFmtId="0" fontId="15" fillId="0" borderId="0" xfId="0" applyFont="1" applyFill="1"/>
    <xf numFmtId="0" fontId="14" fillId="0" borderId="0" xfId="0" applyFont="1" applyAlignment="1">
      <alignment horizontal="left" vertical="top" wrapText="1"/>
    </xf>
    <xf numFmtId="165" fontId="13" fillId="0" borderId="0" xfId="28" applyNumberFormat="1" applyFont="1" applyBorder="1" applyAlignment="1">
      <alignment horizontal="right" wrapText="1"/>
    </xf>
    <xf numFmtId="0" fontId="18" fillId="0" borderId="0" xfId="0" applyFont="1" applyAlignment="1">
      <alignment horizontal="left" vertical="top" wrapText="1"/>
    </xf>
    <xf numFmtId="165" fontId="13" fillId="0" borderId="46" xfId="28" applyNumberFormat="1" applyFont="1" applyBorder="1" applyAlignment="1">
      <alignment horizontal="right" wrapText="1"/>
    </xf>
    <xf numFmtId="165" fontId="16" fillId="24" borderId="52" xfId="28" applyNumberFormat="1" applyFont="1" applyFill="1" applyBorder="1" applyAlignment="1">
      <alignment horizontal="right" vertical="top" wrapText="1"/>
    </xf>
    <xf numFmtId="165" fontId="16" fillId="24" borderId="53" xfId="28" applyNumberFormat="1" applyFont="1" applyFill="1" applyBorder="1" applyAlignment="1">
      <alignment horizontal="right" vertical="top" wrapText="1"/>
    </xf>
    <xf numFmtId="0" fontId="17" fillId="0" borderId="55" xfId="0" applyFont="1" applyBorder="1" applyAlignment="1">
      <alignment horizontal="right" vertical="top" wrapText="1"/>
    </xf>
    <xf numFmtId="165" fontId="16" fillId="25" borderId="56" xfId="28" applyNumberFormat="1" applyFont="1" applyFill="1" applyBorder="1" applyAlignment="1">
      <alignment horizontal="right" vertical="top" wrapText="1"/>
    </xf>
    <xf numFmtId="0" fontId="17" fillId="0" borderId="47" xfId="0" applyFont="1" applyBorder="1" applyAlignment="1">
      <alignment horizontal="right" vertical="top" wrapText="1"/>
    </xf>
    <xf numFmtId="165" fontId="16" fillId="24" borderId="57" xfId="28" applyNumberFormat="1" applyFont="1" applyFill="1" applyBorder="1" applyAlignment="1">
      <alignment horizontal="right" vertical="top" wrapText="1"/>
    </xf>
    <xf numFmtId="0" fontId="17" fillId="0" borderId="47" xfId="0" applyFont="1" applyBorder="1" applyAlignment="1">
      <alignment horizontal="left" vertical="top" wrapText="1"/>
    </xf>
    <xf numFmtId="166" fontId="16" fillId="24" borderId="56" xfId="0" applyNumberFormat="1" applyFont="1" applyFill="1" applyBorder="1" applyAlignment="1">
      <alignment horizontal="left" vertical="top" wrapText="1"/>
    </xf>
    <xf numFmtId="0" fontId="16" fillId="0" borderId="58" xfId="0" applyFont="1" applyBorder="1" applyAlignment="1">
      <alignment horizontal="left" vertical="top" wrapText="1"/>
    </xf>
    <xf numFmtId="0" fontId="17" fillId="0" borderId="59" xfId="0" applyFont="1" applyBorder="1" applyAlignment="1">
      <alignment horizontal="left" vertical="top" wrapText="1"/>
    </xf>
    <xf numFmtId="166" fontId="16" fillId="24" borderId="57" xfId="0" applyNumberFormat="1" applyFont="1" applyFill="1" applyBorder="1" applyAlignment="1">
      <alignment horizontal="left" vertical="top" wrapText="1"/>
    </xf>
    <xf numFmtId="0" fontId="16" fillId="0" borderId="56" xfId="0" applyFont="1" applyBorder="1" applyAlignment="1">
      <alignment horizontal="right" vertical="top" wrapText="1"/>
    </xf>
    <xf numFmtId="0" fontId="17" fillId="0" borderId="60" xfId="0" applyFont="1" applyBorder="1" applyAlignment="1">
      <alignment horizontal="left" vertical="top" wrapText="1"/>
    </xf>
    <xf numFmtId="165" fontId="16" fillId="25" borderId="58" xfId="28" applyNumberFormat="1" applyFont="1" applyFill="1" applyBorder="1" applyAlignment="1">
      <alignment horizontal="right" vertical="top" wrapText="1"/>
    </xf>
    <xf numFmtId="0" fontId="17" fillId="0" borderId="61" xfId="0" applyFont="1" applyBorder="1" applyAlignment="1">
      <alignment horizontal="left" vertical="top" wrapText="1"/>
    </xf>
    <xf numFmtId="165" fontId="16" fillId="0" borderId="57" xfId="28" applyNumberFormat="1" applyFont="1" applyBorder="1" applyAlignment="1">
      <alignment horizontal="right" vertical="top" wrapText="1"/>
    </xf>
    <xf numFmtId="0" fontId="17" fillId="0" borderId="62" xfId="0" applyFont="1" applyBorder="1" applyAlignment="1">
      <alignment horizontal="left" vertical="top" wrapText="1"/>
    </xf>
    <xf numFmtId="0" fontId="17" fillId="0" borderId="55" xfId="0" applyFont="1" applyBorder="1" applyAlignment="1">
      <alignment horizontal="left" vertical="top" wrapText="1"/>
    </xf>
    <xf numFmtId="0" fontId="16" fillId="25" borderId="58" xfId="0" applyFont="1" applyFill="1" applyBorder="1" applyAlignment="1">
      <alignment horizontal="right" vertical="top" wrapText="1"/>
    </xf>
    <xf numFmtId="0" fontId="16" fillId="0" borderId="57" xfId="0" applyFont="1" applyBorder="1" applyAlignment="1">
      <alignment horizontal="right" vertical="top" wrapText="1"/>
    </xf>
    <xf numFmtId="0" fontId="12" fillId="0" borderId="0" xfId="0" applyFont="1"/>
    <xf numFmtId="0" fontId="4" fillId="27" borderId="0" xfId="0" applyFont="1" applyFill="1"/>
    <xf numFmtId="2" fontId="4" fillId="27" borderId="0" xfId="0" applyNumberFormat="1" applyFont="1" applyFill="1"/>
    <xf numFmtId="0" fontId="7" fillId="0" borderId="0" xfId="0" applyFont="1" applyAlignment="1">
      <alignment horizontal="left"/>
    </xf>
    <xf numFmtId="171" fontId="7" fillId="0" borderId="0" xfId="34" applyNumberFormat="1" applyFont="1"/>
    <xf numFmtId="43" fontId="7" fillId="0" borderId="0" xfId="34" applyNumberFormat="1" applyFont="1" applyAlignment="1">
      <alignment horizontal="center"/>
    </xf>
    <xf numFmtId="43" fontId="7" fillId="0" borderId="0" xfId="34" applyNumberFormat="1" applyFont="1"/>
    <xf numFmtId="43" fontId="7" fillId="0" borderId="0" xfId="34" applyNumberFormat="1" applyFont="1" applyFill="1"/>
    <xf numFmtId="43" fontId="39" fillId="0" borderId="0" xfId="34" applyNumberFormat="1" applyFont="1" applyFill="1" applyAlignment="1">
      <alignment horizontal="center"/>
    </xf>
    <xf numFmtId="166" fontId="40" fillId="0" borderId="0" xfId="34" applyNumberFormat="1" applyFont="1" applyAlignment="1">
      <alignment horizontal="left"/>
    </xf>
    <xf numFmtId="166" fontId="7" fillId="0" borderId="0" xfId="34" applyNumberFormat="1" applyFont="1" applyAlignment="1">
      <alignment horizontal="center"/>
    </xf>
    <xf numFmtId="171" fontId="7" fillId="0" borderId="0" xfId="34" applyNumberFormat="1" applyFont="1" applyAlignment="1">
      <alignment horizontal="center"/>
    </xf>
    <xf numFmtId="43" fontId="7" fillId="0" borderId="0" xfId="34" applyNumberFormat="1" applyFont="1" applyFill="1" applyAlignment="1">
      <alignment horizontal="center"/>
    </xf>
    <xf numFmtId="166" fontId="6" fillId="0" borderId="0" xfId="34" applyNumberFormat="1" applyFont="1" applyAlignment="1">
      <alignment horizontal="left"/>
    </xf>
    <xf numFmtId="43" fontId="6" fillId="0" borderId="0" xfId="34" applyNumberFormat="1" applyFont="1" applyBorder="1" applyAlignment="1">
      <alignment horizontal="center" vertical="center" wrapText="1"/>
    </xf>
    <xf numFmtId="0" fontId="7" fillId="0" borderId="0" xfId="0" applyFont="1" applyFill="1"/>
    <xf numFmtId="166" fontId="7" fillId="0" borderId="63" xfId="34" applyNumberFormat="1" applyFont="1" applyBorder="1" applyAlignment="1">
      <alignment horizontal="center"/>
    </xf>
    <xf numFmtId="43" fontId="7" fillId="0" borderId="63" xfId="34" applyNumberFormat="1" applyFont="1" applyBorder="1"/>
    <xf numFmtId="43" fontId="7" fillId="0" borderId="64" xfId="34" applyNumberFormat="1" applyFont="1" applyBorder="1"/>
    <xf numFmtId="43" fontId="7" fillId="0" borderId="65" xfId="34" applyNumberFormat="1" applyFont="1" applyBorder="1" applyAlignment="1">
      <alignment horizontal="right"/>
    </xf>
    <xf numFmtId="43" fontId="7" fillId="0" borderId="64" xfId="34" applyNumberFormat="1" applyFont="1" applyBorder="1" applyAlignment="1">
      <alignment horizontal="center"/>
    </xf>
    <xf numFmtId="43" fontId="7" fillId="0" borderId="0" xfId="34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66" xfId="34" applyNumberFormat="1" applyFont="1" applyBorder="1" applyAlignment="1">
      <alignment horizontal="center"/>
    </xf>
    <xf numFmtId="43" fontId="7" fillId="0" borderId="66" xfId="34" applyNumberFormat="1" applyFont="1" applyBorder="1"/>
    <xf numFmtId="43" fontId="7" fillId="0" borderId="67" xfId="34" applyNumberFormat="1" applyFont="1" applyBorder="1"/>
    <xf numFmtId="43" fontId="7" fillId="0" borderId="68" xfId="34" applyNumberFormat="1" applyFont="1" applyBorder="1" applyAlignment="1">
      <alignment horizontal="right"/>
    </xf>
    <xf numFmtId="43" fontId="7" fillId="0" borderId="67" xfId="34" applyNumberFormat="1" applyFont="1" applyBorder="1" applyAlignment="1">
      <alignment horizontal="center"/>
    </xf>
    <xf numFmtId="166" fontId="7" fillId="0" borderId="0" xfId="34" applyNumberFormat="1" applyFont="1" applyBorder="1" applyAlignment="1">
      <alignment horizontal="left" vertical="center"/>
    </xf>
    <xf numFmtId="166" fontId="7" fillId="0" borderId="0" xfId="34" applyNumberFormat="1" applyFont="1" applyBorder="1" applyAlignment="1">
      <alignment horizontal="center"/>
    </xf>
    <xf numFmtId="171" fontId="7" fillId="0" borderId="0" xfId="34" applyNumberFormat="1" applyFont="1" applyBorder="1" applyAlignment="1">
      <alignment horizontal="center"/>
    </xf>
    <xf numFmtId="43" fontId="7" fillId="0" borderId="0" xfId="34" applyNumberFormat="1" applyFont="1" applyBorder="1" applyAlignment="1"/>
    <xf numFmtId="171" fontId="6" fillId="0" borderId="0" xfId="34" applyNumberFormat="1" applyFont="1" applyBorder="1" applyAlignment="1">
      <alignment horizontal="center"/>
    </xf>
    <xf numFmtId="43" fontId="6" fillId="0" borderId="69" xfId="34" applyNumberFormat="1" applyFont="1" applyBorder="1" applyAlignment="1">
      <alignment horizontal="center"/>
    </xf>
    <xf numFmtId="43" fontId="6" fillId="0" borderId="70" xfId="34" applyNumberFormat="1" applyFont="1" applyBorder="1" applyAlignment="1">
      <alignment horizontal="center"/>
    </xf>
    <xf numFmtId="43" fontId="6" fillId="0" borderId="0" xfId="34" applyNumberFormat="1" applyFont="1" applyBorder="1" applyAlignment="1">
      <alignment horizontal="center"/>
    </xf>
    <xf numFmtId="166" fontId="6" fillId="0" borderId="0" xfId="34" applyNumberFormat="1" applyFont="1" applyBorder="1" applyAlignment="1">
      <alignment horizontal="left"/>
    </xf>
    <xf numFmtId="171" fontId="7" fillId="0" borderId="63" xfId="34" applyNumberFormat="1" applyFont="1" applyBorder="1" applyAlignment="1">
      <alignment horizontal="center"/>
    </xf>
    <xf numFmtId="171" fontId="7" fillId="0" borderId="64" xfId="34" applyNumberFormat="1" applyFont="1" applyBorder="1" applyAlignment="1">
      <alignment horizontal="center"/>
    </xf>
    <xf numFmtId="43" fontId="7" fillId="0" borderId="65" xfId="34" applyNumberFormat="1" applyFont="1" applyBorder="1" applyAlignment="1">
      <alignment horizontal="center"/>
    </xf>
    <xf numFmtId="166" fontId="7" fillId="0" borderId="71" xfId="34" applyNumberFormat="1" applyFont="1" applyBorder="1" applyAlignment="1">
      <alignment horizontal="center"/>
    </xf>
    <xf numFmtId="171" fontId="7" fillId="0" borderId="71" xfId="34" applyNumberFormat="1" applyFont="1" applyBorder="1" applyAlignment="1">
      <alignment horizontal="center"/>
    </xf>
    <xf numFmtId="43" fontId="7" fillId="0" borderId="72" xfId="34" applyNumberFormat="1" applyFont="1" applyBorder="1" applyAlignment="1">
      <alignment horizontal="center"/>
    </xf>
    <xf numFmtId="43" fontId="7" fillId="0" borderId="73" xfId="34" applyNumberFormat="1" applyFont="1" applyBorder="1" applyAlignment="1">
      <alignment horizontal="center"/>
    </xf>
    <xf numFmtId="171" fontId="7" fillId="0" borderId="0" xfId="0" applyNumberFormat="1" applyFont="1" applyFill="1"/>
    <xf numFmtId="171" fontId="7" fillId="0" borderId="66" xfId="34" applyNumberFormat="1" applyFont="1" applyBorder="1" applyAlignment="1">
      <alignment horizontal="center"/>
    </xf>
    <xf numFmtId="171" fontId="7" fillId="0" borderId="67" xfId="34" applyNumberFormat="1" applyFont="1" applyBorder="1" applyAlignment="1">
      <alignment horizontal="center"/>
    </xf>
    <xf numFmtId="43" fontId="7" fillId="0" borderId="68" xfId="34" applyNumberFormat="1" applyFont="1" applyBorder="1" applyAlignment="1">
      <alignment horizontal="center"/>
    </xf>
    <xf numFmtId="166" fontId="7" fillId="0" borderId="0" xfId="34" applyNumberFormat="1" applyFont="1"/>
    <xf numFmtId="166" fontId="7" fillId="0" borderId="74" xfId="34" applyNumberFormat="1" applyFont="1" applyBorder="1" applyAlignment="1">
      <alignment horizontal="center"/>
    </xf>
    <xf numFmtId="43" fontId="7" fillId="0" borderId="74" xfId="34" applyNumberFormat="1" applyFont="1" applyBorder="1"/>
    <xf numFmtId="43" fontId="7" fillId="0" borderId="75" xfId="34" applyNumberFormat="1" applyFont="1" applyBorder="1"/>
    <xf numFmtId="43" fontId="7" fillId="0" borderId="76" xfId="34" applyNumberFormat="1" applyFont="1" applyBorder="1" applyAlignment="1">
      <alignment horizontal="right"/>
    </xf>
    <xf numFmtId="43" fontId="7" fillId="0" borderId="75" xfId="34" applyNumberFormat="1" applyFont="1" applyBorder="1" applyAlignment="1">
      <alignment horizontal="center"/>
    </xf>
    <xf numFmtId="166" fontId="7" fillId="0" borderId="77" xfId="34" applyNumberFormat="1" applyFont="1" applyBorder="1" applyAlignment="1">
      <alignment vertical="center" wrapText="1"/>
    </xf>
    <xf numFmtId="166" fontId="7" fillId="0" borderId="76" xfId="34" applyNumberFormat="1" applyFont="1" applyBorder="1" applyAlignment="1">
      <alignment vertical="center" wrapText="1"/>
    </xf>
    <xf numFmtId="166" fontId="7" fillId="0" borderId="78" xfId="34" applyNumberFormat="1" applyFont="1" applyBorder="1" applyAlignment="1">
      <alignment vertical="center" wrapText="1"/>
    </xf>
    <xf numFmtId="0" fontId="51" fillId="0" borderId="0" xfId="49" applyFont="1" applyBorder="1" applyAlignment="1"/>
    <xf numFmtId="0" fontId="52" fillId="0" borderId="0" xfId="49" applyFont="1"/>
    <xf numFmtId="9" fontId="52" fillId="0" borderId="0" xfId="55" applyFont="1"/>
    <xf numFmtId="165" fontId="52" fillId="0" borderId="0" xfId="28" applyNumberFormat="1" applyFont="1"/>
    <xf numFmtId="0" fontId="52" fillId="0" borderId="0" xfId="0" applyFont="1"/>
    <xf numFmtId="0" fontId="52" fillId="0" borderId="0" xfId="0" applyFont="1" applyBorder="1"/>
    <xf numFmtId="0" fontId="51" fillId="0" borderId="0" xfId="0" applyFont="1"/>
    <xf numFmtId="0" fontId="52" fillId="0" borderId="79" xfId="0" applyFont="1" applyBorder="1"/>
    <xf numFmtId="165" fontId="52" fillId="0" borderId="25" xfId="28" applyNumberFormat="1" applyFont="1" applyFill="1" applyBorder="1"/>
    <xf numFmtId="0" fontId="51" fillId="0" borderId="79" xfId="0" applyFont="1" applyBorder="1"/>
    <xf numFmtId="165" fontId="52" fillId="0" borderId="80" xfId="28" applyNumberFormat="1" applyFont="1" applyFill="1" applyBorder="1"/>
    <xf numFmtId="165" fontId="52" fillId="0" borderId="0" xfId="28" applyNumberFormat="1" applyFont="1" applyBorder="1"/>
    <xf numFmtId="0" fontId="51" fillId="0" borderId="0" xfId="49" applyFont="1"/>
    <xf numFmtId="166" fontId="52" fillId="0" borderId="0" xfId="49" applyNumberFormat="1" applyFont="1"/>
    <xf numFmtId="170" fontId="52" fillId="0" borderId="0" xfId="28" applyNumberFormat="1" applyFont="1" applyBorder="1"/>
    <xf numFmtId="165" fontId="52" fillId="0" borderId="0" xfId="0" applyNumberFormat="1" applyFont="1" applyBorder="1"/>
    <xf numFmtId="9" fontId="52" fillId="0" borderId="0" xfId="55" applyFont="1" applyBorder="1"/>
    <xf numFmtId="166" fontId="52" fillId="0" borderId="0" xfId="0" applyNumberFormat="1" applyFont="1" applyBorder="1"/>
    <xf numFmtId="43" fontId="52" fillId="0" borderId="0" xfId="0" applyNumberFormat="1" applyFont="1" applyBorder="1"/>
    <xf numFmtId="165" fontId="51" fillId="0" borderId="0" xfId="28" applyNumberFormat="1" applyFont="1" applyBorder="1"/>
    <xf numFmtId="164" fontId="52" fillId="0" borderId="0" xfId="28" applyFont="1" applyFill="1" applyBorder="1"/>
    <xf numFmtId="164" fontId="52" fillId="0" borderId="0" xfId="28" applyFont="1" applyBorder="1"/>
    <xf numFmtId="0" fontId="52" fillId="0" borderId="0" xfId="0" applyFont="1" applyFill="1"/>
    <xf numFmtId="0" fontId="52" fillId="0" borderId="81" xfId="0" applyFont="1" applyBorder="1"/>
    <xf numFmtId="0" fontId="53" fillId="0" borderId="0" xfId="0" applyFont="1" applyAlignment="1">
      <alignment horizontal="left" vertical="center"/>
    </xf>
    <xf numFmtId="3" fontId="52" fillId="0" borderId="0" xfId="0" applyNumberFormat="1" applyFont="1" applyFill="1" applyBorder="1" applyAlignment="1" applyProtection="1">
      <alignment horizontal="right"/>
    </xf>
    <xf numFmtId="0" fontId="54" fillId="0" borderId="0" xfId="0" applyFont="1" applyAlignment="1">
      <alignment vertical="center"/>
    </xf>
    <xf numFmtId="3" fontId="55" fillId="0" borderId="0" xfId="0" applyNumberFormat="1" applyFont="1" applyAlignment="1">
      <alignment horizontal="right" vertical="center"/>
    </xf>
    <xf numFmtId="0" fontId="53" fillId="0" borderId="82" xfId="0" applyFont="1" applyFill="1" applyBorder="1" applyAlignment="1">
      <alignment horizontal="center" vertical="center"/>
    </xf>
    <xf numFmtId="3" fontId="53" fillId="0" borderId="82" xfId="0" applyNumberFormat="1" applyFont="1" applyFill="1" applyBorder="1" applyAlignment="1">
      <alignment horizontal="right" vertical="center" wrapText="1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/>
    </xf>
    <xf numFmtId="3" fontId="53" fillId="0" borderId="0" xfId="0" applyNumberFormat="1" applyFont="1" applyFill="1" applyBorder="1" applyAlignment="1">
      <alignment horizontal="right" vertical="center" wrapText="1"/>
    </xf>
    <xf numFmtId="3" fontId="52" fillId="0" borderId="0" xfId="0" applyNumberFormat="1" applyFont="1"/>
    <xf numFmtId="3" fontId="51" fillId="0" borderId="0" xfId="0" applyNumberFormat="1" applyFont="1"/>
    <xf numFmtId="0" fontId="54" fillId="0" borderId="0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horizontal="center" vertical="center"/>
    </xf>
    <xf numFmtId="3" fontId="54" fillId="0" borderId="0" xfId="0" applyNumberFormat="1" applyFont="1" applyFill="1" applyBorder="1" applyAlignment="1">
      <alignment horizontal="right" vertical="center" wrapText="1"/>
    </xf>
    <xf numFmtId="3" fontId="56" fillId="0" borderId="0" xfId="0" applyNumberFormat="1" applyFont="1"/>
    <xf numFmtId="3" fontId="54" fillId="0" borderId="0" xfId="0" applyNumberFormat="1" applyFont="1" applyFill="1" applyBorder="1" applyAlignment="1" applyProtection="1">
      <alignment horizontal="right"/>
    </xf>
    <xf numFmtId="3" fontId="53" fillId="0" borderId="0" xfId="0" applyNumberFormat="1" applyFont="1" applyFill="1" applyBorder="1" applyAlignment="1" applyProtection="1">
      <alignment horizontal="right"/>
    </xf>
    <xf numFmtId="3" fontId="53" fillId="0" borderId="0" xfId="0" applyNumberFormat="1" applyFont="1" applyBorder="1" applyAlignment="1">
      <alignment horizontal="right" vertical="center"/>
    </xf>
    <xf numFmtId="0" fontId="54" fillId="0" borderId="0" xfId="0" applyFont="1" applyFill="1" applyBorder="1" applyAlignment="1">
      <alignment horizontal="right" vertical="center"/>
    </xf>
    <xf numFmtId="0" fontId="54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 wrapText="1"/>
    </xf>
    <xf numFmtId="0" fontId="56" fillId="0" borderId="0" xfId="0" applyFont="1"/>
    <xf numFmtId="0" fontId="51" fillId="0" borderId="83" xfId="49" applyFont="1" applyBorder="1" applyAlignment="1">
      <alignment horizontal="center" vertical="center" wrapText="1"/>
    </xf>
    <xf numFmtId="0" fontId="51" fillId="0" borderId="84" xfId="49" applyFont="1" applyBorder="1" applyAlignment="1">
      <alignment horizontal="center" vertical="center" wrapText="1"/>
    </xf>
    <xf numFmtId="9" fontId="51" fillId="0" borderId="85" xfId="55" applyFont="1" applyBorder="1" applyAlignment="1">
      <alignment horizontal="center" vertical="center"/>
    </xf>
    <xf numFmtId="9" fontId="51" fillId="0" borderId="86" xfId="55" applyFont="1" applyBorder="1" applyAlignment="1">
      <alignment horizontal="center"/>
    </xf>
    <xf numFmtId="166" fontId="51" fillId="0" borderId="87" xfId="35" applyNumberFormat="1" applyFont="1" applyFill="1" applyBorder="1"/>
    <xf numFmtId="166" fontId="51" fillId="0" borderId="88" xfId="35" applyNumberFormat="1" applyFont="1" applyFill="1" applyBorder="1"/>
    <xf numFmtId="0" fontId="51" fillId="0" borderId="79" xfId="49" applyFont="1" applyFill="1" applyBorder="1"/>
    <xf numFmtId="0" fontId="51" fillId="0" borderId="21" xfId="49" applyFont="1" applyFill="1" applyBorder="1"/>
    <xf numFmtId="165" fontId="51" fillId="0" borderId="21" xfId="28" applyNumberFormat="1" applyFont="1" applyFill="1" applyBorder="1"/>
    <xf numFmtId="166" fontId="51" fillId="0" borderId="23" xfId="35" applyNumberFormat="1" applyFont="1" applyFill="1" applyBorder="1"/>
    <xf numFmtId="0" fontId="51" fillId="0" borderId="25" xfId="49" applyFont="1" applyFill="1" applyBorder="1" applyAlignment="1">
      <alignment horizontal="left"/>
    </xf>
    <xf numFmtId="166" fontId="51" fillId="0" borderId="89" xfId="35" applyNumberFormat="1" applyFont="1" applyBorder="1"/>
    <xf numFmtId="166" fontId="51" fillId="0" borderId="28" xfId="35" applyNumberFormat="1" applyFont="1" applyBorder="1"/>
    <xf numFmtId="0" fontId="52" fillId="0" borderId="21" xfId="49" applyFont="1" applyFill="1" applyBorder="1" applyAlignment="1">
      <alignment horizontal="left"/>
    </xf>
    <xf numFmtId="165" fontId="51" fillId="0" borderId="25" xfId="28" applyNumberFormat="1" applyFont="1" applyFill="1" applyBorder="1"/>
    <xf numFmtId="165" fontId="51" fillId="0" borderId="90" xfId="28" applyNumberFormat="1" applyFont="1" applyFill="1" applyBorder="1"/>
    <xf numFmtId="0" fontId="52" fillId="0" borderId="25" xfId="49" applyFont="1" applyFill="1" applyBorder="1"/>
    <xf numFmtId="0" fontId="51" fillId="0" borderId="25" xfId="49" applyFont="1" applyFill="1" applyBorder="1"/>
    <xf numFmtId="0" fontId="51" fillId="0" borderId="25" xfId="49" applyFont="1" applyFill="1" applyBorder="1" applyAlignment="1">
      <alignment horizontal="right"/>
    </xf>
    <xf numFmtId="166" fontId="51" fillId="0" borderId="87" xfId="35" applyNumberFormat="1" applyFont="1" applyFill="1" applyBorder="1" applyAlignment="1">
      <alignment horizontal="right"/>
    </xf>
    <xf numFmtId="166" fontId="51" fillId="0" borderId="23" xfId="35" applyNumberFormat="1" applyFont="1" applyFill="1" applyBorder="1" applyAlignment="1">
      <alignment horizontal="right"/>
    </xf>
    <xf numFmtId="0" fontId="57" fillId="0" borderId="25" xfId="49" applyFont="1" applyFill="1" applyBorder="1"/>
    <xf numFmtId="165" fontId="52" fillId="0" borderId="90" xfId="28" applyNumberFormat="1" applyFont="1" applyFill="1" applyBorder="1"/>
    <xf numFmtId="166" fontId="58" fillId="0" borderId="89" xfId="35" applyNumberFormat="1" applyFont="1" applyFill="1" applyBorder="1" applyAlignment="1">
      <alignment horizontal="right"/>
    </xf>
    <xf numFmtId="166" fontId="51" fillId="0" borderId="28" xfId="35" applyNumberFormat="1" applyFont="1" applyFill="1" applyBorder="1" applyAlignment="1">
      <alignment horizontal="right"/>
    </xf>
    <xf numFmtId="0" fontId="58" fillId="0" borderId="25" xfId="49" applyFont="1" applyFill="1" applyBorder="1"/>
    <xf numFmtId="0" fontId="52" fillId="0" borderId="25" xfId="49" applyFont="1" applyFill="1" applyBorder="1" applyAlignment="1">
      <alignment horizontal="left"/>
    </xf>
    <xf numFmtId="166" fontId="51" fillId="0" borderId="91" xfId="35" applyNumberFormat="1" applyFont="1" applyBorder="1"/>
    <xf numFmtId="0" fontId="51" fillId="0" borderId="92" xfId="49" applyFont="1" applyFill="1" applyBorder="1" applyAlignment="1">
      <alignment horizontal="left"/>
    </xf>
    <xf numFmtId="0" fontId="52" fillId="0" borderId="92" xfId="49" applyFont="1" applyFill="1" applyBorder="1"/>
    <xf numFmtId="165" fontId="51" fillId="0" borderId="92" xfId="28" applyNumberFormat="1" applyFont="1" applyFill="1" applyBorder="1"/>
    <xf numFmtId="166" fontId="51" fillId="0" borderId="87" xfId="35" applyNumberFormat="1" applyFont="1" applyBorder="1"/>
    <xf numFmtId="166" fontId="51" fillId="0" borderId="23" xfId="35" applyNumberFormat="1" applyFont="1" applyBorder="1"/>
    <xf numFmtId="0" fontId="52" fillId="0" borderId="21" xfId="49" applyFont="1" applyFill="1" applyBorder="1"/>
    <xf numFmtId="165" fontId="52" fillId="0" borderId="21" xfId="28" applyNumberFormat="1" applyFont="1" applyFill="1" applyBorder="1"/>
    <xf numFmtId="165" fontId="52" fillId="0" borderId="93" xfId="28" applyNumberFormat="1" applyFont="1" applyFill="1" applyBorder="1"/>
    <xf numFmtId="0" fontId="52" fillId="0" borderId="25" xfId="49" applyFont="1" applyFill="1" applyBorder="1" applyAlignment="1">
      <alignment horizontal="right"/>
    </xf>
    <xf numFmtId="165" fontId="52" fillId="0" borderId="92" xfId="28" applyNumberFormat="1" applyFont="1" applyFill="1" applyBorder="1"/>
    <xf numFmtId="166" fontId="51" fillId="0" borderId="89" xfId="35" applyNumberFormat="1" applyFont="1" applyFill="1" applyBorder="1"/>
    <xf numFmtId="166" fontId="51" fillId="0" borderId="28" xfId="35" applyNumberFormat="1" applyFont="1" applyFill="1" applyBorder="1"/>
    <xf numFmtId="165" fontId="52" fillId="0" borderId="79" xfId="28" applyNumberFormat="1" applyFont="1" applyFill="1" applyBorder="1"/>
    <xf numFmtId="165" fontId="52" fillId="0" borderId="94" xfId="28" applyNumberFormat="1" applyFont="1" applyFill="1" applyBorder="1"/>
    <xf numFmtId="166" fontId="58" fillId="0" borderId="89" xfId="35" applyNumberFormat="1" applyFont="1" applyBorder="1"/>
    <xf numFmtId="0" fontId="51" fillId="0" borderId="83" xfId="0" applyFont="1" applyBorder="1" applyAlignment="1">
      <alignment horizontal="center" vertical="center" wrapText="1"/>
    </xf>
    <xf numFmtId="0" fontId="51" fillId="0" borderId="84" xfId="0" applyFont="1" applyBorder="1" applyAlignment="1">
      <alignment horizontal="center" vertical="center" wrapText="1"/>
    </xf>
    <xf numFmtId="0" fontId="51" fillId="29" borderId="95" xfId="0" applyFont="1" applyFill="1" applyBorder="1" applyAlignment="1">
      <alignment horizontal="center"/>
    </xf>
    <xf numFmtId="0" fontId="51" fillId="29" borderId="96" xfId="0" applyFont="1" applyFill="1" applyBorder="1" applyAlignment="1">
      <alignment horizontal="center"/>
    </xf>
    <xf numFmtId="0" fontId="51" fillId="29" borderId="97" xfId="0" applyFont="1" applyFill="1" applyBorder="1"/>
    <xf numFmtId="0" fontId="51" fillId="29" borderId="97" xfId="0" applyFont="1" applyFill="1" applyBorder="1" applyAlignment="1">
      <alignment horizontal="center" vertical="center"/>
    </xf>
    <xf numFmtId="166" fontId="51" fillId="29" borderId="97" xfId="32" applyNumberFormat="1" applyFont="1" applyFill="1" applyBorder="1"/>
    <xf numFmtId="0" fontId="51" fillId="29" borderId="97" xfId="0" applyFont="1" applyFill="1" applyBorder="1" applyAlignment="1">
      <alignment horizontal="center"/>
    </xf>
    <xf numFmtId="165" fontId="51" fillId="29" borderId="97" xfId="28" applyNumberFormat="1" applyFont="1" applyFill="1" applyBorder="1"/>
    <xf numFmtId="166" fontId="51" fillId="29" borderId="98" xfId="32" applyNumberFormat="1" applyFont="1" applyFill="1" applyBorder="1"/>
    <xf numFmtId="0" fontId="51" fillId="0" borderId="87" xfId="0" applyFont="1" applyBorder="1" applyAlignment="1">
      <alignment horizontal="right"/>
    </xf>
    <xf numFmtId="0" fontId="51" fillId="0" borderId="23" xfId="0" applyFont="1" applyBorder="1" applyAlignment="1">
      <alignment horizontal="right"/>
    </xf>
    <xf numFmtId="0" fontId="51" fillId="0" borderId="21" xfId="0" applyFont="1" applyBorder="1"/>
    <xf numFmtId="0" fontId="58" fillId="0" borderId="21" xfId="0" applyFont="1" applyBorder="1"/>
    <xf numFmtId="166" fontId="51" fillId="0" borderId="21" xfId="32" applyNumberFormat="1" applyFont="1" applyBorder="1"/>
    <xf numFmtId="166" fontId="58" fillId="0" borderId="99" xfId="32" applyNumberFormat="1" applyFont="1" applyBorder="1"/>
    <xf numFmtId="0" fontId="51" fillId="0" borderId="99" xfId="0" applyFont="1" applyBorder="1"/>
    <xf numFmtId="166" fontId="58" fillId="0" borderId="21" xfId="32" applyNumberFormat="1" applyFont="1" applyFill="1" applyBorder="1"/>
    <xf numFmtId="166" fontId="58" fillId="0" borderId="93" xfId="32" applyNumberFormat="1" applyFont="1" applyFill="1" applyBorder="1"/>
    <xf numFmtId="0" fontId="51" fillId="0" borderId="89" xfId="0" applyFont="1" applyBorder="1" applyAlignment="1">
      <alignment horizontal="right"/>
    </xf>
    <xf numFmtId="0" fontId="51" fillId="0" borderId="28" xfId="0" applyFont="1" applyBorder="1" applyAlignment="1">
      <alignment horizontal="right"/>
    </xf>
    <xf numFmtId="0" fontId="51" fillId="0" borderId="25" xfId="0" applyFont="1" applyBorder="1"/>
    <xf numFmtId="0" fontId="58" fillId="0" borderId="25" xfId="0" applyFont="1" applyBorder="1"/>
    <xf numFmtId="166" fontId="52" fillId="0" borderId="25" xfId="32" applyNumberFormat="1" applyFont="1" applyBorder="1"/>
    <xf numFmtId="166" fontId="52" fillId="0" borderId="90" xfId="32" applyNumberFormat="1" applyFont="1" applyFill="1" applyBorder="1"/>
    <xf numFmtId="0" fontId="52" fillId="0" borderId="89" xfId="0" applyFont="1" applyBorder="1" applyAlignment="1">
      <alignment horizontal="right"/>
    </xf>
    <xf numFmtId="0" fontId="52" fillId="0" borderId="28" xfId="0" applyFont="1" applyBorder="1" applyAlignment="1">
      <alignment horizontal="right"/>
    </xf>
    <xf numFmtId="0" fontId="52" fillId="0" borderId="25" xfId="0" applyFont="1" applyBorder="1"/>
    <xf numFmtId="0" fontId="52" fillId="0" borderId="25" xfId="0" applyFont="1" applyBorder="1" applyAlignment="1">
      <alignment horizontal="right"/>
    </xf>
    <xf numFmtId="0" fontId="52" fillId="0" borderId="100" xfId="0" applyFont="1" applyBorder="1" applyAlignment="1">
      <alignment horizontal="right"/>
    </xf>
    <xf numFmtId="0" fontId="52" fillId="0" borderId="91" xfId="0" applyFont="1" applyBorder="1" applyAlignment="1">
      <alignment horizontal="right"/>
    </xf>
    <xf numFmtId="0" fontId="52" fillId="0" borderId="92" xfId="0" applyFont="1" applyBorder="1"/>
    <xf numFmtId="166" fontId="52" fillId="0" borderId="92" xfId="32" applyNumberFormat="1" applyFont="1" applyBorder="1"/>
    <xf numFmtId="0" fontId="52" fillId="0" borderId="101" xfId="0" applyFont="1" applyBorder="1" applyAlignment="1">
      <alignment horizontal="right"/>
    </xf>
    <xf numFmtId="0" fontId="52" fillId="0" borderId="12" xfId="0" applyFont="1" applyBorder="1" applyAlignment="1">
      <alignment horizontal="right"/>
    </xf>
    <xf numFmtId="0" fontId="51" fillId="0" borderId="80" xfId="0" applyFont="1" applyBorder="1" applyAlignment="1">
      <alignment horizontal="right"/>
    </xf>
    <xf numFmtId="0" fontId="51" fillId="0" borderId="11" xfId="0" applyFont="1" applyBorder="1" applyAlignment="1">
      <alignment horizontal="right"/>
    </xf>
    <xf numFmtId="166" fontId="52" fillId="0" borderId="80" xfId="32" applyNumberFormat="1" applyFont="1" applyBorder="1"/>
    <xf numFmtId="0" fontId="52" fillId="0" borderId="92" xfId="0" applyFont="1" applyBorder="1" applyAlignment="1">
      <alignment horizontal="right"/>
    </xf>
    <xf numFmtId="166" fontId="52" fillId="0" borderId="102" xfId="32" applyNumberFormat="1" applyFont="1" applyFill="1" applyBorder="1"/>
    <xf numFmtId="166" fontId="52" fillId="0" borderId="21" xfId="32" applyNumberFormat="1" applyFont="1" applyBorder="1"/>
    <xf numFmtId="0" fontId="52" fillId="0" borderId="80" xfId="0" applyFont="1" applyBorder="1" applyAlignment="1">
      <alignment horizontal="right"/>
    </xf>
    <xf numFmtId="0" fontId="51" fillId="0" borderId="80" xfId="0" applyFont="1" applyBorder="1"/>
    <xf numFmtId="166" fontId="52" fillId="0" borderId="103" xfId="32" applyNumberFormat="1" applyFont="1" applyFill="1" applyBorder="1"/>
    <xf numFmtId="0" fontId="51" fillId="0" borderId="21" xfId="0" applyFont="1" applyBorder="1" applyAlignment="1">
      <alignment horizontal="right"/>
    </xf>
    <xf numFmtId="0" fontId="52" fillId="0" borderId="21" xfId="0" applyFont="1" applyBorder="1"/>
    <xf numFmtId="166" fontId="52" fillId="0" borderId="93" xfId="32" applyNumberFormat="1" applyFont="1" applyFill="1" applyBorder="1"/>
    <xf numFmtId="0" fontId="52" fillId="0" borderId="87" xfId="0" applyFont="1" applyBorder="1" applyAlignment="1">
      <alignment horizontal="right"/>
    </xf>
    <xf numFmtId="0" fontId="52" fillId="0" borderId="23" xfId="0" applyFont="1" applyBorder="1" applyAlignment="1">
      <alignment horizontal="right"/>
    </xf>
    <xf numFmtId="166" fontId="58" fillId="0" borderId="21" xfId="32" applyNumberFormat="1" applyFont="1" applyBorder="1"/>
    <xf numFmtId="166" fontId="52" fillId="0" borderId="79" xfId="32" applyNumberFormat="1" applyFont="1" applyBorder="1"/>
    <xf numFmtId="166" fontId="52" fillId="0" borderId="25" xfId="32" applyNumberFormat="1" applyFont="1" applyFill="1" applyBorder="1"/>
    <xf numFmtId="0" fontId="52" fillId="0" borderId="80" xfId="0" applyFont="1" applyBorder="1"/>
    <xf numFmtId="165" fontId="58" fillId="0" borderId="92" xfId="28" applyNumberFormat="1" applyFont="1" applyFill="1" applyBorder="1"/>
    <xf numFmtId="166" fontId="58" fillId="0" borderId="102" xfId="32" applyNumberFormat="1" applyFont="1" applyFill="1" applyBorder="1"/>
    <xf numFmtId="166" fontId="52" fillId="0" borderId="80" xfId="32" applyNumberFormat="1" applyFont="1" applyFill="1" applyBorder="1"/>
    <xf numFmtId="0" fontId="51" fillId="0" borderId="25" xfId="0" applyFont="1" applyBorder="1" applyAlignment="1">
      <alignment horizontal="right"/>
    </xf>
    <xf numFmtId="166" fontId="58" fillId="0" borderId="25" xfId="32" applyNumberFormat="1" applyFont="1" applyBorder="1"/>
    <xf numFmtId="0" fontId="53" fillId="0" borderId="11" xfId="0" applyFont="1" applyBorder="1"/>
    <xf numFmtId="165" fontId="58" fillId="0" borderId="80" xfId="28" applyNumberFormat="1" applyFont="1" applyFill="1" applyBorder="1"/>
    <xf numFmtId="166" fontId="58" fillId="0" borderId="103" xfId="32" applyNumberFormat="1" applyFont="1" applyFill="1" applyBorder="1"/>
    <xf numFmtId="0" fontId="58" fillId="0" borderId="79" xfId="0" applyFont="1" applyBorder="1"/>
    <xf numFmtId="165" fontId="58" fillId="0" borderId="79" xfId="28" applyNumberFormat="1" applyFont="1" applyFill="1" applyBorder="1"/>
    <xf numFmtId="166" fontId="58" fillId="0" borderId="94" xfId="32" applyNumberFormat="1" applyFont="1" applyFill="1" applyBorder="1"/>
    <xf numFmtId="0" fontId="51" fillId="29" borderId="80" xfId="0" applyFont="1" applyFill="1" applyBorder="1" applyAlignment="1">
      <alignment horizontal="center"/>
    </xf>
    <xf numFmtId="0" fontId="51" fillId="29" borderId="80" xfId="0" applyFont="1" applyFill="1" applyBorder="1"/>
    <xf numFmtId="0" fontId="52" fillId="29" borderId="80" xfId="0" applyFont="1" applyFill="1" applyBorder="1"/>
    <xf numFmtId="165" fontId="52" fillId="29" borderId="80" xfId="28" applyNumberFormat="1" applyFont="1" applyFill="1" applyBorder="1"/>
    <xf numFmtId="166" fontId="52" fillId="29" borderId="80" xfId="32" applyNumberFormat="1" applyFont="1" applyFill="1" applyBorder="1"/>
    <xf numFmtId="0" fontId="51" fillId="0" borderId="92" xfId="0" applyFont="1" applyBorder="1"/>
    <xf numFmtId="0" fontId="51" fillId="0" borderId="25" xfId="0" applyFont="1" applyFill="1" applyBorder="1"/>
    <xf numFmtId="166" fontId="51" fillId="0" borderId="90" xfId="32" applyNumberFormat="1" applyFont="1" applyFill="1" applyBorder="1"/>
    <xf numFmtId="0" fontId="51" fillId="0" borderId="101" xfId="0" applyFont="1" applyBorder="1"/>
    <xf numFmtId="0" fontId="51" fillId="0" borderId="12" xfId="0" applyFont="1" applyBorder="1"/>
    <xf numFmtId="0" fontId="58" fillId="0" borderId="80" xfId="0" applyFont="1" applyBorder="1"/>
    <xf numFmtId="166" fontId="58" fillId="0" borderId="80" xfId="32" applyNumberFormat="1" applyFont="1" applyBorder="1"/>
    <xf numFmtId="0" fontId="52" fillId="0" borderId="25" xfId="0" applyFont="1" applyFill="1" applyBorder="1" applyAlignment="1">
      <alignment horizontal="right"/>
    </xf>
    <xf numFmtId="0" fontId="52" fillId="0" borderId="25" xfId="0" applyFont="1" applyFill="1" applyBorder="1"/>
    <xf numFmtId="0" fontId="51" fillId="0" borderId="104" xfId="0" applyFont="1" applyBorder="1"/>
    <xf numFmtId="0" fontId="51" fillId="0" borderId="11" xfId="0" applyFont="1" applyBorder="1"/>
    <xf numFmtId="0" fontId="58" fillId="0" borderId="11" xfId="0" applyFont="1" applyBorder="1"/>
    <xf numFmtId="166" fontId="58" fillId="0" borderId="11" xfId="32" applyNumberFormat="1" applyFont="1" applyBorder="1"/>
    <xf numFmtId="166" fontId="58" fillId="0" borderId="12" xfId="32" applyNumberFormat="1" applyFont="1" applyBorder="1"/>
    <xf numFmtId="0" fontId="52" fillId="0" borderId="92" xfId="0" applyFont="1" applyFill="1" applyBorder="1" applyAlignment="1">
      <alignment horizontal="right"/>
    </xf>
    <xf numFmtId="0" fontId="52" fillId="0" borderId="92" xfId="0" applyFont="1" applyFill="1" applyBorder="1"/>
    <xf numFmtId="0" fontId="51" fillId="29" borderId="101" xfId="0" applyFont="1" applyFill="1" applyBorder="1" applyAlignment="1">
      <alignment horizontal="center"/>
    </xf>
    <xf numFmtId="0" fontId="51" fillId="29" borderId="12" xfId="0" applyFont="1" applyFill="1" applyBorder="1" applyAlignment="1">
      <alignment horizontal="center"/>
    </xf>
    <xf numFmtId="166" fontId="51" fillId="29" borderId="80" xfId="32" applyNumberFormat="1" applyFont="1" applyFill="1" applyBorder="1"/>
    <xf numFmtId="0" fontId="52" fillId="0" borderId="80" xfId="0" applyFont="1" applyFill="1" applyBorder="1"/>
    <xf numFmtId="0" fontId="51" fillId="0" borderId="80" xfId="0" applyFont="1" applyFill="1" applyBorder="1" applyAlignment="1">
      <alignment horizontal="right"/>
    </xf>
    <xf numFmtId="0" fontId="51" fillId="0" borderId="87" xfId="0" applyFont="1" applyBorder="1"/>
    <xf numFmtId="0" fontId="51" fillId="0" borderId="23" xfId="0" applyFont="1" applyBorder="1"/>
    <xf numFmtId="0" fontId="51" fillId="0" borderId="21" xfId="0" applyFont="1" applyFill="1" applyBorder="1"/>
    <xf numFmtId="0" fontId="51" fillId="0" borderId="92" xfId="0" applyFont="1" applyFill="1" applyBorder="1"/>
    <xf numFmtId="166" fontId="57" fillId="0" borderId="92" xfId="32" applyNumberFormat="1" applyFont="1" applyBorder="1"/>
    <xf numFmtId="0" fontId="52" fillId="0" borderId="79" xfId="0" applyFont="1" applyFill="1" applyBorder="1"/>
    <xf numFmtId="166" fontId="52" fillId="0" borderId="94" xfId="32" applyNumberFormat="1" applyFont="1" applyFill="1" applyBorder="1"/>
    <xf numFmtId="0" fontId="51" fillId="0" borderId="101" xfId="0" applyFont="1" applyBorder="1" applyAlignment="1">
      <alignment horizontal="right"/>
    </xf>
    <xf numFmtId="0" fontId="51" fillId="0" borderId="12" xfId="0" applyFont="1" applyBorder="1" applyAlignment="1">
      <alignment horizontal="right"/>
    </xf>
    <xf numFmtId="0" fontId="58" fillId="0" borderId="80" xfId="0" applyFont="1" applyBorder="1" applyAlignment="1">
      <alignment horizontal="right"/>
    </xf>
    <xf numFmtId="166" fontId="51" fillId="0" borderId="80" xfId="32" applyNumberFormat="1" applyFont="1" applyBorder="1"/>
    <xf numFmtId="0" fontId="51" fillId="0" borderId="80" xfId="0" applyFont="1" applyFill="1" applyBorder="1"/>
    <xf numFmtId="0" fontId="51" fillId="0" borderId="23" xfId="0" applyFont="1" applyBorder="1" applyAlignment="1">
      <alignment horizontal="center"/>
    </xf>
    <xf numFmtId="0" fontId="52" fillId="0" borderId="21" xfId="0" applyFont="1" applyFill="1" applyBorder="1"/>
    <xf numFmtId="0" fontId="58" fillId="0" borderId="92" xfId="0" applyFont="1" applyBorder="1"/>
    <xf numFmtId="0" fontId="51" fillId="0" borderId="100" xfId="0" applyFont="1" applyBorder="1" applyAlignment="1">
      <alignment horizontal="right"/>
    </xf>
    <xf numFmtId="0" fontId="51" fillId="0" borderId="91" xfId="0" applyFont="1" applyBorder="1" applyAlignment="1">
      <alignment horizontal="right"/>
    </xf>
    <xf numFmtId="0" fontId="51" fillId="0" borderId="101" xfId="0" applyFont="1" applyFill="1" applyBorder="1"/>
    <xf numFmtId="0" fontId="51" fillId="0" borderId="12" xfId="0" applyFont="1" applyFill="1" applyBorder="1"/>
    <xf numFmtId="166" fontId="51" fillId="0" borderId="80" xfId="32" applyNumberFormat="1" applyFont="1" applyFill="1" applyBorder="1"/>
    <xf numFmtId="0" fontId="52" fillId="0" borderId="89" xfId="0" applyFont="1" applyBorder="1"/>
    <xf numFmtId="0" fontId="52" fillId="0" borderId="28" xfId="0" applyFont="1" applyBorder="1"/>
    <xf numFmtId="166" fontId="51" fillId="0" borderId="105" xfId="32" applyNumberFormat="1" applyFont="1" applyBorder="1"/>
    <xf numFmtId="166" fontId="51" fillId="0" borderId="106" xfId="32" applyNumberFormat="1" applyFont="1" applyFill="1" applyBorder="1"/>
    <xf numFmtId="166" fontId="52" fillId="0" borderId="0" xfId="0" applyNumberFormat="1" applyFont="1"/>
    <xf numFmtId="0" fontId="59" fillId="0" borderId="0" xfId="0" applyFont="1"/>
    <xf numFmtId="0" fontId="60" fillId="0" borderId="107" xfId="0" applyFont="1" applyBorder="1" applyAlignment="1">
      <alignment horizontal="center" vertical="center" wrapText="1"/>
    </xf>
    <xf numFmtId="0" fontId="60" fillId="0" borderId="85" xfId="0" applyFont="1" applyBorder="1" applyAlignment="1">
      <alignment horizontal="center" vertical="center" wrapText="1"/>
    </xf>
    <xf numFmtId="0" fontId="60" fillId="29" borderId="97" xfId="0" applyFont="1" applyFill="1" applyBorder="1" applyAlignment="1">
      <alignment horizontal="center" vertical="center"/>
    </xf>
    <xf numFmtId="0" fontId="61" fillId="0" borderId="21" xfId="0" applyFont="1" applyBorder="1"/>
    <xf numFmtId="0" fontId="59" fillId="0" borderId="21" xfId="0" applyFont="1" applyBorder="1"/>
    <xf numFmtId="0" fontId="60" fillId="0" borderId="25" xfId="0" applyFont="1" applyBorder="1"/>
    <xf numFmtId="0" fontId="59" fillId="0" borderId="25" xfId="0" applyFont="1" applyBorder="1"/>
    <xf numFmtId="0" fontId="59" fillId="0" borderId="25" xfId="0" applyFont="1" applyBorder="1" applyAlignment="1">
      <alignment wrapText="1"/>
    </xf>
    <xf numFmtId="0" fontId="60" fillId="0" borderId="11" xfId="0" applyFont="1" applyBorder="1" applyAlignment="1">
      <alignment horizontal="right"/>
    </xf>
    <xf numFmtId="0" fontId="59" fillId="0" borderId="92" xfId="0" applyFont="1" applyBorder="1" applyAlignment="1">
      <alignment wrapText="1"/>
    </xf>
    <xf numFmtId="0" fontId="60" fillId="0" borderId="80" xfId="0" applyFont="1" applyBorder="1"/>
    <xf numFmtId="0" fontId="60" fillId="0" borderId="80" xfId="0" applyFont="1" applyBorder="1" applyAlignment="1">
      <alignment horizontal="right"/>
    </xf>
    <xf numFmtId="0" fontId="59" fillId="0" borderId="92" xfId="0" applyFont="1" applyBorder="1"/>
    <xf numFmtId="0" fontId="59" fillId="0" borderId="21" xfId="0" applyFont="1" applyBorder="1" applyAlignment="1">
      <alignment wrapText="1"/>
    </xf>
    <xf numFmtId="0" fontId="61" fillId="0" borderId="108" xfId="0" applyFont="1" applyBorder="1" applyAlignment="1">
      <alignment wrapText="1"/>
    </xf>
    <xf numFmtId="0" fontId="61" fillId="0" borderId="79" xfId="0" applyFont="1" applyBorder="1" applyAlignment="1">
      <alignment wrapText="1"/>
    </xf>
    <xf numFmtId="0" fontId="61" fillId="0" borderId="109" xfId="0" applyFont="1" applyBorder="1" applyAlignment="1">
      <alignment wrapText="1"/>
    </xf>
    <xf numFmtId="0" fontId="60" fillId="0" borderId="11" xfId="0" applyFont="1" applyBorder="1"/>
    <xf numFmtId="0" fontId="59" fillId="0" borderId="79" xfId="0" applyFont="1" applyBorder="1"/>
    <xf numFmtId="0" fontId="60" fillId="0" borderId="21" xfId="0" applyFont="1" applyBorder="1"/>
    <xf numFmtId="0" fontId="59" fillId="29" borderId="80" xfId="0" applyFont="1" applyFill="1" applyBorder="1"/>
    <xf numFmtId="0" fontId="62" fillId="0" borderId="80" xfId="0" applyFont="1" applyBorder="1"/>
    <xf numFmtId="0" fontId="62" fillId="0" borderId="11" xfId="0" applyFont="1" applyBorder="1"/>
    <xf numFmtId="166" fontId="60" fillId="29" borderId="80" xfId="32" applyNumberFormat="1" applyFont="1" applyFill="1" applyBorder="1"/>
    <xf numFmtId="0" fontId="59" fillId="0" borderId="79" xfId="0" applyFont="1" applyFill="1" applyBorder="1"/>
    <xf numFmtId="0" fontId="62" fillId="0" borderId="80" xfId="0" applyFont="1" applyBorder="1" applyAlignment="1">
      <alignment horizontal="right"/>
    </xf>
    <xf numFmtId="0" fontId="59" fillId="0" borderId="21" xfId="0" applyFont="1" applyFill="1" applyBorder="1"/>
    <xf numFmtId="0" fontId="59" fillId="0" borderId="25" xfId="0" applyFont="1" applyFill="1" applyBorder="1"/>
    <xf numFmtId="0" fontId="60" fillId="0" borderId="25" xfId="0" applyFont="1" applyFill="1" applyBorder="1"/>
    <xf numFmtId="0" fontId="59" fillId="0" borderId="25" xfId="0" applyFont="1" applyFill="1" applyBorder="1" applyAlignment="1">
      <alignment wrapText="1"/>
    </xf>
    <xf numFmtId="0" fontId="62" fillId="0" borderId="25" xfId="0" applyFont="1" applyBorder="1"/>
    <xf numFmtId="0" fontId="62" fillId="0" borderId="92" xfId="0" applyFont="1" applyBorder="1"/>
    <xf numFmtId="0" fontId="62" fillId="0" borderId="21" xfId="0" applyFont="1" applyBorder="1"/>
    <xf numFmtId="0" fontId="59" fillId="0" borderId="92" xfId="0" applyFont="1" applyFill="1" applyBorder="1" applyAlignment="1">
      <alignment wrapText="1"/>
    </xf>
    <xf numFmtId="0" fontId="59" fillId="0" borderId="80" xfId="0" applyFont="1" applyFill="1" applyBorder="1"/>
    <xf numFmtId="0" fontId="60" fillId="0" borderId="80" xfId="0" applyFont="1" applyFill="1" applyBorder="1"/>
    <xf numFmtId="0" fontId="1" fillId="0" borderId="0" xfId="47"/>
    <xf numFmtId="175" fontId="52" fillId="0" borderId="0" xfId="28" applyNumberFormat="1" applyFont="1"/>
    <xf numFmtId="165" fontId="63" fillId="0" borderId="21" xfId="28" applyNumberFormat="1" applyFont="1" applyFill="1" applyBorder="1"/>
    <xf numFmtId="3" fontId="1" fillId="0" borderId="0" xfId="47" applyNumberFormat="1"/>
    <xf numFmtId="3" fontId="63" fillId="0" borderId="0" xfId="0" applyNumberFormat="1" applyFont="1" applyFill="1" applyBorder="1" applyAlignment="1" applyProtection="1">
      <alignment horizontal="right"/>
    </xf>
    <xf numFmtId="165" fontId="51" fillId="29" borderId="110" xfId="28" applyNumberFormat="1" applyFont="1" applyFill="1" applyBorder="1"/>
    <xf numFmtId="166" fontId="58" fillId="0" borderId="20" xfId="32" applyNumberFormat="1" applyFont="1" applyFill="1" applyBorder="1"/>
    <xf numFmtId="165" fontId="52" fillId="0" borderId="29" xfId="28" applyNumberFormat="1" applyFont="1" applyFill="1" applyBorder="1"/>
    <xf numFmtId="165" fontId="52" fillId="0" borderId="111" xfId="28" applyNumberFormat="1" applyFont="1" applyFill="1" applyBorder="1"/>
    <xf numFmtId="165" fontId="52" fillId="0" borderId="10" xfId="28" applyNumberFormat="1" applyFont="1" applyFill="1" applyBorder="1"/>
    <xf numFmtId="165" fontId="52" fillId="0" borderId="20" xfId="28" applyNumberFormat="1" applyFont="1" applyFill="1" applyBorder="1"/>
    <xf numFmtId="166" fontId="52" fillId="0" borderId="29" xfId="32" applyNumberFormat="1" applyFont="1" applyFill="1" applyBorder="1"/>
    <xf numFmtId="165" fontId="51" fillId="0" borderId="29" xfId="28" applyNumberFormat="1" applyFont="1" applyFill="1" applyBorder="1"/>
    <xf numFmtId="165" fontId="58" fillId="0" borderId="111" xfId="28" applyNumberFormat="1" applyFont="1" applyFill="1" applyBorder="1"/>
    <xf numFmtId="165" fontId="58" fillId="0" borderId="10" xfId="28" applyNumberFormat="1" applyFont="1" applyFill="1" applyBorder="1"/>
    <xf numFmtId="165" fontId="58" fillId="0" borderId="112" xfId="28" applyNumberFormat="1" applyFont="1" applyFill="1" applyBorder="1"/>
    <xf numFmtId="165" fontId="63" fillId="0" borderId="20" xfId="28" applyNumberFormat="1" applyFont="1" applyFill="1" applyBorder="1"/>
    <xf numFmtId="165" fontId="52" fillId="0" borderId="112" xfId="28" applyNumberFormat="1" applyFont="1" applyFill="1" applyBorder="1"/>
    <xf numFmtId="0" fontId="64" fillId="0" borderId="139" xfId="47" applyFont="1" applyBorder="1" applyAlignment="1">
      <alignment horizontal="center" vertical="top" wrapText="1"/>
    </xf>
    <xf numFmtId="3" fontId="64" fillId="0" borderId="140" xfId="47" applyNumberFormat="1" applyFont="1" applyBorder="1" applyAlignment="1">
      <alignment horizontal="center" vertical="top" wrapText="1"/>
    </xf>
    <xf numFmtId="3" fontId="65" fillId="0" borderId="140" xfId="47" applyNumberFormat="1" applyFont="1" applyBorder="1" applyAlignment="1">
      <alignment horizontal="center" vertical="top" wrapText="1"/>
    </xf>
    <xf numFmtId="0" fontId="64" fillId="0" borderId="141" xfId="47" applyFont="1" applyBorder="1" applyAlignment="1">
      <alignment vertical="top" wrapText="1"/>
    </xf>
    <xf numFmtId="3" fontId="64" fillId="0" borderId="142" xfId="47" applyNumberFormat="1" applyFont="1" applyBorder="1" applyAlignment="1">
      <alignment vertical="top" wrapText="1"/>
    </xf>
    <xf numFmtId="3" fontId="65" fillId="0" borderId="142" xfId="47" applyNumberFormat="1" applyFont="1" applyBorder="1" applyAlignment="1">
      <alignment vertical="top" wrapText="1"/>
    </xf>
    <xf numFmtId="0" fontId="65" fillId="0" borderId="141" xfId="47" applyFont="1" applyBorder="1" applyAlignment="1">
      <alignment vertical="top" wrapText="1"/>
    </xf>
    <xf numFmtId="3" fontId="65" fillId="0" borderId="142" xfId="47" applyNumberFormat="1" applyFont="1" applyBorder="1" applyAlignment="1">
      <alignment horizontal="right" vertical="top" wrapText="1"/>
    </xf>
    <xf numFmtId="3" fontId="64" fillId="0" borderId="142" xfId="47" applyNumberFormat="1" applyFont="1" applyBorder="1" applyAlignment="1">
      <alignment horizontal="right" vertical="top" wrapText="1"/>
    </xf>
    <xf numFmtId="3" fontId="65" fillId="30" borderId="142" xfId="47" applyNumberFormat="1" applyFont="1" applyFill="1" applyBorder="1" applyAlignment="1">
      <alignment horizontal="right" vertical="top" wrapText="1"/>
    </xf>
    <xf numFmtId="0" fontId="65" fillId="30" borderId="141" xfId="47" applyFont="1" applyFill="1" applyBorder="1" applyAlignment="1">
      <alignment vertical="top" wrapText="1"/>
    </xf>
    <xf numFmtId="0" fontId="50" fillId="0" borderId="0" xfId="48"/>
    <xf numFmtId="0" fontId="46" fillId="0" borderId="0" xfId="48" applyFont="1" applyBorder="1"/>
    <xf numFmtId="0" fontId="46" fillId="0" borderId="81" xfId="48" applyFont="1" applyBorder="1"/>
    <xf numFmtId="0" fontId="50" fillId="0" borderId="0" xfId="48" applyBorder="1"/>
    <xf numFmtId="14" fontId="46" fillId="0" borderId="81" xfId="48" applyNumberFormat="1" applyFont="1" applyBorder="1"/>
    <xf numFmtId="0" fontId="50" fillId="0" borderId="81" xfId="48" applyBorder="1"/>
    <xf numFmtId="0" fontId="50" fillId="0" borderId="113" xfId="48" applyBorder="1"/>
    <xf numFmtId="0" fontId="50" fillId="0" borderId="114" xfId="48" applyBorder="1"/>
    <xf numFmtId="0" fontId="50" fillId="0" borderId="115" xfId="48" applyBorder="1"/>
    <xf numFmtId="0" fontId="46" fillId="0" borderId="116" xfId="48" applyFont="1" applyBorder="1"/>
    <xf numFmtId="0" fontId="50" fillId="0" borderId="117" xfId="48" applyBorder="1"/>
    <xf numFmtId="0" fontId="50" fillId="0" borderId="116" xfId="48" applyBorder="1"/>
    <xf numFmtId="0" fontId="50" fillId="0" borderId="118" xfId="48" applyBorder="1"/>
    <xf numFmtId="0" fontId="50" fillId="0" borderId="82" xfId="48" applyBorder="1"/>
    <xf numFmtId="0" fontId="50" fillId="0" borderId="119" xfId="48" applyBorder="1"/>
    <xf numFmtId="165" fontId="51" fillId="29" borderId="80" xfId="28" applyNumberFormat="1" applyFont="1" applyFill="1" applyBorder="1"/>
    <xf numFmtId="166" fontId="51" fillId="29" borderId="101" xfId="35" applyNumberFormat="1" applyFont="1" applyFill="1" applyBorder="1"/>
    <xf numFmtId="166" fontId="51" fillId="29" borderId="12" xfId="35" applyNumberFormat="1" applyFont="1" applyFill="1" applyBorder="1"/>
    <xf numFmtId="0" fontId="51" fillId="29" borderId="80" xfId="49" applyFont="1" applyFill="1" applyBorder="1" applyAlignment="1">
      <alignment horizontal="left"/>
    </xf>
    <xf numFmtId="0" fontId="52" fillId="29" borderId="80" xfId="49" applyFont="1" applyFill="1" applyBorder="1"/>
    <xf numFmtId="166" fontId="51" fillId="29" borderId="120" xfId="35" applyNumberFormat="1" applyFont="1" applyFill="1" applyBorder="1"/>
    <xf numFmtId="166" fontId="51" fillId="29" borderId="121" xfId="35" applyNumberFormat="1" applyFont="1" applyFill="1" applyBorder="1"/>
    <xf numFmtId="0" fontId="52" fillId="29" borderId="105" xfId="49" applyFont="1" applyFill="1" applyBorder="1"/>
    <xf numFmtId="0" fontId="51" fillId="29" borderId="105" xfId="49" applyFont="1" applyFill="1" applyBorder="1" applyAlignment="1">
      <alignment horizontal="right"/>
    </xf>
    <xf numFmtId="9" fontId="51" fillId="29" borderId="105" xfId="55" applyFont="1" applyFill="1" applyBorder="1"/>
    <xf numFmtId="166" fontId="51" fillId="0" borderId="122" xfId="35" applyNumberFormat="1" applyFont="1" applyBorder="1"/>
    <xf numFmtId="0" fontId="51" fillId="29" borderId="120" xfId="0" applyFont="1" applyFill="1" applyBorder="1"/>
    <xf numFmtId="0" fontId="51" fillId="29" borderId="121" xfId="0" applyFont="1" applyFill="1" applyBorder="1"/>
    <xf numFmtId="0" fontId="51" fillId="29" borderId="105" xfId="0" applyFont="1" applyFill="1" applyBorder="1"/>
    <xf numFmtId="0" fontId="60" fillId="29" borderId="105" xfId="0" applyFont="1" applyFill="1" applyBorder="1"/>
    <xf numFmtId="166" fontId="51" fillId="29" borderId="105" xfId="32" applyNumberFormat="1" applyFont="1" applyFill="1" applyBorder="1"/>
    <xf numFmtId="0" fontId="52" fillId="29" borderId="105" xfId="0" applyFont="1" applyFill="1" applyBorder="1"/>
    <xf numFmtId="165" fontId="51" fillId="29" borderId="105" xfId="28" applyNumberFormat="1" applyFont="1" applyFill="1" applyBorder="1"/>
    <xf numFmtId="165" fontId="51" fillId="29" borderId="123" xfId="28" applyNumberFormat="1" applyFont="1" applyFill="1" applyBorder="1"/>
    <xf numFmtId="166" fontId="51" fillId="29" borderId="106" xfId="32" applyNumberFormat="1" applyFont="1" applyFill="1" applyBorder="1"/>
    <xf numFmtId="0" fontId="51" fillId="29" borderId="105" xfId="0" applyFont="1" applyFill="1" applyBorder="1" applyAlignment="1">
      <alignment horizontal="center"/>
    </xf>
    <xf numFmtId="166" fontId="66" fillId="0" borderId="0" xfId="0" applyNumberFormat="1" applyFont="1"/>
    <xf numFmtId="165" fontId="63" fillId="0" borderId="25" xfId="28" applyNumberFormat="1" applyFont="1" applyFill="1" applyBorder="1"/>
    <xf numFmtId="165" fontId="52" fillId="0" borderId="0" xfId="0" applyNumberFormat="1" applyFont="1" applyFill="1"/>
    <xf numFmtId="0" fontId="43" fillId="0" borderId="0" xfId="0" applyFont="1"/>
    <xf numFmtId="0" fontId="49" fillId="0" borderId="124" xfId="48" applyFont="1" applyBorder="1"/>
    <xf numFmtId="0" fontId="50" fillId="0" borderId="124" xfId="48" applyBorder="1"/>
    <xf numFmtId="0" fontId="49" fillId="0" borderId="0" xfId="48" applyFont="1" applyBorder="1"/>
    <xf numFmtId="3" fontId="1" fillId="0" borderId="124" xfId="47" applyNumberFormat="1" applyBorder="1"/>
    <xf numFmtId="3" fontId="4" fillId="0" borderId="0" xfId="47" applyNumberFormat="1" applyFont="1"/>
    <xf numFmtId="3" fontId="4" fillId="0" borderId="124" xfId="47" applyNumberFormat="1" applyFont="1" applyBorder="1"/>
    <xf numFmtId="14" fontId="1" fillId="0" borderId="0" xfId="47" applyNumberFormat="1"/>
    <xf numFmtId="165" fontId="52" fillId="0" borderId="0" xfId="49" applyNumberFormat="1" applyFont="1"/>
    <xf numFmtId="3" fontId="67" fillId="0" borderId="0" xfId="0" applyNumberFormat="1" applyFont="1"/>
    <xf numFmtId="4" fontId="52" fillId="0" borderId="0" xfId="49" applyNumberFormat="1" applyFont="1"/>
    <xf numFmtId="4" fontId="52" fillId="0" borderId="0" xfId="0" applyNumberFormat="1" applyFont="1"/>
    <xf numFmtId="0" fontId="52" fillId="0" borderId="0" xfId="0" applyFont="1" applyAlignment="1">
      <alignment horizontal="center"/>
    </xf>
    <xf numFmtId="1" fontId="52" fillId="0" borderId="25" xfId="32" applyNumberFormat="1" applyFont="1" applyBorder="1" applyAlignment="1">
      <alignment horizontal="center"/>
    </xf>
    <xf numFmtId="1" fontId="52" fillId="0" borderId="92" xfId="32" applyNumberFormat="1" applyFont="1" applyBorder="1" applyAlignment="1">
      <alignment horizontal="center"/>
    </xf>
    <xf numFmtId="1" fontId="52" fillId="0" borderId="11" xfId="0" applyNumberFormat="1" applyFont="1" applyBorder="1" applyAlignment="1">
      <alignment horizontal="center"/>
    </xf>
    <xf numFmtId="1" fontId="52" fillId="0" borderId="79" xfId="32" applyNumberFormat="1" applyFont="1" applyBorder="1" applyAlignment="1">
      <alignment horizontal="center"/>
    </xf>
    <xf numFmtId="1" fontId="52" fillId="0" borderId="80" xfId="0" applyNumberFormat="1" applyFont="1" applyBorder="1" applyAlignment="1">
      <alignment horizontal="center"/>
    </xf>
    <xf numFmtId="1" fontId="52" fillId="0" borderId="25" xfId="0" applyNumberFormat="1" applyFont="1" applyBorder="1" applyAlignment="1">
      <alignment horizontal="center"/>
    </xf>
    <xf numFmtId="1" fontId="52" fillId="0" borderId="92" xfId="0" applyNumberFormat="1" applyFont="1" applyBorder="1" applyAlignment="1">
      <alignment horizontal="center"/>
    </xf>
    <xf numFmtId="1" fontId="52" fillId="0" borderId="21" xfId="0" applyNumberFormat="1" applyFont="1" applyBorder="1" applyAlignment="1">
      <alignment horizontal="center"/>
    </xf>
    <xf numFmtId="1" fontId="52" fillId="29" borderId="80" xfId="32" applyNumberFormat="1" applyFont="1" applyFill="1" applyBorder="1" applyAlignment="1">
      <alignment horizontal="center"/>
    </xf>
    <xf numFmtId="1" fontId="52" fillId="0" borderId="80" xfId="0" applyNumberFormat="1" applyFont="1" applyFill="1" applyBorder="1" applyAlignment="1">
      <alignment horizontal="center"/>
    </xf>
    <xf numFmtId="1" fontId="57" fillId="0" borderId="25" xfId="49" applyNumberFormat="1" applyFont="1" applyFill="1" applyBorder="1" applyAlignment="1">
      <alignment horizontal="center"/>
    </xf>
    <xf numFmtId="1" fontId="52" fillId="0" borderId="25" xfId="49" applyNumberFormat="1" applyFont="1" applyFill="1" applyBorder="1" applyAlignment="1">
      <alignment horizontal="center"/>
    </xf>
    <xf numFmtId="1" fontId="52" fillId="0" borderId="21" xfId="49" applyNumberFormat="1" applyFont="1" applyFill="1" applyBorder="1" applyAlignment="1">
      <alignment horizontal="center"/>
    </xf>
    <xf numFmtId="1" fontId="52" fillId="0" borderId="79" xfId="49" applyNumberFormat="1" applyFont="1" applyFill="1" applyBorder="1" applyAlignment="1">
      <alignment horizontal="center"/>
    </xf>
    <xf numFmtId="1" fontId="52" fillId="0" borderId="92" xfId="49" applyNumberFormat="1" applyFont="1" applyFill="1" applyBorder="1" applyAlignment="1">
      <alignment horizontal="center"/>
    </xf>
    <xf numFmtId="1" fontId="52" fillId="29" borderId="80" xfId="49" applyNumberFormat="1" applyFont="1" applyFill="1" applyBorder="1" applyAlignment="1">
      <alignment horizontal="center"/>
    </xf>
    <xf numFmtId="165" fontId="52" fillId="0" borderId="25" xfId="28" applyNumberFormat="1" applyFont="1" applyFill="1" applyBorder="1" applyAlignment="1">
      <alignment horizontal="center"/>
    </xf>
    <xf numFmtId="0" fontId="59" fillId="0" borderId="92" xfId="0" applyFont="1" applyBorder="1" applyAlignment="1">
      <alignment horizontal="left" wrapText="1"/>
    </xf>
    <xf numFmtId="0" fontId="51" fillId="0" borderId="97" xfId="0" applyFont="1" applyBorder="1" applyAlignment="1">
      <alignment horizontal="center" vertical="center" wrapText="1"/>
    </xf>
    <xf numFmtId="0" fontId="51" fillId="0" borderId="125" xfId="0" applyFont="1" applyBorder="1" applyAlignment="1">
      <alignment horizontal="center" vertical="center" wrapText="1"/>
    </xf>
    <xf numFmtId="0" fontId="51" fillId="0" borderId="125" xfId="0" applyFont="1" applyBorder="1" applyAlignment="1">
      <alignment horizontal="center"/>
    </xf>
    <xf numFmtId="0" fontId="51" fillId="0" borderId="137" xfId="0" applyFont="1" applyBorder="1" applyAlignment="1">
      <alignment horizontal="center"/>
    </xf>
    <xf numFmtId="0" fontId="51" fillId="0" borderId="138" xfId="0" applyFont="1" applyBorder="1" applyAlignment="1">
      <alignment horizontal="center"/>
    </xf>
    <xf numFmtId="43" fontId="52" fillId="0" borderId="103" xfId="32" applyFont="1" applyFill="1" applyBorder="1"/>
    <xf numFmtId="0" fontId="52" fillId="0" borderId="0" xfId="0" applyFont="1" applyFill="1" applyBorder="1" applyAlignment="1" applyProtection="1">
      <alignment horizontal="center"/>
    </xf>
    <xf numFmtId="0" fontId="47" fillId="0" borderId="116" xfId="48" applyFont="1" applyBorder="1" applyAlignment="1">
      <alignment horizontal="center"/>
    </xf>
    <xf numFmtId="0" fontId="47" fillId="0" borderId="0" xfId="48" applyFont="1" applyBorder="1" applyAlignment="1">
      <alignment horizontal="center"/>
    </xf>
    <xf numFmtId="0" fontId="47" fillId="0" borderId="117" xfId="48" applyFont="1" applyBorder="1" applyAlignment="1">
      <alignment horizontal="center"/>
    </xf>
    <xf numFmtId="0" fontId="50" fillId="0" borderId="116" xfId="48" applyBorder="1" applyAlignment="1">
      <alignment horizontal="center" wrapText="1"/>
    </xf>
    <xf numFmtId="0" fontId="50" fillId="0" borderId="0" xfId="48" applyBorder="1" applyAlignment="1">
      <alignment horizontal="center" wrapText="1"/>
    </xf>
    <xf numFmtId="0" fontId="50" fillId="0" borderId="117" xfId="48" applyBorder="1" applyAlignment="1">
      <alignment horizontal="center" wrapText="1"/>
    </xf>
    <xf numFmtId="0" fontId="48" fillId="0" borderId="116" xfId="48" applyFont="1" applyBorder="1" applyAlignment="1">
      <alignment horizontal="center"/>
    </xf>
    <xf numFmtId="0" fontId="48" fillId="0" borderId="0" xfId="48" applyFont="1" applyBorder="1" applyAlignment="1">
      <alignment horizontal="center"/>
    </xf>
    <xf numFmtId="0" fontId="48" fillId="0" borderId="117" xfId="48" applyFont="1" applyBorder="1" applyAlignment="1">
      <alignment horizontal="center"/>
    </xf>
    <xf numFmtId="0" fontId="59" fillId="0" borderId="92" xfId="0" applyFont="1" applyBorder="1" applyAlignment="1">
      <alignment horizontal="left" wrapText="1"/>
    </xf>
    <xf numFmtId="0" fontId="59" fillId="0" borderId="79" xfId="0" applyFont="1" applyBorder="1" applyAlignment="1">
      <alignment horizontal="left" wrapText="1"/>
    </xf>
    <xf numFmtId="0" fontId="59" fillId="0" borderId="109" xfId="0" applyFont="1" applyBorder="1" applyAlignment="1">
      <alignment horizontal="left" wrapText="1"/>
    </xf>
    <xf numFmtId="0" fontId="61" fillId="0" borderId="92" xfId="0" applyFont="1" applyBorder="1" applyAlignment="1">
      <alignment horizontal="left" wrapText="1"/>
    </xf>
    <xf numFmtId="0" fontId="61" fillId="0" borderId="79" xfId="0" applyFont="1" applyBorder="1" applyAlignment="1">
      <alignment horizontal="left" wrapText="1"/>
    </xf>
    <xf numFmtId="0" fontId="61" fillId="0" borderId="109" xfId="0" applyFont="1" applyBorder="1" applyAlignment="1">
      <alignment horizontal="left" wrapText="1"/>
    </xf>
    <xf numFmtId="0" fontId="51" fillId="0" borderId="97" xfId="0" applyFont="1" applyBorder="1" applyAlignment="1">
      <alignment horizontal="center" vertical="center" wrapText="1"/>
    </xf>
    <xf numFmtId="0" fontId="51" fillId="0" borderId="125" xfId="0" applyFont="1" applyBorder="1" applyAlignment="1">
      <alignment horizontal="center" vertical="center" wrapText="1"/>
    </xf>
    <xf numFmtId="0" fontId="51" fillId="0" borderId="107" xfId="0" applyFont="1" applyBorder="1" applyAlignment="1">
      <alignment horizontal="center" vertical="center" wrapText="1"/>
    </xf>
    <xf numFmtId="0" fontId="51" fillId="0" borderId="85" xfId="0" applyFont="1" applyBorder="1" applyAlignment="1">
      <alignment horizontal="center" vertical="center" wrapText="1"/>
    </xf>
    <xf numFmtId="0" fontId="51" fillId="0" borderId="97" xfId="0" applyFont="1" applyBorder="1" applyAlignment="1">
      <alignment horizontal="center"/>
    </xf>
    <xf numFmtId="0" fontId="51" fillId="0" borderId="95" xfId="0" applyFont="1" applyBorder="1" applyAlignment="1">
      <alignment horizontal="center" vertical="center" wrapText="1"/>
    </xf>
    <xf numFmtId="0" fontId="51" fillId="0" borderId="126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51" fillId="0" borderId="97" xfId="0" applyFont="1" applyFill="1" applyBorder="1" applyAlignment="1">
      <alignment horizontal="center"/>
    </xf>
    <xf numFmtId="0" fontId="51" fillId="0" borderId="110" xfId="0" applyFont="1" applyFill="1" applyBorder="1" applyAlignment="1">
      <alignment horizontal="center"/>
    </xf>
    <xf numFmtId="0" fontId="51" fillId="0" borderId="98" xfId="0" applyFont="1" applyFill="1" applyBorder="1" applyAlignment="1">
      <alignment horizontal="center"/>
    </xf>
    <xf numFmtId="0" fontId="51" fillId="0" borderId="127" xfId="49" applyFont="1" applyBorder="1" applyAlignment="1">
      <alignment horizontal="center" vertical="center" wrapText="1"/>
    </xf>
    <xf numFmtId="0" fontId="51" fillId="0" borderId="128" xfId="49" applyFont="1" applyBorder="1" applyAlignment="1">
      <alignment horizontal="center" vertical="center" wrapText="1"/>
    </xf>
    <xf numFmtId="0" fontId="51" fillId="0" borderId="97" xfId="49" applyFont="1" applyBorder="1" applyAlignment="1">
      <alignment horizontal="center" vertical="center" wrapText="1"/>
    </xf>
    <xf numFmtId="0" fontId="51" fillId="0" borderId="125" xfId="49" applyFont="1" applyBorder="1" applyAlignment="1">
      <alignment horizontal="center" vertical="center" wrapText="1"/>
    </xf>
    <xf numFmtId="0" fontId="51" fillId="0" borderId="110" xfId="49" applyFont="1" applyBorder="1" applyAlignment="1">
      <alignment horizontal="center"/>
    </xf>
    <xf numFmtId="0" fontId="51" fillId="0" borderId="129" xfId="49" applyFont="1" applyBorder="1" applyAlignment="1">
      <alignment horizontal="center"/>
    </xf>
    <xf numFmtId="0" fontId="51" fillId="0" borderId="107" xfId="49" applyFont="1" applyBorder="1" applyAlignment="1">
      <alignment horizontal="center" vertical="center" wrapText="1"/>
    </xf>
    <xf numFmtId="0" fontId="51" fillId="0" borderId="85" xfId="49" applyFont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justify"/>
    </xf>
    <xf numFmtId="166" fontId="7" fillId="0" borderId="65" xfId="34" applyNumberFormat="1" applyFont="1" applyBorder="1" applyAlignment="1">
      <alignment horizontal="center" vertical="center"/>
    </xf>
    <xf numFmtId="166" fontId="7" fillId="0" borderId="73" xfId="34" applyNumberFormat="1" applyFont="1" applyBorder="1" applyAlignment="1">
      <alignment horizontal="center" vertical="center"/>
    </xf>
    <xf numFmtId="166" fontId="7" fillId="0" borderId="68" xfId="34" applyNumberFormat="1" applyFont="1" applyBorder="1" applyAlignment="1">
      <alignment horizontal="center" vertical="center"/>
    </xf>
    <xf numFmtId="0" fontId="37" fillId="27" borderId="0" xfId="0" applyFont="1" applyFill="1" applyAlignment="1">
      <alignment horizontal="center" vertical="center"/>
    </xf>
    <xf numFmtId="166" fontId="38" fillId="28" borderId="0" xfId="34" applyNumberFormat="1" applyFont="1" applyFill="1" applyAlignment="1">
      <alignment horizontal="center"/>
    </xf>
    <xf numFmtId="166" fontId="41" fillId="0" borderId="65" xfId="34" applyNumberFormat="1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166" fontId="41" fillId="0" borderId="63" xfId="34" applyNumberFormat="1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171" fontId="6" fillId="0" borderId="63" xfId="34" applyNumberFormat="1" applyFont="1" applyBorder="1" applyAlignment="1">
      <alignment horizontal="center" vertical="center" wrapText="1"/>
    </xf>
    <xf numFmtId="171" fontId="7" fillId="0" borderId="66" xfId="34" applyNumberFormat="1" applyFont="1" applyBorder="1" applyAlignment="1">
      <alignment horizontal="center" vertical="center" wrapText="1"/>
    </xf>
    <xf numFmtId="43" fontId="6" fillId="0" borderId="64" xfId="34" applyNumberFormat="1" applyFont="1" applyBorder="1" applyAlignment="1">
      <alignment horizontal="center" vertical="center" wrapText="1"/>
    </xf>
    <xf numFmtId="43" fontId="6" fillId="0" borderId="67" xfId="34" applyNumberFormat="1" applyFont="1" applyBorder="1" applyAlignment="1">
      <alignment horizontal="center" vertical="center" wrapText="1"/>
    </xf>
    <xf numFmtId="43" fontId="6" fillId="0" borderId="65" xfId="34" applyNumberFormat="1" applyFont="1" applyBorder="1" applyAlignment="1">
      <alignment horizontal="center" vertical="center" wrapText="1"/>
    </xf>
    <xf numFmtId="43" fontId="6" fillId="0" borderId="68" xfId="34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13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31" xfId="0" applyFont="1" applyBorder="1" applyAlignment="1">
      <alignment horizontal="center"/>
    </xf>
    <xf numFmtId="0" fontId="4" fillId="0" borderId="132" xfId="0" applyFont="1" applyBorder="1" applyAlignment="1">
      <alignment horizontal="center"/>
    </xf>
    <xf numFmtId="0" fontId="4" fillId="0" borderId="133" xfId="0" applyFont="1" applyBorder="1" applyAlignment="1">
      <alignment horizontal="center"/>
    </xf>
    <xf numFmtId="0" fontId="4" fillId="0" borderId="134" xfId="0" applyFont="1" applyBorder="1" applyAlignment="1">
      <alignment horizontal="center"/>
    </xf>
    <xf numFmtId="0" fontId="4" fillId="0" borderId="13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6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_Bilanci Albavia" xfId="32"/>
    <cellStyle name="Comma_Deti Pro" xfId="33"/>
    <cellStyle name="Comma_Pasqyrat 6 m II 2007 Quick Start" xfId="34"/>
    <cellStyle name="Comma_Profit &amp; Loss acc. Albavia" xfId="35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Input" xfId="42" builtinId="20" customBuiltin="1"/>
    <cellStyle name="Linked Cell" xfId="43" builtinId="24" customBuiltin="1"/>
    <cellStyle name="Migliaia 2" xfId="44"/>
    <cellStyle name="Migliaia 3" xfId="45"/>
    <cellStyle name="Neutral" xfId="46" builtinId="28" customBuiltin="1"/>
    <cellStyle name="Normal" xfId="0" builtinId="0"/>
    <cellStyle name="Normal 2" xfId="47"/>
    <cellStyle name="Normal 3" xfId="48"/>
    <cellStyle name="Normal_Profit &amp; Loss acc. Albavia" xfId="49"/>
    <cellStyle name="Normale 2" xfId="50"/>
    <cellStyle name="Normale 3" xfId="51"/>
    <cellStyle name="Normalny_AKTYWA" xfId="52"/>
    <cellStyle name="Note" xfId="53" builtinId="10" customBuiltin="1"/>
    <cellStyle name="Output" xfId="54" builtinId="21" customBuiltin="1"/>
    <cellStyle name="Percent" xfId="55" builtinId="5"/>
    <cellStyle name="Percentuale 2" xfId="56"/>
    <cellStyle name="Title" xfId="57" builtinId="15" customBuiltin="1"/>
    <cellStyle name="Total" xfId="58" builtinId="25" customBuiltin="1"/>
    <cellStyle name="Warning Text" xfId="59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lva\Documenti\My%20Documents\Conso\December%202001\ogolne\NE%20PAS%20ENVOYER%20-%20C9%20Hors%20bilan%20GB%20-%20doc%20non%20fourn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4"/>
  <sheetViews>
    <sheetView showGridLines="0" topLeftCell="A19" workbookViewId="0">
      <selection activeCell="F35" sqref="F35"/>
    </sheetView>
  </sheetViews>
  <sheetFormatPr defaultColWidth="9" defaultRowHeight="15"/>
  <cols>
    <col min="1" max="1" width="2.5703125" style="427" customWidth="1"/>
    <col min="2" max="4" width="9" style="427"/>
    <col min="5" max="5" width="14.42578125" style="427" customWidth="1"/>
    <col min="6" max="9" width="9" style="427"/>
    <col min="10" max="10" width="6.5703125" style="427" customWidth="1"/>
    <col min="11" max="11" width="5.28515625" style="427" customWidth="1"/>
    <col min="12" max="12" width="2.5703125" style="427" customWidth="1"/>
    <col min="13" max="16384" width="9" style="427"/>
  </cols>
  <sheetData>
    <row r="1" spans="2:14" ht="14.25" customHeight="1" thickBot="1"/>
    <row r="2" spans="2:14" ht="19.5" customHeight="1" thickTop="1">
      <c r="B2" s="433"/>
      <c r="C2" s="434"/>
      <c r="D2" s="434"/>
      <c r="E2" s="434"/>
      <c r="F2" s="434"/>
      <c r="G2" s="434"/>
      <c r="H2" s="434"/>
      <c r="I2" s="434"/>
      <c r="J2" s="434"/>
      <c r="K2" s="435"/>
    </row>
    <row r="3" spans="2:14" ht="15.75">
      <c r="B3" s="436" t="s">
        <v>469</v>
      </c>
      <c r="C3" s="428"/>
      <c r="D3" s="428"/>
      <c r="E3" s="429" t="s">
        <v>483</v>
      </c>
      <c r="F3" s="429" t="s">
        <v>481</v>
      </c>
      <c r="G3" s="429"/>
      <c r="H3" s="430"/>
      <c r="I3" s="430"/>
      <c r="J3" s="430"/>
      <c r="K3" s="437"/>
    </row>
    <row r="4" spans="2:14" ht="15.75">
      <c r="B4" s="436" t="s">
        <v>470</v>
      </c>
      <c r="C4" s="428"/>
      <c r="D4" s="428"/>
      <c r="E4" s="429" t="s">
        <v>484</v>
      </c>
      <c r="F4" s="429"/>
      <c r="G4" s="429"/>
      <c r="H4" s="430"/>
      <c r="I4" s="430"/>
      <c r="J4" s="430"/>
      <c r="K4" s="437"/>
    </row>
    <row r="5" spans="2:14" ht="15.75">
      <c r="B5" s="436" t="s">
        <v>471</v>
      </c>
      <c r="C5" s="428"/>
      <c r="D5" s="428"/>
      <c r="E5" s="429" t="s">
        <v>485</v>
      </c>
      <c r="F5" s="429"/>
      <c r="G5" s="429"/>
      <c r="H5" s="430"/>
      <c r="I5" s="430"/>
      <c r="J5" s="430"/>
      <c r="K5" s="437"/>
    </row>
    <row r="6" spans="2:14" ht="15.75">
      <c r="B6" s="436"/>
      <c r="C6" s="428"/>
      <c r="D6" s="428"/>
      <c r="E6" s="428"/>
      <c r="F6" s="428"/>
      <c r="G6" s="428"/>
      <c r="H6" s="430"/>
      <c r="I6" s="430"/>
      <c r="J6" s="430"/>
      <c r="K6" s="437"/>
    </row>
    <row r="7" spans="2:14" ht="15.75">
      <c r="B7" s="436" t="s">
        <v>472</v>
      </c>
      <c r="C7" s="428"/>
      <c r="D7" s="428"/>
      <c r="E7" s="431">
        <v>34894</v>
      </c>
      <c r="F7" s="429"/>
      <c r="G7" s="429"/>
      <c r="H7" s="430"/>
      <c r="I7" s="430"/>
      <c r="J7" s="430"/>
      <c r="K7" s="437"/>
      <c r="N7" s="466"/>
    </row>
    <row r="8" spans="2:14" ht="15.75">
      <c r="B8" s="436" t="s">
        <v>473</v>
      </c>
      <c r="C8" s="428"/>
      <c r="D8" s="428"/>
      <c r="E8" s="429" t="s">
        <v>486</v>
      </c>
      <c r="F8" s="429"/>
      <c r="G8" s="429"/>
      <c r="H8" s="430"/>
      <c r="I8" s="430"/>
      <c r="J8" s="430"/>
      <c r="K8" s="437"/>
    </row>
    <row r="9" spans="2:14" ht="15.75">
      <c r="B9" s="436"/>
      <c r="C9" s="428"/>
      <c r="D9" s="428"/>
      <c r="E9" s="428"/>
      <c r="F9" s="428"/>
      <c r="G9" s="428"/>
      <c r="H9" s="430"/>
      <c r="I9" s="430"/>
      <c r="J9" s="430"/>
      <c r="K9" s="437"/>
    </row>
    <row r="10" spans="2:14" ht="15.75">
      <c r="B10" s="436" t="s">
        <v>474</v>
      </c>
      <c r="C10" s="428"/>
      <c r="D10" s="428"/>
      <c r="E10" s="429" t="s">
        <v>487</v>
      </c>
      <c r="F10" s="429"/>
      <c r="G10" s="429"/>
      <c r="H10" s="432"/>
      <c r="I10" s="430"/>
      <c r="J10" s="430"/>
      <c r="K10" s="437"/>
    </row>
    <row r="11" spans="2:14">
      <c r="B11" s="438"/>
      <c r="C11" s="430"/>
      <c r="D11" s="430"/>
      <c r="E11" s="430"/>
      <c r="F11" s="430"/>
      <c r="G11" s="430"/>
      <c r="H11" s="430"/>
      <c r="I11" s="430"/>
      <c r="J11" s="430"/>
      <c r="K11" s="437"/>
    </row>
    <row r="12" spans="2:14">
      <c r="B12" s="438"/>
      <c r="C12" s="430"/>
      <c r="D12" s="430"/>
      <c r="E12" s="430"/>
      <c r="F12" s="430"/>
      <c r="G12" s="430"/>
      <c r="H12" s="430"/>
      <c r="I12" s="430"/>
      <c r="J12" s="430"/>
      <c r="K12" s="437"/>
    </row>
    <row r="13" spans="2:14">
      <c r="B13" s="438"/>
      <c r="C13" s="430"/>
      <c r="D13" s="430"/>
      <c r="E13" s="430"/>
      <c r="F13" s="430"/>
      <c r="G13" s="430"/>
      <c r="H13" s="430"/>
      <c r="I13" s="430"/>
      <c r="J13" s="430"/>
      <c r="K13" s="437"/>
    </row>
    <row r="14" spans="2:14">
      <c r="B14" s="438"/>
      <c r="C14" s="430"/>
      <c r="D14" s="430"/>
      <c r="E14" s="430"/>
      <c r="F14" s="430"/>
      <c r="G14" s="430"/>
      <c r="H14" s="430"/>
      <c r="I14" s="430"/>
      <c r="J14" s="430"/>
      <c r="K14" s="437"/>
    </row>
    <row r="15" spans="2:14">
      <c r="B15" s="438"/>
      <c r="C15" s="430"/>
      <c r="D15" s="430"/>
      <c r="E15" s="430"/>
      <c r="F15" s="430"/>
      <c r="G15" s="430"/>
      <c r="H15" s="430"/>
      <c r="I15" s="430"/>
      <c r="J15" s="430"/>
      <c r="K15" s="437"/>
    </row>
    <row r="16" spans="2:14">
      <c r="B16" s="438"/>
      <c r="C16" s="430"/>
      <c r="D16" s="430"/>
      <c r="E16" s="430"/>
      <c r="F16" s="430"/>
      <c r="G16" s="430"/>
      <c r="H16" s="430"/>
      <c r="I16" s="430"/>
      <c r="J16" s="430"/>
      <c r="K16" s="437"/>
    </row>
    <row r="17" spans="2:11">
      <c r="B17" s="438"/>
      <c r="C17" s="430"/>
      <c r="D17" s="430"/>
      <c r="E17" s="430"/>
      <c r="F17" s="430"/>
      <c r="G17" s="430"/>
      <c r="H17" s="430"/>
      <c r="I17" s="430"/>
      <c r="J17" s="430"/>
      <c r="K17" s="437"/>
    </row>
    <row r="18" spans="2:11" ht="28.5">
      <c r="B18" s="504" t="s">
        <v>475</v>
      </c>
      <c r="C18" s="505"/>
      <c r="D18" s="505"/>
      <c r="E18" s="505"/>
      <c r="F18" s="505"/>
      <c r="G18" s="505"/>
      <c r="H18" s="505"/>
      <c r="I18" s="505"/>
      <c r="J18" s="505"/>
      <c r="K18" s="506"/>
    </row>
    <row r="19" spans="2:11" ht="31.15" customHeight="1">
      <c r="B19" s="507" t="s">
        <v>482</v>
      </c>
      <c r="C19" s="508"/>
      <c r="D19" s="508"/>
      <c r="E19" s="508"/>
      <c r="F19" s="508"/>
      <c r="G19" s="508"/>
      <c r="H19" s="508"/>
      <c r="I19" s="508"/>
      <c r="J19" s="508"/>
      <c r="K19" s="509"/>
    </row>
    <row r="20" spans="2:11">
      <c r="B20" s="438"/>
      <c r="C20" s="430"/>
      <c r="D20" s="430"/>
      <c r="E20" s="430"/>
      <c r="F20" s="430"/>
      <c r="G20" s="430"/>
      <c r="H20" s="430"/>
      <c r="I20" s="430"/>
      <c r="J20" s="430"/>
      <c r="K20" s="437"/>
    </row>
    <row r="21" spans="2:11">
      <c r="B21" s="438"/>
      <c r="C21" s="430"/>
      <c r="D21" s="430"/>
      <c r="E21" s="430"/>
      <c r="F21" s="430"/>
      <c r="G21" s="430"/>
      <c r="H21" s="430"/>
      <c r="I21" s="430"/>
      <c r="J21" s="430"/>
      <c r="K21" s="437"/>
    </row>
    <row r="22" spans="2:11">
      <c r="B22" s="438"/>
      <c r="C22" s="430"/>
      <c r="D22" s="430"/>
      <c r="E22" s="430"/>
      <c r="F22" s="430"/>
      <c r="G22" s="430"/>
      <c r="H22" s="430"/>
      <c r="I22" s="430"/>
      <c r="J22" s="430"/>
      <c r="K22" s="437"/>
    </row>
    <row r="23" spans="2:11" ht="26.25">
      <c r="B23" s="510" t="s">
        <v>501</v>
      </c>
      <c r="C23" s="511"/>
      <c r="D23" s="511"/>
      <c r="E23" s="511"/>
      <c r="F23" s="511"/>
      <c r="G23" s="511"/>
      <c r="H23" s="511"/>
      <c r="I23" s="511"/>
      <c r="J23" s="511"/>
      <c r="K23" s="512"/>
    </row>
    <row r="24" spans="2:11">
      <c r="B24" s="438"/>
      <c r="C24" s="430"/>
      <c r="D24" s="430"/>
      <c r="E24" s="430"/>
      <c r="F24" s="430"/>
      <c r="G24" s="430"/>
      <c r="H24" s="430"/>
      <c r="I24" s="430"/>
      <c r="J24" s="430"/>
      <c r="K24" s="437"/>
    </row>
    <row r="25" spans="2:11">
      <c r="B25" s="438"/>
      <c r="C25" s="430"/>
      <c r="D25" s="430"/>
      <c r="E25" s="430"/>
      <c r="F25" s="430"/>
      <c r="G25" s="430"/>
      <c r="H25" s="430"/>
      <c r="I25" s="430"/>
      <c r="J25" s="430"/>
      <c r="K25" s="437"/>
    </row>
    <row r="26" spans="2:11">
      <c r="B26" s="438"/>
      <c r="C26" s="430"/>
      <c r="D26" s="430"/>
      <c r="E26" s="430"/>
      <c r="F26" s="430"/>
      <c r="G26" s="430"/>
      <c r="H26" s="430"/>
      <c r="I26" s="430"/>
      <c r="J26" s="430"/>
      <c r="K26" s="437"/>
    </row>
    <row r="27" spans="2:11" ht="15.75">
      <c r="B27" s="436" t="s">
        <v>476</v>
      </c>
      <c r="C27" s="428"/>
      <c r="D27" s="428"/>
      <c r="E27" s="428"/>
      <c r="F27" s="428"/>
      <c r="G27" s="429"/>
      <c r="H27" s="429" t="s">
        <v>488</v>
      </c>
      <c r="I27" s="432"/>
      <c r="J27" s="430"/>
      <c r="K27" s="437"/>
    </row>
    <row r="28" spans="2:11" ht="15.75">
      <c r="B28" s="436" t="s">
        <v>477</v>
      </c>
      <c r="C28" s="428"/>
      <c r="D28" s="428"/>
      <c r="E28" s="428"/>
      <c r="F28" s="428"/>
      <c r="G28" s="429"/>
      <c r="H28" s="429" t="s">
        <v>489</v>
      </c>
      <c r="I28" s="432"/>
      <c r="J28" s="430"/>
      <c r="K28" s="437"/>
    </row>
    <row r="29" spans="2:11" ht="15.75">
      <c r="B29" s="436" t="s">
        <v>478</v>
      </c>
      <c r="C29" s="428"/>
      <c r="D29" s="428"/>
      <c r="E29" s="428"/>
      <c r="F29" s="428"/>
      <c r="G29" s="429"/>
      <c r="H29" s="429" t="s">
        <v>490</v>
      </c>
      <c r="I29" s="432"/>
      <c r="J29" s="430"/>
      <c r="K29" s="437"/>
    </row>
    <row r="30" spans="2:11" ht="15.75">
      <c r="B30" s="436" t="s">
        <v>479</v>
      </c>
      <c r="C30" s="428"/>
      <c r="D30" s="428"/>
      <c r="E30" s="428"/>
      <c r="F30" s="428"/>
      <c r="G30" s="429"/>
      <c r="H30" s="429"/>
      <c r="I30" s="432"/>
      <c r="J30" s="430"/>
      <c r="K30" s="437"/>
    </row>
    <row r="31" spans="2:11" ht="15.75">
      <c r="B31" s="436"/>
      <c r="C31" s="428"/>
      <c r="D31" s="428"/>
      <c r="E31" s="428"/>
      <c r="F31" s="428"/>
      <c r="G31" s="428"/>
      <c r="H31" s="428"/>
      <c r="I31" s="430"/>
      <c r="J31" s="430"/>
      <c r="K31" s="437"/>
    </row>
    <row r="32" spans="2:11" ht="15.75">
      <c r="B32" s="436"/>
      <c r="C32" s="428"/>
      <c r="D32" s="428"/>
      <c r="E32" s="428"/>
      <c r="F32" s="428"/>
      <c r="G32" s="428"/>
      <c r="H32" s="428"/>
      <c r="I32" s="430"/>
      <c r="J32" s="430"/>
      <c r="K32" s="437"/>
    </row>
    <row r="33" spans="2:11" ht="15.75">
      <c r="B33" s="436" t="s">
        <v>480</v>
      </c>
      <c r="C33" s="428"/>
      <c r="D33" s="428"/>
      <c r="E33" s="428"/>
      <c r="F33" s="428"/>
      <c r="G33" s="428" t="s">
        <v>502</v>
      </c>
      <c r="H33" s="428"/>
      <c r="I33" s="430"/>
      <c r="J33" s="430"/>
      <c r="K33" s="437"/>
    </row>
    <row r="34" spans="2:11" ht="15.75">
      <c r="B34" s="436"/>
      <c r="C34" s="428"/>
      <c r="D34" s="428"/>
      <c r="E34" s="428"/>
      <c r="F34" s="428"/>
      <c r="G34" s="428" t="s">
        <v>503</v>
      </c>
      <c r="H34" s="428"/>
      <c r="I34" s="430"/>
      <c r="J34" s="430"/>
      <c r="K34" s="437"/>
    </row>
    <row r="35" spans="2:11" ht="15.75">
      <c r="B35" s="436"/>
      <c r="C35" s="428"/>
      <c r="D35" s="428"/>
      <c r="E35" s="428"/>
      <c r="F35" s="428"/>
      <c r="G35" s="428"/>
      <c r="H35" s="428"/>
      <c r="I35" s="430"/>
      <c r="J35" s="430"/>
      <c r="K35" s="437"/>
    </row>
    <row r="36" spans="2:11" ht="15.75">
      <c r="B36" s="436"/>
      <c r="C36" s="428"/>
      <c r="D36" s="428"/>
      <c r="E36" s="428"/>
      <c r="F36" s="428"/>
      <c r="G36" s="428"/>
      <c r="H36" s="428"/>
      <c r="I36" s="430"/>
      <c r="J36" s="430"/>
      <c r="K36" s="437"/>
    </row>
    <row r="37" spans="2:11" ht="15.75">
      <c r="B37" s="436" t="s">
        <v>491</v>
      </c>
      <c r="C37" s="428"/>
      <c r="D37" s="428"/>
      <c r="E37" s="428"/>
      <c r="F37" s="428"/>
      <c r="G37" s="428"/>
      <c r="H37" s="428" t="s">
        <v>504</v>
      </c>
      <c r="I37" s="430"/>
      <c r="J37" s="430"/>
      <c r="K37" s="437"/>
    </row>
    <row r="38" spans="2:11" ht="15.75">
      <c r="B38" s="436"/>
      <c r="C38" s="428"/>
      <c r="D38" s="428"/>
      <c r="E38" s="428"/>
      <c r="F38" s="428"/>
      <c r="G38" s="428"/>
      <c r="H38" s="428"/>
      <c r="I38" s="430"/>
      <c r="J38" s="430"/>
      <c r="K38" s="437"/>
    </row>
    <row r="39" spans="2:11" ht="15.75">
      <c r="B39" s="436"/>
      <c r="C39" s="428"/>
      <c r="D39" s="428"/>
      <c r="E39" s="428"/>
      <c r="F39" s="428"/>
      <c r="G39" s="428"/>
      <c r="H39" s="428"/>
      <c r="I39" s="430"/>
      <c r="J39" s="430"/>
      <c r="K39" s="437"/>
    </row>
    <row r="40" spans="2:11" ht="15.75">
      <c r="B40" s="436"/>
      <c r="C40" s="428"/>
      <c r="D40" s="428"/>
      <c r="E40" s="428"/>
      <c r="F40" s="428"/>
      <c r="G40" s="428"/>
      <c r="H40" s="428"/>
      <c r="I40" s="430"/>
      <c r="J40" s="430"/>
      <c r="K40" s="437"/>
    </row>
    <row r="41" spans="2:11" ht="15.75">
      <c r="B41" s="436"/>
      <c r="C41" s="428"/>
      <c r="D41" s="428"/>
      <c r="E41" s="428"/>
      <c r="F41" s="428"/>
      <c r="G41" s="428"/>
      <c r="H41" s="467" t="s">
        <v>492</v>
      </c>
      <c r="I41" s="468"/>
      <c r="J41" s="468"/>
      <c r="K41" s="437"/>
    </row>
    <row r="42" spans="2:11" ht="15.75">
      <c r="B42" s="436"/>
      <c r="C42" s="428"/>
      <c r="D42" s="428"/>
      <c r="E42" s="428"/>
      <c r="F42" s="428"/>
      <c r="G42" s="428"/>
      <c r="H42" s="469" t="s">
        <v>493</v>
      </c>
      <c r="I42" s="430"/>
      <c r="J42" s="430"/>
      <c r="K42" s="437"/>
    </row>
    <row r="43" spans="2:11" ht="15.75" thickBot="1">
      <c r="B43" s="439"/>
      <c r="C43" s="440"/>
      <c r="D43" s="440"/>
      <c r="E43" s="440"/>
      <c r="F43" s="440"/>
      <c r="G43" s="440"/>
      <c r="H43" s="440"/>
      <c r="I43" s="440"/>
      <c r="J43" s="440"/>
      <c r="K43" s="441"/>
    </row>
    <row r="44" spans="2:11" ht="15.75" thickTop="1"/>
  </sheetData>
  <mergeCells count="3">
    <mergeCell ref="B18:K18"/>
    <mergeCell ref="B19:K19"/>
    <mergeCell ref="B23:K23"/>
  </mergeCells>
  <pageMargins left="0.5" right="0.5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B1:AC59"/>
  <sheetViews>
    <sheetView showGridLines="0" defaultGridColor="0" topLeftCell="A22" colorId="18" zoomScaleSheetLayoutView="100" workbookViewId="0">
      <selection activeCell="D59" sqref="D59"/>
    </sheetView>
  </sheetViews>
  <sheetFormatPr defaultRowHeight="12.75"/>
  <cols>
    <col min="1" max="1" width="2.5703125" style="161" customWidth="1"/>
    <col min="2" max="2" width="6.5703125" style="161" customWidth="1"/>
    <col min="3" max="3" width="6.5703125" style="161" hidden="1" customWidth="1"/>
    <col min="4" max="4" width="50.28515625" style="161" customWidth="1"/>
    <col min="5" max="5" width="47.5703125" style="161" hidden="1" customWidth="1"/>
    <col min="6" max="6" width="47.5703125" style="361" hidden="1" customWidth="1"/>
    <col min="7" max="7" width="9" style="478" customWidth="1"/>
    <col min="8" max="8" width="15.5703125" style="161" customWidth="1"/>
    <col min="9" max="9" width="14.5703125" style="161" hidden="1" customWidth="1"/>
    <col min="10" max="10" width="16" style="161" customWidth="1"/>
    <col min="11" max="11" width="0.140625" style="161" customWidth="1"/>
    <col min="12" max="13" width="2.5703125" customWidth="1"/>
    <col min="14" max="14" width="6.42578125" style="161" bestFit="1" customWidth="1"/>
    <col min="15" max="15" width="6.42578125" style="161" hidden="1" customWidth="1"/>
    <col min="16" max="16" width="51.7109375" style="161" bestFit="1" customWidth="1"/>
    <col min="17" max="17" width="45.5703125" style="161" hidden="1" customWidth="1"/>
    <col min="18" max="18" width="46.42578125" style="361" hidden="1" customWidth="1"/>
    <col min="19" max="19" width="9.85546875" style="161" customWidth="1"/>
    <col min="20" max="20" width="15.5703125" style="179" customWidth="1"/>
    <col min="21" max="21" width="14.5703125" style="179" hidden="1" customWidth="1"/>
    <col min="22" max="22" width="13.85546875" style="179" customWidth="1"/>
    <col min="23" max="23" width="13.85546875" style="161" hidden="1" customWidth="1"/>
    <col min="24" max="24" width="2.5703125" style="160" customWidth="1"/>
    <col min="25" max="25" width="12.42578125" style="162" bestFit="1" customWidth="1"/>
    <col min="26" max="26" width="12.5703125" style="162" bestFit="1" customWidth="1"/>
    <col min="27" max="27" width="13.7109375" style="162" bestFit="1" customWidth="1"/>
    <col min="28" max="28" width="14.140625" style="162" bestFit="1" customWidth="1"/>
    <col min="29" max="29" width="9.140625" style="162"/>
    <col min="30" max="16384" width="9.140625" style="161"/>
  </cols>
  <sheetData>
    <row r="1" spans="2:26">
      <c r="B1" s="163"/>
      <c r="C1" s="163"/>
    </row>
    <row r="2" spans="2:26" ht="13.5" thickBot="1"/>
    <row r="3" spans="2:26" ht="17.45" customHeight="1">
      <c r="B3" s="524" t="s">
        <v>0</v>
      </c>
      <c r="C3" s="246" t="s">
        <v>366</v>
      </c>
      <c r="D3" s="521" t="s">
        <v>259</v>
      </c>
      <c r="E3" s="521" t="s">
        <v>1</v>
      </c>
      <c r="F3" s="362"/>
      <c r="G3" s="521" t="s">
        <v>272</v>
      </c>
      <c r="H3" s="523" t="s">
        <v>2</v>
      </c>
      <c r="I3" s="523"/>
      <c r="J3" s="523"/>
      <c r="K3" s="526" t="s">
        <v>3</v>
      </c>
      <c r="N3" s="519" t="s">
        <v>4</v>
      </c>
      <c r="O3" s="497" t="s">
        <v>366</v>
      </c>
      <c r="P3" s="519" t="s">
        <v>148</v>
      </c>
      <c r="Q3" s="519" t="s">
        <v>5</v>
      </c>
      <c r="R3" s="362"/>
      <c r="S3" s="521" t="s">
        <v>272</v>
      </c>
      <c r="T3" s="527" t="s">
        <v>2</v>
      </c>
      <c r="U3" s="528"/>
      <c r="V3" s="529"/>
      <c r="W3" s="526" t="s">
        <v>3</v>
      </c>
    </row>
    <row r="4" spans="2:26" ht="18.75" customHeight="1" thickBot="1">
      <c r="B4" s="525"/>
      <c r="C4" s="247" t="s">
        <v>367</v>
      </c>
      <c r="D4" s="522"/>
      <c r="E4" s="522"/>
      <c r="F4" s="363"/>
      <c r="G4" s="522"/>
      <c r="H4" s="499" t="s">
        <v>500</v>
      </c>
      <c r="I4" s="500"/>
      <c r="J4" s="501" t="s">
        <v>495</v>
      </c>
      <c r="K4" s="526"/>
      <c r="N4" s="520"/>
      <c r="O4" s="498" t="s">
        <v>367</v>
      </c>
      <c r="P4" s="520"/>
      <c r="Q4" s="520"/>
      <c r="R4" s="363"/>
      <c r="S4" s="522"/>
      <c r="T4" s="499" t="s">
        <v>500</v>
      </c>
      <c r="U4" s="500"/>
      <c r="V4" s="501" t="s">
        <v>495</v>
      </c>
      <c r="W4" s="526"/>
    </row>
    <row r="5" spans="2:26">
      <c r="B5" s="248" t="s">
        <v>16</v>
      </c>
      <c r="C5" s="249" t="s">
        <v>6</v>
      </c>
      <c r="D5" s="250" t="s">
        <v>119</v>
      </c>
      <c r="E5" s="251" t="s">
        <v>207</v>
      </c>
      <c r="F5" s="364"/>
      <c r="G5" s="251"/>
      <c r="H5" s="252"/>
      <c r="I5" s="252"/>
      <c r="J5" s="252"/>
      <c r="K5" s="252"/>
      <c r="N5" s="253" t="s">
        <v>16</v>
      </c>
      <c r="O5" s="253" t="s">
        <v>278</v>
      </c>
      <c r="P5" s="250" t="s">
        <v>149</v>
      </c>
      <c r="Q5" s="251"/>
      <c r="R5" s="364"/>
      <c r="S5" s="251"/>
      <c r="T5" s="254"/>
      <c r="U5" s="403"/>
      <c r="V5" s="255"/>
      <c r="W5" s="255"/>
    </row>
    <row r="6" spans="2:26" ht="12.6" customHeight="1">
      <c r="B6" s="256">
        <v>1</v>
      </c>
      <c r="C6" s="257" t="s">
        <v>286</v>
      </c>
      <c r="D6" s="258" t="s">
        <v>120</v>
      </c>
      <c r="E6" s="259" t="s">
        <v>208</v>
      </c>
      <c r="F6" s="365" t="s">
        <v>374</v>
      </c>
      <c r="G6" s="486">
        <v>3</v>
      </c>
      <c r="H6" s="260">
        <v>23218.15</v>
      </c>
      <c r="I6" s="260"/>
      <c r="J6" s="261">
        <v>14743.15</v>
      </c>
      <c r="K6" s="261">
        <v>8475.0000000000018</v>
      </c>
      <c r="N6" s="262">
        <v>1</v>
      </c>
      <c r="O6" s="258" t="s">
        <v>319</v>
      </c>
      <c r="P6" s="258" t="s">
        <v>122</v>
      </c>
      <c r="Q6" s="258" t="s">
        <v>231</v>
      </c>
      <c r="R6" s="366" t="s">
        <v>373</v>
      </c>
      <c r="S6" s="258"/>
      <c r="T6" s="263"/>
      <c r="U6" s="404"/>
      <c r="V6" s="263"/>
      <c r="W6" s="264"/>
    </row>
    <row r="7" spans="2:26" ht="12.6" customHeight="1">
      <c r="B7" s="265">
        <v>2</v>
      </c>
      <c r="C7" s="266" t="s">
        <v>287</v>
      </c>
      <c r="D7" s="267" t="s">
        <v>121</v>
      </c>
      <c r="E7" s="268" t="s">
        <v>209</v>
      </c>
      <c r="F7" s="516" t="s">
        <v>375</v>
      </c>
      <c r="G7" s="484"/>
      <c r="H7" s="269">
        <v>0</v>
      </c>
      <c r="I7" s="269"/>
      <c r="J7" s="269">
        <v>0</v>
      </c>
      <c r="K7" s="269">
        <v>0</v>
      </c>
      <c r="N7" s="267">
        <v>2</v>
      </c>
      <c r="O7" s="267" t="s">
        <v>320</v>
      </c>
      <c r="P7" s="267" t="s">
        <v>150</v>
      </c>
      <c r="Q7" s="267" t="s">
        <v>232</v>
      </c>
      <c r="R7" s="367"/>
      <c r="S7" s="267"/>
      <c r="T7" s="165">
        <v>0</v>
      </c>
      <c r="U7" s="405"/>
      <c r="V7" s="165">
        <v>0</v>
      </c>
      <c r="W7" s="270">
        <v>0</v>
      </c>
    </row>
    <row r="8" spans="2:26" ht="12.6" customHeight="1">
      <c r="B8" s="271" t="s">
        <v>124</v>
      </c>
      <c r="C8" s="272" t="s">
        <v>288</v>
      </c>
      <c r="D8" s="273" t="s">
        <v>260</v>
      </c>
      <c r="E8" s="269" t="s">
        <v>210</v>
      </c>
      <c r="F8" s="517"/>
      <c r="G8" s="479"/>
      <c r="H8" s="269"/>
      <c r="I8" s="269"/>
      <c r="J8" s="269"/>
      <c r="K8" s="269">
        <v>0</v>
      </c>
      <c r="N8" s="274" t="s">
        <v>124</v>
      </c>
      <c r="O8" s="274" t="s">
        <v>321</v>
      </c>
      <c r="P8" s="273" t="s">
        <v>151</v>
      </c>
      <c r="Q8" s="273" t="s">
        <v>233</v>
      </c>
      <c r="R8" s="368" t="s">
        <v>387</v>
      </c>
      <c r="S8" s="273"/>
      <c r="T8" s="165"/>
      <c r="U8" s="405"/>
      <c r="V8" s="165"/>
      <c r="W8" s="270"/>
    </row>
    <row r="9" spans="2:26" ht="12.6" customHeight="1">
      <c r="B9" s="275" t="s">
        <v>125</v>
      </c>
      <c r="C9" s="276" t="s">
        <v>289</v>
      </c>
      <c r="D9" s="277" t="s">
        <v>261</v>
      </c>
      <c r="E9" s="278" t="s">
        <v>211</v>
      </c>
      <c r="F9" s="518"/>
      <c r="G9" s="480"/>
      <c r="H9" s="278"/>
      <c r="I9" s="278"/>
      <c r="J9" s="278"/>
      <c r="K9" s="278">
        <v>0</v>
      </c>
      <c r="N9" s="274" t="s">
        <v>125</v>
      </c>
      <c r="O9" s="274" t="s">
        <v>322</v>
      </c>
      <c r="P9" s="273" t="s">
        <v>152</v>
      </c>
      <c r="Q9" s="273" t="s">
        <v>234</v>
      </c>
      <c r="R9" s="369" t="s">
        <v>388</v>
      </c>
      <c r="S9" s="273"/>
      <c r="T9" s="165"/>
      <c r="U9" s="405"/>
      <c r="V9" s="165"/>
      <c r="W9" s="270"/>
    </row>
    <row r="10" spans="2:26" ht="12.6" customHeight="1">
      <c r="B10" s="279"/>
      <c r="C10" s="280"/>
      <c r="D10" s="281" t="s">
        <v>123</v>
      </c>
      <c r="E10" s="282" t="s">
        <v>39</v>
      </c>
      <c r="F10" s="370"/>
      <c r="G10" s="481"/>
      <c r="H10" s="346">
        <v>23218.15</v>
      </c>
      <c r="I10" s="346"/>
      <c r="J10" s="346">
        <v>14743.15</v>
      </c>
      <c r="K10" s="346">
        <v>8475.0000000000018</v>
      </c>
      <c r="N10" s="284" t="s">
        <v>127</v>
      </c>
      <c r="O10" s="284" t="s">
        <v>323</v>
      </c>
      <c r="P10" s="277" t="s">
        <v>153</v>
      </c>
      <c r="Q10" s="277" t="s">
        <v>235</v>
      </c>
      <c r="R10" s="371" t="s">
        <v>389</v>
      </c>
      <c r="S10" s="277"/>
      <c r="T10" s="240"/>
      <c r="U10" s="406"/>
      <c r="V10" s="240"/>
      <c r="W10" s="285"/>
    </row>
    <row r="11" spans="2:26" ht="12.6" customHeight="1">
      <c r="B11" s="256">
        <v>3</v>
      </c>
      <c r="C11" s="257" t="s">
        <v>290</v>
      </c>
      <c r="D11" s="258" t="s">
        <v>126</v>
      </c>
      <c r="E11" s="258" t="s">
        <v>212</v>
      </c>
      <c r="F11" s="516" t="s">
        <v>376</v>
      </c>
      <c r="G11" s="486"/>
      <c r="H11" s="286"/>
      <c r="I11" s="286"/>
      <c r="J11" s="286"/>
      <c r="K11" s="286"/>
      <c r="N11" s="287"/>
      <c r="O11" s="287" t="s">
        <v>279</v>
      </c>
      <c r="P11" s="281" t="s">
        <v>123</v>
      </c>
      <c r="Q11" s="288" t="s">
        <v>39</v>
      </c>
      <c r="R11" s="372"/>
      <c r="S11" s="288"/>
      <c r="T11" s="167">
        <v>0</v>
      </c>
      <c r="U11" s="407"/>
      <c r="V11" s="167">
        <v>0</v>
      </c>
      <c r="W11" s="289">
        <v>0</v>
      </c>
      <c r="Y11" s="172"/>
    </row>
    <row r="12" spans="2:26" ht="12.6" customHeight="1">
      <c r="B12" s="271" t="s">
        <v>124</v>
      </c>
      <c r="C12" s="272" t="s">
        <v>291</v>
      </c>
      <c r="D12" s="273" t="s">
        <v>401</v>
      </c>
      <c r="E12" s="269" t="s">
        <v>213</v>
      </c>
      <c r="F12" s="517"/>
      <c r="G12" s="479">
        <v>4</v>
      </c>
      <c r="H12" s="269">
        <v>2363201</v>
      </c>
      <c r="I12" s="269" t="e">
        <v>#REF!</v>
      </c>
      <c r="J12" s="269">
        <v>2173200.86</v>
      </c>
      <c r="K12" s="269">
        <v>190000.14000000013</v>
      </c>
      <c r="N12" s="290">
        <v>3</v>
      </c>
      <c r="O12" s="290" t="s">
        <v>324</v>
      </c>
      <c r="P12" s="258" t="s">
        <v>154</v>
      </c>
      <c r="Q12" s="291"/>
      <c r="R12" s="366"/>
      <c r="S12" s="291"/>
      <c r="T12" s="237"/>
      <c r="U12" s="408"/>
      <c r="V12" s="237"/>
      <c r="W12" s="292"/>
    </row>
    <row r="13" spans="2:26" ht="12.6" customHeight="1">
      <c r="B13" s="271" t="s">
        <v>125</v>
      </c>
      <c r="C13" s="272" t="s">
        <v>292</v>
      </c>
      <c r="D13" s="273" t="s">
        <v>262</v>
      </c>
      <c r="E13" s="269" t="s">
        <v>214</v>
      </c>
      <c r="F13" s="518"/>
      <c r="G13" s="479">
        <v>5</v>
      </c>
      <c r="H13" s="269">
        <v>6613269.3200000003</v>
      </c>
      <c r="I13" s="269" t="e">
        <v>#REF!</v>
      </c>
      <c r="J13" s="269">
        <v>6520809.3200000003</v>
      </c>
      <c r="K13" s="269">
        <v>92460</v>
      </c>
      <c r="N13" s="274" t="s">
        <v>124</v>
      </c>
      <c r="O13" s="274" t="s">
        <v>325</v>
      </c>
      <c r="P13" s="273" t="s">
        <v>155</v>
      </c>
      <c r="Q13" s="273" t="s">
        <v>236</v>
      </c>
      <c r="R13" s="368" t="s">
        <v>387</v>
      </c>
      <c r="S13" s="273"/>
      <c r="T13" s="165"/>
      <c r="U13" s="405"/>
      <c r="V13" s="165"/>
      <c r="W13" s="270">
        <v>0</v>
      </c>
    </row>
    <row r="14" spans="2:26" ht="12.6" customHeight="1">
      <c r="B14" s="293" t="s">
        <v>127</v>
      </c>
      <c r="C14" s="294" t="s">
        <v>293</v>
      </c>
      <c r="D14" s="291" t="s">
        <v>365</v>
      </c>
      <c r="E14" s="269" t="s">
        <v>210</v>
      </c>
      <c r="F14" s="516"/>
      <c r="G14" s="479"/>
      <c r="H14" s="269"/>
      <c r="I14" s="286"/>
      <c r="J14" s="295"/>
      <c r="K14" s="295">
        <v>0</v>
      </c>
      <c r="N14" s="274" t="s">
        <v>125</v>
      </c>
      <c r="O14" s="274" t="s">
        <v>326</v>
      </c>
      <c r="P14" s="273" t="s">
        <v>156</v>
      </c>
      <c r="Q14" s="273" t="s">
        <v>237</v>
      </c>
      <c r="R14" s="368"/>
      <c r="S14" s="273"/>
      <c r="T14" s="165"/>
      <c r="U14" s="405"/>
      <c r="V14" s="165"/>
      <c r="W14" s="270">
        <v>0</v>
      </c>
    </row>
    <row r="15" spans="2:26" ht="12.6" customHeight="1">
      <c r="B15" s="275" t="s">
        <v>128</v>
      </c>
      <c r="C15" s="276" t="s">
        <v>294</v>
      </c>
      <c r="D15" s="277" t="s">
        <v>263</v>
      </c>
      <c r="E15" s="296" t="s">
        <v>215</v>
      </c>
      <c r="F15" s="517"/>
      <c r="G15" s="482"/>
      <c r="H15" s="278"/>
      <c r="I15" s="278"/>
      <c r="J15" s="278"/>
      <c r="K15" s="278">
        <v>0</v>
      </c>
      <c r="N15" s="274" t="s">
        <v>127</v>
      </c>
      <c r="O15" s="274" t="s">
        <v>327</v>
      </c>
      <c r="P15" s="273" t="s">
        <v>157</v>
      </c>
      <c r="Q15" s="273" t="s">
        <v>238</v>
      </c>
      <c r="R15" s="368"/>
      <c r="S15" s="273">
        <v>8</v>
      </c>
      <c r="T15" s="297">
        <v>115523</v>
      </c>
      <c r="U15" s="409" t="e">
        <v>#REF!</v>
      </c>
      <c r="V15" s="297">
        <v>36132</v>
      </c>
      <c r="W15" s="270">
        <v>79391</v>
      </c>
      <c r="Y15" s="173"/>
      <c r="Z15" s="174"/>
    </row>
    <row r="16" spans="2:26" ht="12.6" customHeight="1">
      <c r="B16" s="279"/>
      <c r="C16" s="280"/>
      <c r="D16" s="281" t="s">
        <v>123</v>
      </c>
      <c r="E16" s="281" t="s">
        <v>39</v>
      </c>
      <c r="F16" s="373"/>
      <c r="G16" s="483"/>
      <c r="H16" s="346">
        <v>8976470.3200000003</v>
      </c>
      <c r="I16" s="346"/>
      <c r="J16" s="346">
        <v>8694010.1799999997</v>
      </c>
      <c r="K16" s="346">
        <v>282460.14000000013</v>
      </c>
      <c r="N16" s="274" t="s">
        <v>135</v>
      </c>
      <c r="O16" s="274" t="s">
        <v>328</v>
      </c>
      <c r="P16" s="273" t="s">
        <v>158</v>
      </c>
      <c r="Q16" s="273" t="s">
        <v>239</v>
      </c>
      <c r="R16" s="368"/>
      <c r="S16" s="273"/>
      <c r="T16" s="464">
        <v>267737</v>
      </c>
      <c r="U16" s="410" t="e">
        <v>#REF!</v>
      </c>
      <c r="V16" s="464">
        <v>267737</v>
      </c>
      <c r="W16" s="218">
        <v>0</v>
      </c>
      <c r="Y16" s="175"/>
    </row>
    <row r="17" spans="2:28" ht="12.6" customHeight="1">
      <c r="B17" s="256">
        <v>4</v>
      </c>
      <c r="C17" s="257" t="s">
        <v>10</v>
      </c>
      <c r="D17" s="258" t="s">
        <v>129</v>
      </c>
      <c r="E17" s="258" t="s">
        <v>11</v>
      </c>
      <c r="F17" s="516" t="s">
        <v>377</v>
      </c>
      <c r="G17" s="486"/>
      <c r="H17" s="286"/>
      <c r="I17" s="286"/>
      <c r="J17" s="286"/>
      <c r="K17" s="286"/>
      <c r="N17" s="284" t="s">
        <v>128</v>
      </c>
      <c r="O17" s="284" t="s">
        <v>329</v>
      </c>
      <c r="P17" s="277" t="s">
        <v>159</v>
      </c>
      <c r="Q17" s="277" t="s">
        <v>240</v>
      </c>
      <c r="R17" s="374"/>
      <c r="S17" s="277"/>
      <c r="T17" s="299"/>
      <c r="U17" s="411"/>
      <c r="V17" s="299"/>
      <c r="W17" s="300">
        <v>0</v>
      </c>
    </row>
    <row r="18" spans="2:28" ht="12.6" customHeight="1">
      <c r="B18" s="271" t="s">
        <v>124</v>
      </c>
      <c r="C18" s="272" t="s">
        <v>295</v>
      </c>
      <c r="D18" s="273" t="s">
        <v>264</v>
      </c>
      <c r="E18" s="269" t="s">
        <v>216</v>
      </c>
      <c r="F18" s="517"/>
      <c r="G18" s="479"/>
      <c r="H18" s="269"/>
      <c r="I18" s="269" t="e">
        <v>#REF!</v>
      </c>
      <c r="J18" s="269"/>
      <c r="K18" s="269">
        <v>0</v>
      </c>
      <c r="N18" s="287"/>
      <c r="O18" s="287" t="s">
        <v>280</v>
      </c>
      <c r="P18" s="281" t="s">
        <v>123</v>
      </c>
      <c r="Q18" s="288" t="s">
        <v>39</v>
      </c>
      <c r="R18" s="372"/>
      <c r="S18" s="298"/>
      <c r="T18" s="167">
        <v>383260</v>
      </c>
      <c r="U18" s="407"/>
      <c r="V18" s="167">
        <v>303869</v>
      </c>
      <c r="W18" s="306">
        <v>79391</v>
      </c>
    </row>
    <row r="19" spans="2:28" ht="12.6" customHeight="1">
      <c r="B19" s="271" t="s">
        <v>125</v>
      </c>
      <c r="C19" s="272" t="s">
        <v>296</v>
      </c>
      <c r="D19" s="273" t="s">
        <v>265</v>
      </c>
      <c r="E19" s="269" t="s">
        <v>217</v>
      </c>
      <c r="F19" s="518"/>
      <c r="G19" s="479">
        <v>6</v>
      </c>
      <c r="H19" s="269">
        <v>87100</v>
      </c>
      <c r="I19" s="269">
        <v>0</v>
      </c>
      <c r="J19" s="269">
        <v>87100</v>
      </c>
      <c r="K19" s="269">
        <v>0</v>
      </c>
      <c r="N19" s="290">
        <v>4</v>
      </c>
      <c r="O19" s="290" t="s">
        <v>330</v>
      </c>
      <c r="P19" s="258" t="s">
        <v>370</v>
      </c>
      <c r="Q19" s="258" t="s">
        <v>241</v>
      </c>
      <c r="R19" s="375" t="s">
        <v>390</v>
      </c>
      <c r="S19" s="291"/>
      <c r="T19" s="237"/>
      <c r="U19" s="408"/>
      <c r="V19" s="237"/>
      <c r="W19" s="292">
        <v>0</v>
      </c>
      <c r="AA19" s="168"/>
      <c r="AB19" s="168"/>
    </row>
    <row r="20" spans="2:28" ht="12.6" customHeight="1">
      <c r="B20" s="293" t="s">
        <v>127</v>
      </c>
      <c r="C20" s="294" t="s">
        <v>297</v>
      </c>
      <c r="D20" s="273" t="s">
        <v>266</v>
      </c>
      <c r="E20" s="269" t="s">
        <v>218</v>
      </c>
      <c r="F20" s="376"/>
      <c r="G20" s="479"/>
      <c r="H20" s="269"/>
      <c r="I20" s="269"/>
      <c r="J20" s="269"/>
      <c r="K20" s="269">
        <v>0</v>
      </c>
      <c r="N20" s="302">
        <v>5</v>
      </c>
      <c r="O20" s="302" t="s">
        <v>331</v>
      </c>
      <c r="P20" s="267" t="s">
        <v>371</v>
      </c>
      <c r="Q20" s="267" t="s">
        <v>242</v>
      </c>
      <c r="R20" s="369" t="s">
        <v>392</v>
      </c>
      <c r="S20" s="273"/>
      <c r="T20" s="165"/>
      <c r="U20" s="405"/>
      <c r="V20" s="165"/>
      <c r="W20" s="270">
        <v>0</v>
      </c>
      <c r="AA20" s="168"/>
      <c r="AB20" s="168"/>
    </row>
    <row r="21" spans="2:28" ht="12.6" customHeight="1">
      <c r="B21" s="271" t="s">
        <v>128</v>
      </c>
      <c r="C21" s="272" t="s">
        <v>298</v>
      </c>
      <c r="D21" s="273" t="s">
        <v>267</v>
      </c>
      <c r="E21" s="269" t="s">
        <v>219</v>
      </c>
      <c r="F21" s="377"/>
      <c r="G21" s="479"/>
      <c r="H21" s="269"/>
      <c r="I21" s="269"/>
      <c r="J21" s="303"/>
      <c r="K21" s="303">
        <v>0</v>
      </c>
      <c r="N21" s="284"/>
      <c r="O21" s="284"/>
      <c r="P21" s="277"/>
      <c r="Q21" s="277"/>
      <c r="R21" s="374"/>
      <c r="S21" s="277"/>
      <c r="T21" s="240"/>
      <c r="U21" s="406"/>
      <c r="V21" s="240"/>
      <c r="W21" s="285"/>
      <c r="AA21" s="168"/>
      <c r="AB21" s="168"/>
    </row>
    <row r="22" spans="2:28" ht="12.6" customHeight="1">
      <c r="B22" s="275" t="s">
        <v>271</v>
      </c>
      <c r="C22" s="276" t="s">
        <v>299</v>
      </c>
      <c r="D22" s="277" t="s">
        <v>268</v>
      </c>
      <c r="E22" s="278" t="s">
        <v>220</v>
      </c>
      <c r="F22" s="378"/>
      <c r="G22" s="480"/>
      <c r="H22" s="278"/>
      <c r="I22" s="278"/>
      <c r="J22" s="278"/>
      <c r="K22" s="278">
        <v>0</v>
      </c>
      <c r="N22" s="287"/>
      <c r="O22" s="287"/>
      <c r="P22" s="281" t="s">
        <v>160</v>
      </c>
      <c r="Q22" s="304" t="s">
        <v>256</v>
      </c>
      <c r="R22" s="379"/>
      <c r="S22" s="304"/>
      <c r="T22" s="305">
        <v>383260</v>
      </c>
      <c r="U22" s="412"/>
      <c r="V22" s="305">
        <v>303869</v>
      </c>
      <c r="W22" s="306">
        <v>79391</v>
      </c>
      <c r="AA22" s="168"/>
      <c r="AB22" s="168"/>
    </row>
    <row r="23" spans="2:28" ht="12.6" customHeight="1">
      <c r="B23" s="279"/>
      <c r="C23" s="280"/>
      <c r="D23" s="281" t="s">
        <v>123</v>
      </c>
      <c r="E23" s="281" t="s">
        <v>39</v>
      </c>
      <c r="F23" s="373"/>
      <c r="G23" s="483"/>
      <c r="H23" s="283">
        <v>87100</v>
      </c>
      <c r="I23" s="283"/>
      <c r="J23" s="283">
        <v>87100</v>
      </c>
      <c r="K23" s="283">
        <v>0</v>
      </c>
      <c r="N23" s="166"/>
      <c r="O23" s="166"/>
      <c r="P23" s="307"/>
      <c r="Q23" s="164"/>
      <c r="R23" s="380"/>
      <c r="S23" s="164"/>
      <c r="T23" s="308">
        <v>0</v>
      </c>
      <c r="U23" s="413"/>
      <c r="V23" s="308">
        <v>0</v>
      </c>
      <c r="W23" s="309"/>
      <c r="AA23" s="168"/>
      <c r="AB23" s="168"/>
    </row>
    <row r="24" spans="2:28" ht="12.6" customHeight="1">
      <c r="B24" s="293">
        <v>5</v>
      </c>
      <c r="C24" s="294" t="s">
        <v>300</v>
      </c>
      <c r="D24" s="258" t="s">
        <v>130</v>
      </c>
      <c r="E24" s="258" t="s">
        <v>400</v>
      </c>
      <c r="F24" s="381"/>
      <c r="G24" s="486"/>
      <c r="H24" s="286"/>
      <c r="I24" s="286"/>
      <c r="J24" s="286"/>
      <c r="K24" s="286">
        <v>0</v>
      </c>
      <c r="N24" s="310" t="s">
        <v>17</v>
      </c>
      <c r="O24" s="310" t="s">
        <v>281</v>
      </c>
      <c r="P24" s="311" t="s">
        <v>161</v>
      </c>
      <c r="Q24" s="312"/>
      <c r="R24" s="382"/>
      <c r="S24" s="312"/>
      <c r="T24" s="313"/>
      <c r="U24" s="313"/>
      <c r="V24" s="313"/>
      <c r="W24" s="314"/>
      <c r="AA24" s="168"/>
      <c r="AB24" s="168"/>
    </row>
    <row r="25" spans="2:28" ht="12.6" customHeight="1">
      <c r="B25" s="271">
        <v>6</v>
      </c>
      <c r="C25" s="272" t="s">
        <v>301</v>
      </c>
      <c r="D25" s="267" t="s">
        <v>131</v>
      </c>
      <c r="E25" s="267" t="s">
        <v>211</v>
      </c>
      <c r="F25" s="369" t="s">
        <v>378</v>
      </c>
      <c r="G25" s="484"/>
      <c r="H25" s="269"/>
      <c r="I25" s="269"/>
      <c r="J25" s="269"/>
      <c r="K25" s="269">
        <v>0</v>
      </c>
      <c r="N25" s="291"/>
      <c r="O25" s="291"/>
      <c r="P25" s="291"/>
      <c r="Q25" s="291"/>
      <c r="R25" s="366"/>
      <c r="S25" s="291"/>
      <c r="T25" s="237"/>
      <c r="U25" s="408"/>
      <c r="V25" s="237"/>
      <c r="W25" s="292"/>
      <c r="AA25" s="168"/>
      <c r="AB25" s="168"/>
    </row>
    <row r="26" spans="2:28" ht="12.6" customHeight="1">
      <c r="B26" s="275">
        <v>7</v>
      </c>
      <c r="C26" s="276" t="s">
        <v>302</v>
      </c>
      <c r="D26" s="315" t="s">
        <v>132</v>
      </c>
      <c r="E26" s="267" t="s">
        <v>221</v>
      </c>
      <c r="F26" s="374" t="s">
        <v>379</v>
      </c>
      <c r="G26" s="485"/>
      <c r="H26" s="278"/>
      <c r="I26" s="278"/>
      <c r="J26" s="278"/>
      <c r="K26" s="278">
        <v>0</v>
      </c>
      <c r="N26" s="316">
        <v>1</v>
      </c>
      <c r="O26" s="316" t="s">
        <v>332</v>
      </c>
      <c r="P26" s="316" t="s">
        <v>162</v>
      </c>
      <c r="Q26" s="267" t="s">
        <v>243</v>
      </c>
      <c r="R26" s="367"/>
      <c r="S26" s="267"/>
      <c r="T26" s="217">
        <v>0</v>
      </c>
      <c r="U26" s="410"/>
      <c r="V26" s="217">
        <v>0</v>
      </c>
      <c r="W26" s="317">
        <v>0</v>
      </c>
      <c r="AA26" s="168"/>
      <c r="AB26" s="176"/>
    </row>
    <row r="27" spans="2:28" ht="12.6" customHeight="1">
      <c r="B27" s="318"/>
      <c r="C27" s="319"/>
      <c r="D27" s="281" t="s">
        <v>269</v>
      </c>
      <c r="E27" s="320"/>
      <c r="F27" s="383"/>
      <c r="G27" s="483"/>
      <c r="H27" s="321">
        <v>9086788.4700000007</v>
      </c>
      <c r="I27" s="321"/>
      <c r="J27" s="321">
        <v>8795853.3300000001</v>
      </c>
      <c r="K27" s="321">
        <v>290935.14000000013</v>
      </c>
      <c r="N27" s="322" t="s">
        <v>124</v>
      </c>
      <c r="O27" s="322" t="s">
        <v>333</v>
      </c>
      <c r="P27" s="323" t="s">
        <v>258</v>
      </c>
      <c r="Q27" s="273" t="s">
        <v>257</v>
      </c>
      <c r="R27" s="368"/>
      <c r="S27" s="273"/>
      <c r="T27" s="165"/>
      <c r="U27" s="405"/>
      <c r="V27" s="165"/>
      <c r="W27" s="270">
        <v>0</v>
      </c>
      <c r="AA27" s="168"/>
    </row>
    <row r="28" spans="2:28" ht="12.6" customHeight="1">
      <c r="B28" s="324"/>
      <c r="C28" s="325"/>
      <c r="D28" s="325"/>
      <c r="E28" s="326"/>
      <c r="F28" s="384"/>
      <c r="G28" s="481"/>
      <c r="H28" s="327"/>
      <c r="I28" s="327"/>
      <c r="J28" s="328"/>
      <c r="K28" s="328"/>
      <c r="N28" s="329" t="s">
        <v>125</v>
      </c>
      <c r="O28" s="329" t="s">
        <v>334</v>
      </c>
      <c r="P28" s="330" t="s">
        <v>163</v>
      </c>
      <c r="Q28" s="277" t="s">
        <v>234</v>
      </c>
      <c r="R28" s="371" t="s">
        <v>391</v>
      </c>
      <c r="S28" s="277"/>
      <c r="T28" s="240"/>
      <c r="U28" s="406"/>
      <c r="V28" s="240"/>
      <c r="W28" s="285">
        <v>0</v>
      </c>
    </row>
    <row r="29" spans="2:28" ht="12.6" customHeight="1">
      <c r="B29" s="331" t="s">
        <v>17</v>
      </c>
      <c r="C29" s="332" t="s">
        <v>9</v>
      </c>
      <c r="D29" s="311" t="s">
        <v>133</v>
      </c>
      <c r="E29" s="333" t="s">
        <v>270</v>
      </c>
      <c r="F29" s="385"/>
      <c r="G29" s="487"/>
      <c r="H29" s="314"/>
      <c r="I29" s="314"/>
      <c r="J29" s="314"/>
      <c r="K29" s="314"/>
      <c r="N29" s="334"/>
      <c r="O29" s="334"/>
      <c r="P29" s="335" t="s">
        <v>123</v>
      </c>
      <c r="Q29" s="288" t="s">
        <v>123</v>
      </c>
      <c r="R29" s="372"/>
      <c r="S29" s="298"/>
      <c r="T29" s="167">
        <v>0</v>
      </c>
      <c r="U29" s="167"/>
      <c r="V29" s="167">
        <v>0</v>
      </c>
      <c r="W29" s="301">
        <v>0</v>
      </c>
    </row>
    <row r="30" spans="2:28" ht="12.6" customHeight="1">
      <c r="B30" s="336">
        <v>1</v>
      </c>
      <c r="C30" s="337" t="s">
        <v>303</v>
      </c>
      <c r="D30" s="258" t="s">
        <v>134</v>
      </c>
      <c r="E30" s="267" t="s">
        <v>222</v>
      </c>
      <c r="F30" s="369" t="s">
        <v>380</v>
      </c>
      <c r="G30" s="484"/>
      <c r="H30" s="269"/>
      <c r="I30" s="286"/>
      <c r="J30" s="286"/>
      <c r="K30" s="286">
        <v>0</v>
      </c>
      <c r="N30" s="338">
        <v>2</v>
      </c>
      <c r="O30" s="338" t="s">
        <v>335</v>
      </c>
      <c r="P30" s="338" t="s">
        <v>164</v>
      </c>
      <c r="Q30" s="258" t="s">
        <v>244</v>
      </c>
      <c r="R30" s="381"/>
      <c r="S30" s="291">
        <v>9</v>
      </c>
      <c r="T30" s="400">
        <v>20595707.09</v>
      </c>
      <c r="U30" s="414" t="e">
        <v>#REF!</v>
      </c>
      <c r="V30" s="400">
        <v>22425405.59</v>
      </c>
      <c r="W30" s="292">
        <v>-1829698.5</v>
      </c>
    </row>
    <row r="31" spans="2:28" ht="12.6" customHeight="1">
      <c r="B31" s="271" t="s">
        <v>124</v>
      </c>
      <c r="C31" s="272" t="s">
        <v>304</v>
      </c>
      <c r="D31" s="273" t="s">
        <v>136</v>
      </c>
      <c r="E31" s="273" t="s">
        <v>223</v>
      </c>
      <c r="F31" s="368"/>
      <c r="G31" s="484"/>
      <c r="H31" s="269"/>
      <c r="I31" s="269"/>
      <c r="J31" s="269"/>
      <c r="K31" s="269">
        <v>0</v>
      </c>
      <c r="N31" s="316">
        <v>3</v>
      </c>
      <c r="O31" s="316" t="s">
        <v>336</v>
      </c>
      <c r="P31" s="316" t="s">
        <v>165</v>
      </c>
      <c r="Q31" s="267" t="s">
        <v>8</v>
      </c>
      <c r="R31" s="369" t="s">
        <v>393</v>
      </c>
      <c r="S31" s="273"/>
      <c r="T31" s="165">
        <v>152398</v>
      </c>
      <c r="U31" s="405" t="e">
        <v>#REF!</v>
      </c>
      <c r="V31" s="165">
        <v>152398</v>
      </c>
      <c r="W31" s="270">
        <v>0</v>
      </c>
    </row>
    <row r="32" spans="2:28" ht="12.6" customHeight="1">
      <c r="B32" s="271" t="s">
        <v>125</v>
      </c>
      <c r="C32" s="272" t="s">
        <v>305</v>
      </c>
      <c r="D32" s="273" t="s">
        <v>137</v>
      </c>
      <c r="E32" s="273" t="s">
        <v>224</v>
      </c>
      <c r="F32" s="369" t="s">
        <v>381</v>
      </c>
      <c r="G32" s="484"/>
      <c r="H32" s="269"/>
      <c r="I32" s="269"/>
      <c r="J32" s="269"/>
      <c r="K32" s="269">
        <v>0</v>
      </c>
      <c r="N32" s="339">
        <v>4</v>
      </c>
      <c r="O32" s="339" t="s">
        <v>337</v>
      </c>
      <c r="P32" s="339" t="s">
        <v>166</v>
      </c>
      <c r="Q32" s="315" t="s">
        <v>241</v>
      </c>
      <c r="R32" s="371" t="s">
        <v>394</v>
      </c>
      <c r="S32" s="277"/>
      <c r="T32" s="240"/>
      <c r="U32" s="406"/>
      <c r="V32" s="240"/>
      <c r="W32" s="285">
        <v>0</v>
      </c>
    </row>
    <row r="33" spans="2:27" ht="12.6" customHeight="1">
      <c r="B33" s="271" t="s">
        <v>127</v>
      </c>
      <c r="C33" s="272" t="s">
        <v>306</v>
      </c>
      <c r="D33" s="273" t="s">
        <v>138</v>
      </c>
      <c r="E33" s="273" t="s">
        <v>225</v>
      </c>
      <c r="F33" s="369" t="s">
        <v>382</v>
      </c>
      <c r="G33" s="484"/>
      <c r="H33" s="269"/>
      <c r="I33" s="269"/>
      <c r="J33" s="269"/>
      <c r="K33" s="269">
        <v>0</v>
      </c>
      <c r="N33" s="334"/>
      <c r="O33" s="334"/>
      <c r="P33" s="335" t="s">
        <v>167</v>
      </c>
      <c r="Q33" s="304" t="s">
        <v>245</v>
      </c>
      <c r="R33" s="379"/>
      <c r="S33" s="304"/>
      <c r="T33" s="167">
        <v>20748105.09</v>
      </c>
      <c r="U33" s="407"/>
      <c r="V33" s="167">
        <v>22577803.59</v>
      </c>
      <c r="W33" s="289">
        <v>-1829698.5</v>
      </c>
    </row>
    <row r="34" spans="2:27" ht="12.6" customHeight="1">
      <c r="B34" s="275" t="s">
        <v>135</v>
      </c>
      <c r="C34" s="276" t="s">
        <v>307</v>
      </c>
      <c r="D34" s="277" t="s">
        <v>139</v>
      </c>
      <c r="E34" s="277" t="s">
        <v>226</v>
      </c>
      <c r="F34" s="374" t="s">
        <v>383</v>
      </c>
      <c r="G34" s="485"/>
      <c r="H34" s="278"/>
      <c r="I34" s="278"/>
      <c r="J34" s="340"/>
      <c r="K34" s="340">
        <v>0</v>
      </c>
      <c r="N34" s="341"/>
      <c r="O34" s="341"/>
      <c r="P34" s="341"/>
      <c r="Q34" s="341"/>
      <c r="R34" s="386"/>
      <c r="S34" s="341"/>
      <c r="T34" s="243"/>
      <c r="U34" s="415"/>
      <c r="V34" s="243"/>
      <c r="W34" s="342">
        <v>0</v>
      </c>
    </row>
    <row r="35" spans="2:27" ht="12.6" customHeight="1">
      <c r="B35" s="343"/>
      <c r="C35" s="344"/>
      <c r="D35" s="281" t="s">
        <v>123</v>
      </c>
      <c r="E35" s="345" t="s">
        <v>39</v>
      </c>
      <c r="F35" s="387"/>
      <c r="G35" s="483"/>
      <c r="H35" s="283">
        <v>0</v>
      </c>
      <c r="I35" s="283"/>
      <c r="J35" s="346">
        <v>0</v>
      </c>
      <c r="K35" s="346"/>
      <c r="N35" s="347"/>
      <c r="O35" s="347"/>
      <c r="P35" s="347" t="s">
        <v>168</v>
      </c>
      <c r="Q35" s="304" t="s">
        <v>246</v>
      </c>
      <c r="R35" s="379"/>
      <c r="S35" s="304"/>
      <c r="T35" s="167">
        <v>21131365.09</v>
      </c>
      <c r="U35" s="407"/>
      <c r="V35" s="167">
        <v>22881672.59</v>
      </c>
      <c r="W35" s="289">
        <v>-1750307.5</v>
      </c>
    </row>
    <row r="36" spans="2:27" ht="12.6" customHeight="1">
      <c r="B36" s="293"/>
      <c r="C36" s="348" t="s">
        <v>12</v>
      </c>
      <c r="D36" s="258" t="s">
        <v>140</v>
      </c>
      <c r="E36" s="258" t="s">
        <v>227</v>
      </c>
      <c r="F36" s="381"/>
      <c r="G36" s="486"/>
      <c r="H36" s="286"/>
      <c r="I36" s="286"/>
      <c r="J36" s="286"/>
      <c r="K36" s="286">
        <v>0</v>
      </c>
      <c r="N36" s="341"/>
      <c r="O36" s="341"/>
      <c r="P36" s="341"/>
      <c r="Q36" s="291"/>
      <c r="R36" s="380"/>
      <c r="S36" s="164"/>
      <c r="T36" s="243"/>
      <c r="U36" s="415"/>
      <c r="V36" s="243"/>
      <c r="W36" s="244"/>
      <c r="Z36" s="172"/>
    </row>
    <row r="37" spans="2:27" ht="12.6" customHeight="1">
      <c r="B37" s="271" t="s">
        <v>124</v>
      </c>
      <c r="C37" s="272" t="s">
        <v>308</v>
      </c>
      <c r="D37" s="273" t="s">
        <v>72</v>
      </c>
      <c r="E37" s="273" t="s">
        <v>228</v>
      </c>
      <c r="F37" s="513" t="s">
        <v>384</v>
      </c>
      <c r="G37" s="484"/>
      <c r="H37" s="269">
        <v>4138600</v>
      </c>
      <c r="I37" s="269">
        <v>4138600</v>
      </c>
      <c r="J37" s="269">
        <v>4138600</v>
      </c>
      <c r="K37" s="269">
        <v>0</v>
      </c>
      <c r="N37" s="310" t="s">
        <v>36</v>
      </c>
      <c r="O37" s="310" t="s">
        <v>282</v>
      </c>
      <c r="P37" s="311" t="s">
        <v>38</v>
      </c>
      <c r="Q37" s="312"/>
      <c r="R37" s="382"/>
      <c r="S37" s="312"/>
      <c r="T37" s="313"/>
      <c r="U37" s="313"/>
      <c r="V37" s="314"/>
      <c r="W37" s="314"/>
    </row>
    <row r="38" spans="2:27" ht="12.6" customHeight="1">
      <c r="B38" s="271" t="s">
        <v>125</v>
      </c>
      <c r="C38" s="272" t="s">
        <v>309</v>
      </c>
      <c r="D38" s="273" t="s">
        <v>141</v>
      </c>
      <c r="E38" s="273" t="s">
        <v>276</v>
      </c>
      <c r="F38" s="514"/>
      <c r="G38" s="484"/>
      <c r="H38" s="269">
        <v>7430338</v>
      </c>
      <c r="I38" s="269">
        <v>7430338</v>
      </c>
      <c r="J38" s="269">
        <v>7430338</v>
      </c>
      <c r="K38" s="269">
        <v>0</v>
      </c>
      <c r="N38" s="349"/>
      <c r="O38" s="349"/>
      <c r="P38" s="349"/>
      <c r="Q38" s="349"/>
      <c r="R38" s="388"/>
      <c r="S38" s="349"/>
      <c r="T38" s="237"/>
      <c r="U38" s="408"/>
      <c r="V38" s="238"/>
      <c r="W38" s="238"/>
    </row>
    <row r="39" spans="2:27" ht="12.6" customHeight="1">
      <c r="B39" s="271" t="s">
        <v>127</v>
      </c>
      <c r="C39" s="272" t="s">
        <v>310</v>
      </c>
      <c r="D39" s="273" t="s">
        <v>368</v>
      </c>
      <c r="E39" s="273" t="s">
        <v>229</v>
      </c>
      <c r="F39" s="515"/>
      <c r="G39" s="484"/>
      <c r="H39" s="269">
        <v>6782752</v>
      </c>
      <c r="I39" s="269">
        <v>6782752</v>
      </c>
      <c r="J39" s="269">
        <v>6782752</v>
      </c>
      <c r="K39" s="269">
        <v>0</v>
      </c>
      <c r="N39" s="316">
        <v>1</v>
      </c>
      <c r="O39" s="316" t="s">
        <v>338</v>
      </c>
      <c r="P39" s="316" t="s">
        <v>169</v>
      </c>
      <c r="Q39" s="316" t="s">
        <v>247</v>
      </c>
      <c r="R39" s="389" t="s">
        <v>395</v>
      </c>
      <c r="S39" s="165"/>
      <c r="T39" s="165"/>
      <c r="U39" s="405"/>
      <c r="V39" s="225"/>
      <c r="W39" s="225">
        <v>0</v>
      </c>
      <c r="Y39" s="171"/>
      <c r="Z39" s="177"/>
      <c r="AA39" s="171"/>
    </row>
    <row r="40" spans="2:27" ht="12.6" customHeight="1">
      <c r="B40" s="275" t="s">
        <v>135</v>
      </c>
      <c r="C40" s="276" t="s">
        <v>311</v>
      </c>
      <c r="D40" s="277" t="s">
        <v>369</v>
      </c>
      <c r="E40" s="277" t="s">
        <v>230</v>
      </c>
      <c r="F40" s="496"/>
      <c r="G40" s="485"/>
      <c r="H40" s="278">
        <v>105031</v>
      </c>
      <c r="I40" s="278">
        <v>105031</v>
      </c>
      <c r="J40" s="278">
        <v>105031</v>
      </c>
      <c r="K40" s="278">
        <v>0</v>
      </c>
      <c r="N40" s="316">
        <v>2</v>
      </c>
      <c r="O40" s="316" t="s">
        <v>339</v>
      </c>
      <c r="P40" s="316" t="s">
        <v>170</v>
      </c>
      <c r="Q40" s="316" t="s">
        <v>248</v>
      </c>
      <c r="R40" s="390"/>
      <c r="S40" s="165"/>
      <c r="T40" s="165"/>
      <c r="U40" s="405"/>
      <c r="V40" s="225"/>
      <c r="W40" s="225">
        <v>0</v>
      </c>
      <c r="Y40" s="171"/>
      <c r="Z40" s="178"/>
      <c r="AA40" s="171"/>
    </row>
    <row r="41" spans="2:27" ht="12.6" customHeight="1">
      <c r="B41" s="343"/>
      <c r="C41" s="344"/>
      <c r="D41" s="281" t="s">
        <v>123</v>
      </c>
      <c r="E41" s="345" t="s">
        <v>39</v>
      </c>
      <c r="F41" s="387"/>
      <c r="G41" s="483">
        <v>7</v>
      </c>
      <c r="H41" s="283">
        <v>18456721</v>
      </c>
      <c r="I41" s="283"/>
      <c r="J41" s="321">
        <v>18456721</v>
      </c>
      <c r="K41" s="321">
        <v>0</v>
      </c>
      <c r="N41" s="316">
        <v>3</v>
      </c>
      <c r="O41" s="316" t="s">
        <v>340</v>
      </c>
      <c r="P41" s="316" t="s">
        <v>171</v>
      </c>
      <c r="Q41" s="316" t="s">
        <v>249</v>
      </c>
      <c r="R41" s="390"/>
      <c r="S41" s="495" t="s">
        <v>508</v>
      </c>
      <c r="T41" s="165">
        <v>51776625</v>
      </c>
      <c r="U41" s="405"/>
      <c r="V41" s="225">
        <v>51776625</v>
      </c>
      <c r="W41" s="225">
        <v>0</v>
      </c>
      <c r="Y41" s="171"/>
      <c r="Z41" s="178"/>
      <c r="AA41" s="171"/>
    </row>
    <row r="42" spans="2:27" ht="12.6" customHeight="1">
      <c r="B42" s="256">
        <v>3</v>
      </c>
      <c r="C42" s="257" t="s">
        <v>312</v>
      </c>
      <c r="D42" s="258" t="s">
        <v>142</v>
      </c>
      <c r="E42" s="259"/>
      <c r="F42" s="375" t="s">
        <v>385</v>
      </c>
      <c r="G42" s="486"/>
      <c r="H42" s="286"/>
      <c r="I42" s="286"/>
      <c r="J42" s="286"/>
      <c r="K42" s="286"/>
      <c r="N42" s="316">
        <v>4</v>
      </c>
      <c r="O42" s="316" t="s">
        <v>341</v>
      </c>
      <c r="P42" s="316" t="s">
        <v>172</v>
      </c>
      <c r="Q42" s="316" t="s">
        <v>250</v>
      </c>
      <c r="R42" s="391" t="s">
        <v>396</v>
      </c>
      <c r="S42" s="495"/>
      <c r="T42" s="165"/>
      <c r="U42" s="405"/>
      <c r="V42" s="225"/>
      <c r="W42" s="225">
        <v>0</v>
      </c>
      <c r="Y42" s="171"/>
      <c r="Z42" s="178"/>
      <c r="AA42" s="171"/>
    </row>
    <row r="43" spans="2:27" ht="12.6" customHeight="1">
      <c r="B43" s="265">
        <v>4</v>
      </c>
      <c r="C43" s="266" t="s">
        <v>313</v>
      </c>
      <c r="D43" s="267" t="s">
        <v>143</v>
      </c>
      <c r="E43" s="268"/>
      <c r="F43" s="392"/>
      <c r="G43" s="484"/>
      <c r="H43" s="269"/>
      <c r="I43" s="269"/>
      <c r="J43" s="269"/>
      <c r="K43" s="269"/>
      <c r="N43" s="316">
        <v>5</v>
      </c>
      <c r="O43" s="316" t="s">
        <v>342</v>
      </c>
      <c r="P43" s="316" t="s">
        <v>173</v>
      </c>
      <c r="Q43" s="316" t="s">
        <v>255</v>
      </c>
      <c r="R43" s="389" t="s">
        <v>397</v>
      </c>
      <c r="S43" s="495"/>
      <c r="T43" s="165"/>
      <c r="U43" s="405"/>
      <c r="V43" s="270"/>
      <c r="W43" s="270">
        <v>0</v>
      </c>
      <c r="Y43" s="171"/>
      <c r="Z43" s="171"/>
      <c r="AA43" s="171"/>
    </row>
    <row r="44" spans="2:27" ht="12.6" customHeight="1">
      <c r="B44" s="271" t="s">
        <v>124</v>
      </c>
      <c r="C44" s="272" t="s">
        <v>314</v>
      </c>
      <c r="D44" s="273" t="s">
        <v>144</v>
      </c>
      <c r="E44" s="273" t="s">
        <v>273</v>
      </c>
      <c r="F44" s="369" t="s">
        <v>386</v>
      </c>
      <c r="G44" s="484"/>
      <c r="H44" s="303"/>
      <c r="I44" s="303"/>
      <c r="J44" s="303"/>
      <c r="K44" s="303"/>
      <c r="N44" s="316">
        <v>6</v>
      </c>
      <c r="O44" s="316" t="s">
        <v>343</v>
      </c>
      <c r="P44" s="316" t="s">
        <v>174</v>
      </c>
      <c r="Q44" s="316" t="s">
        <v>251</v>
      </c>
      <c r="R44" s="390"/>
      <c r="S44" s="495"/>
      <c r="T44" s="165"/>
      <c r="U44" s="405"/>
      <c r="V44" s="270">
        <v>0</v>
      </c>
      <c r="W44" s="270">
        <v>0</v>
      </c>
      <c r="Y44" s="171"/>
      <c r="Z44" s="171"/>
      <c r="AA44" s="171"/>
    </row>
    <row r="45" spans="2:27" ht="12.6" customHeight="1">
      <c r="B45" s="271" t="s">
        <v>125</v>
      </c>
      <c r="C45" s="272" t="s">
        <v>315</v>
      </c>
      <c r="D45" s="273" t="s">
        <v>145</v>
      </c>
      <c r="E45" s="268"/>
      <c r="F45" s="392"/>
      <c r="G45" s="484"/>
      <c r="H45" s="297"/>
      <c r="I45" s="297"/>
      <c r="J45" s="269"/>
      <c r="K45" s="269"/>
      <c r="N45" s="316">
        <v>7</v>
      </c>
      <c r="O45" s="316" t="s">
        <v>344</v>
      </c>
      <c r="P45" s="316" t="s">
        <v>175</v>
      </c>
      <c r="Q45" s="316" t="s">
        <v>252</v>
      </c>
      <c r="R45" s="390"/>
      <c r="S45" s="495"/>
      <c r="T45" s="165"/>
      <c r="U45" s="405"/>
      <c r="V45" s="270">
        <v>0</v>
      </c>
      <c r="W45" s="270">
        <v>0</v>
      </c>
      <c r="Y45" s="171"/>
      <c r="Z45" s="171"/>
      <c r="AA45" s="171"/>
    </row>
    <row r="46" spans="2:27" ht="12.6" customHeight="1">
      <c r="B46" s="275" t="s">
        <v>127</v>
      </c>
      <c r="C46" s="276" t="s">
        <v>316</v>
      </c>
      <c r="D46" s="277" t="s">
        <v>372</v>
      </c>
      <c r="E46" s="350"/>
      <c r="F46" s="393"/>
      <c r="G46" s="485"/>
      <c r="H46" s="278">
        <v>1568700</v>
      </c>
      <c r="I46" s="278" t="e">
        <v>#REF!</v>
      </c>
      <c r="J46" s="278">
        <v>1568700</v>
      </c>
      <c r="K46" s="278"/>
      <c r="N46" s="316">
        <v>8</v>
      </c>
      <c r="O46" s="316" t="s">
        <v>345</v>
      </c>
      <c r="P46" s="316" t="s">
        <v>176</v>
      </c>
      <c r="Q46" s="316" t="s">
        <v>253</v>
      </c>
      <c r="R46" s="390"/>
      <c r="S46" s="495"/>
      <c r="T46" s="165"/>
      <c r="U46" s="405"/>
      <c r="V46" s="270">
        <v>0</v>
      </c>
      <c r="W46" s="270">
        <v>0</v>
      </c>
      <c r="Y46" s="171"/>
      <c r="Z46" s="171"/>
      <c r="AA46" s="171"/>
    </row>
    <row r="47" spans="2:27" ht="12.6" customHeight="1">
      <c r="B47" s="279"/>
      <c r="C47" s="280"/>
      <c r="D47" s="281" t="s">
        <v>123</v>
      </c>
      <c r="E47" s="345" t="s">
        <v>39</v>
      </c>
      <c r="F47" s="387"/>
      <c r="G47" s="483"/>
      <c r="H47" s="283">
        <v>1568700</v>
      </c>
      <c r="I47" s="283" t="e">
        <v>#REF!</v>
      </c>
      <c r="J47" s="283">
        <v>1568700</v>
      </c>
      <c r="K47" s="283"/>
      <c r="N47" s="316">
        <v>9</v>
      </c>
      <c r="O47" s="316" t="s">
        <v>346</v>
      </c>
      <c r="P47" s="316" t="s">
        <v>177</v>
      </c>
      <c r="Q47" s="316" t="s">
        <v>7</v>
      </c>
      <c r="R47" s="391" t="s">
        <v>398</v>
      </c>
      <c r="S47" s="495" t="s">
        <v>509</v>
      </c>
      <c r="T47" s="165">
        <v>-41385832.25</v>
      </c>
      <c r="U47" s="405"/>
      <c r="V47" s="270">
        <v>-36890237.030000001</v>
      </c>
      <c r="W47" s="270">
        <v>-4495595.2199999988</v>
      </c>
      <c r="Y47" s="171"/>
      <c r="Z47" s="171"/>
      <c r="AA47" s="171"/>
    </row>
    <row r="48" spans="2:27" ht="12.6" customHeight="1">
      <c r="B48" s="256">
        <v>5</v>
      </c>
      <c r="C48" s="257" t="s">
        <v>317</v>
      </c>
      <c r="D48" s="258" t="s">
        <v>146</v>
      </c>
      <c r="E48" s="259"/>
      <c r="F48" s="394"/>
      <c r="G48" s="486"/>
      <c r="H48" s="295">
        <v>1494000</v>
      </c>
      <c r="I48" s="295">
        <v>0</v>
      </c>
      <c r="J48" s="295">
        <v>1494000</v>
      </c>
      <c r="K48" s="295"/>
      <c r="N48" s="339">
        <v>10</v>
      </c>
      <c r="O48" s="339" t="s">
        <v>347</v>
      </c>
      <c r="P48" s="339" t="s">
        <v>178</v>
      </c>
      <c r="Q48" s="339" t="s">
        <v>254</v>
      </c>
      <c r="R48" s="395" t="s">
        <v>399</v>
      </c>
      <c r="S48" s="240"/>
      <c r="T48" s="240">
        <v>-915948.36999999988</v>
      </c>
      <c r="U48" s="406"/>
      <c r="V48" s="285">
        <v>-7452786.2300000004</v>
      </c>
      <c r="W48" s="285">
        <v>6536837.8600000003</v>
      </c>
      <c r="Y48" s="171"/>
      <c r="Z48" s="171"/>
      <c r="AA48" s="171"/>
    </row>
    <row r="49" spans="2:27" ht="12.6" customHeight="1">
      <c r="B49" s="351">
        <v>6</v>
      </c>
      <c r="C49" s="352" t="s">
        <v>318</v>
      </c>
      <c r="D49" s="315" t="s">
        <v>274</v>
      </c>
      <c r="E49" s="268"/>
      <c r="F49" s="393"/>
      <c r="G49" s="485"/>
      <c r="H49" s="278"/>
      <c r="I49" s="278"/>
      <c r="J49" s="278"/>
      <c r="K49" s="278"/>
      <c r="N49" s="347"/>
      <c r="O49" s="347"/>
      <c r="P49" s="335" t="s">
        <v>179</v>
      </c>
      <c r="Q49" s="334"/>
      <c r="R49" s="396"/>
      <c r="S49" s="334"/>
      <c r="T49" s="167">
        <v>9474844.3800000008</v>
      </c>
      <c r="U49" s="407"/>
      <c r="V49" s="502">
        <v>7433601.7399999984</v>
      </c>
      <c r="W49" s="289">
        <v>2041242.6400000015</v>
      </c>
      <c r="Y49" s="171"/>
      <c r="Z49" s="171"/>
      <c r="AA49" s="171"/>
    </row>
    <row r="50" spans="2:27" ht="12.6" customHeight="1">
      <c r="B50" s="353"/>
      <c r="C50" s="354"/>
      <c r="D50" s="335" t="s">
        <v>147</v>
      </c>
      <c r="E50" s="347"/>
      <c r="F50" s="397"/>
      <c r="G50" s="488"/>
      <c r="H50" s="355">
        <v>21519421</v>
      </c>
      <c r="I50" s="355"/>
      <c r="J50" s="355">
        <v>21519421</v>
      </c>
      <c r="K50" s="355">
        <v>0</v>
      </c>
      <c r="N50" s="291"/>
      <c r="O50" s="291"/>
      <c r="P50" s="291"/>
      <c r="Q50" s="291"/>
      <c r="R50" s="366"/>
      <c r="S50" s="291"/>
      <c r="T50" s="237"/>
      <c r="U50" s="408"/>
      <c r="V50" s="292"/>
      <c r="W50" s="292"/>
      <c r="Y50" s="171"/>
      <c r="Z50" s="171"/>
      <c r="AA50" s="171"/>
    </row>
    <row r="51" spans="2:27" ht="12.6" customHeight="1" thickBot="1">
      <c r="B51" s="356"/>
      <c r="C51" s="357"/>
      <c r="D51" s="273"/>
      <c r="E51" s="268"/>
      <c r="F51" s="392"/>
      <c r="G51" s="484"/>
      <c r="H51" s="269"/>
      <c r="I51" s="269"/>
      <c r="J51" s="269"/>
      <c r="K51" s="269"/>
      <c r="N51" s="291"/>
      <c r="O51" s="291"/>
      <c r="P51" s="291"/>
      <c r="Q51" s="291"/>
      <c r="R51" s="366"/>
      <c r="S51" s="291"/>
      <c r="T51" s="237"/>
      <c r="U51" s="408"/>
      <c r="V51" s="292"/>
      <c r="W51" s="292"/>
      <c r="Y51" s="171"/>
      <c r="Z51" s="171"/>
      <c r="AA51" s="171"/>
    </row>
    <row r="52" spans="2:27" ht="21.6" customHeight="1" thickBot="1">
      <c r="B52" s="453"/>
      <c r="C52" s="454"/>
      <c r="D52" s="462" t="s">
        <v>181</v>
      </c>
      <c r="E52" s="455" t="s">
        <v>275</v>
      </c>
      <c r="F52" s="456"/>
      <c r="G52" s="462"/>
      <c r="H52" s="457">
        <v>30606209.469999999</v>
      </c>
      <c r="I52" s="457"/>
      <c r="J52" s="457">
        <v>30315274.329999998</v>
      </c>
      <c r="K52" s="358">
        <v>290935.14000000013</v>
      </c>
      <c r="N52" s="458"/>
      <c r="O52" s="458"/>
      <c r="P52" s="462" t="s">
        <v>180</v>
      </c>
      <c r="Q52" s="455"/>
      <c r="R52" s="456"/>
      <c r="S52" s="455"/>
      <c r="T52" s="459">
        <v>30606209.469999999</v>
      </c>
      <c r="U52" s="460"/>
      <c r="V52" s="461">
        <v>30315274.329999998</v>
      </c>
      <c r="W52" s="359">
        <v>290935.14000000153</v>
      </c>
    </row>
    <row r="54" spans="2:27">
      <c r="H54" s="399"/>
      <c r="I54" s="399"/>
    </row>
    <row r="55" spans="2:27">
      <c r="H55" s="477"/>
      <c r="I55" s="477"/>
      <c r="J55" s="477"/>
    </row>
    <row r="56" spans="2:27">
      <c r="H56" s="463"/>
      <c r="I56" s="360" t="e">
        <v>#REF!</v>
      </c>
      <c r="J56" s="360"/>
      <c r="T56" s="463"/>
      <c r="U56" s="465"/>
      <c r="V56" s="465"/>
    </row>
    <row r="59" spans="2:27">
      <c r="H59" s="360"/>
    </row>
  </sheetData>
  <mergeCells count="17">
    <mergeCell ref="B3:B4"/>
    <mergeCell ref="D3:D4"/>
    <mergeCell ref="E3:E4"/>
    <mergeCell ref="S3:S4"/>
    <mergeCell ref="W3:W4"/>
    <mergeCell ref="T3:V3"/>
    <mergeCell ref="N3:N4"/>
    <mergeCell ref="K3:K4"/>
    <mergeCell ref="Q3:Q4"/>
    <mergeCell ref="F37:F39"/>
    <mergeCell ref="F7:F9"/>
    <mergeCell ref="F11:F13"/>
    <mergeCell ref="F14:F15"/>
    <mergeCell ref="F17:F19"/>
    <mergeCell ref="P3:P4"/>
    <mergeCell ref="G3:G4"/>
    <mergeCell ref="H3:J3"/>
  </mergeCells>
  <phoneticPr fontId="0" type="noConversion"/>
  <pageMargins left="0.5" right="0.5" top="1" bottom="1" header="0.51" footer="0.5"/>
  <pageSetup scale="90" orientation="portrait" horizontalDpi="300" verticalDpi="300" r:id="rId1"/>
  <headerFooter alignWithMargins="0">
    <oddHeader xml:space="preserve">&amp;CEUROGREN sh.p.k. Tirane 
Pasqyrat financiare
per vitin ushtrimor që mbyllet me 31 Dhjetor 2010
</oddHeader>
  </headerFooter>
  <colBreaks count="1" manualBreakCount="1">
    <brk id="10" min="1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B1:M35"/>
  <sheetViews>
    <sheetView showGridLines="0" defaultGridColor="0" topLeftCell="A16" colorId="18" zoomScaleSheetLayoutView="100" workbookViewId="0">
      <selection activeCell="G15" sqref="G15"/>
    </sheetView>
  </sheetViews>
  <sheetFormatPr defaultRowHeight="12.75"/>
  <cols>
    <col min="1" max="1" width="2.5703125" style="158" customWidth="1"/>
    <col min="2" max="2" width="6.5703125" style="169" customWidth="1"/>
    <col min="3" max="3" width="7" style="169" hidden="1" customWidth="1"/>
    <col min="4" max="4" width="47" style="158" customWidth="1"/>
    <col min="5" max="5" width="7.85546875" style="158" customWidth="1"/>
    <col min="6" max="6" width="13.28515625" style="158" hidden="1" customWidth="1"/>
    <col min="7" max="7" width="17.42578125" style="158" customWidth="1"/>
    <col min="8" max="8" width="17.5703125" style="158" bestFit="1" customWidth="1"/>
    <col min="9" max="9" width="2.5703125" style="169" customWidth="1"/>
    <col min="10" max="10" width="3.85546875" style="158" customWidth="1"/>
    <col min="11" max="11" width="38" style="158" bestFit="1" customWidth="1"/>
    <col min="12" max="12" width="35" style="158" hidden="1" customWidth="1"/>
    <col min="13" max="13" width="17.85546875" style="158" bestFit="1" customWidth="1"/>
    <col min="14" max="14" width="18.5703125" style="158" bestFit="1" customWidth="1"/>
    <col min="15" max="15" width="2.28515625" style="158" customWidth="1"/>
    <col min="16" max="16" width="9.140625" style="158"/>
    <col min="17" max="17" width="10.28515625" style="158" bestFit="1" customWidth="1"/>
    <col min="18" max="16384" width="9.140625" style="158"/>
  </cols>
  <sheetData>
    <row r="1" spans="2:12" ht="20.100000000000001" customHeight="1"/>
    <row r="2" spans="2:12" ht="15.75" customHeight="1" thickBot="1"/>
    <row r="3" spans="2:12" ht="20.100000000000001" customHeight="1">
      <c r="B3" s="530" t="s">
        <v>13</v>
      </c>
      <c r="C3" s="203"/>
      <c r="D3" s="536" t="s">
        <v>71</v>
      </c>
      <c r="E3" s="532" t="s">
        <v>272</v>
      </c>
      <c r="F3" s="532" t="s">
        <v>15</v>
      </c>
      <c r="G3" s="534" t="s">
        <v>14</v>
      </c>
      <c r="H3" s="535"/>
      <c r="I3" s="157"/>
    </row>
    <row r="4" spans="2:12" ht="20.100000000000001" customHeight="1" thickBot="1">
      <c r="B4" s="531"/>
      <c r="C4" s="204"/>
      <c r="D4" s="537"/>
      <c r="E4" s="533"/>
      <c r="F4" s="533"/>
      <c r="G4" s="205" t="s">
        <v>500</v>
      </c>
      <c r="H4" s="206" t="s">
        <v>495</v>
      </c>
      <c r="I4" s="158"/>
      <c r="L4" s="159"/>
    </row>
    <row r="5" spans="2:12" ht="20.100000000000001" customHeight="1">
      <c r="B5" s="207">
        <v>1</v>
      </c>
      <c r="C5" s="208" t="s">
        <v>402</v>
      </c>
      <c r="D5" s="209" t="s">
        <v>182</v>
      </c>
      <c r="E5" s="492"/>
      <c r="F5" s="210"/>
      <c r="G5" s="211"/>
      <c r="H5" s="211"/>
      <c r="I5" s="158"/>
      <c r="L5" s="159"/>
    </row>
    <row r="6" spans="2:12" ht="20.100000000000001" customHeight="1">
      <c r="B6" s="207">
        <v>2</v>
      </c>
      <c r="C6" s="212" t="s">
        <v>348</v>
      </c>
      <c r="D6" s="213" t="s">
        <v>183</v>
      </c>
      <c r="E6" s="490">
        <v>11</v>
      </c>
      <c r="F6" s="210"/>
      <c r="G6" s="211">
        <v>2400000</v>
      </c>
      <c r="H6" s="211">
        <v>2210000</v>
      </c>
      <c r="I6" s="158"/>
      <c r="L6" s="159"/>
    </row>
    <row r="7" spans="2:12" ht="20.100000000000001" customHeight="1">
      <c r="B7" s="214">
        <v>3</v>
      </c>
      <c r="C7" s="215" t="s">
        <v>349</v>
      </c>
      <c r="D7" s="213" t="s">
        <v>403</v>
      </c>
      <c r="E7" s="491"/>
      <c r="F7" s="216" t="s">
        <v>18</v>
      </c>
      <c r="G7" s="217"/>
      <c r="H7" s="217"/>
      <c r="I7" s="158"/>
      <c r="L7" s="159"/>
    </row>
    <row r="8" spans="2:12" ht="20.100000000000001" customHeight="1">
      <c r="B8" s="207">
        <v>4</v>
      </c>
      <c r="C8" s="212" t="s">
        <v>350</v>
      </c>
      <c r="D8" s="213" t="s">
        <v>184</v>
      </c>
      <c r="E8" s="490"/>
      <c r="F8" s="219" t="s">
        <v>19</v>
      </c>
      <c r="G8" s="217"/>
      <c r="H8" s="217"/>
      <c r="I8" s="158"/>
      <c r="L8" s="159"/>
    </row>
    <row r="9" spans="2:12" ht="20.100000000000001" customHeight="1">
      <c r="B9" s="214">
        <v>5</v>
      </c>
      <c r="C9" s="215" t="s">
        <v>351</v>
      </c>
      <c r="D9" s="213" t="s">
        <v>185</v>
      </c>
      <c r="E9" s="490"/>
      <c r="F9" s="219" t="s">
        <v>20</v>
      </c>
      <c r="G9" s="217"/>
      <c r="H9" s="217"/>
      <c r="I9" s="158"/>
      <c r="L9" s="159"/>
    </row>
    <row r="10" spans="2:12" ht="20.100000000000001" customHeight="1">
      <c r="B10" s="207">
        <v>6</v>
      </c>
      <c r="C10" s="212" t="s">
        <v>352</v>
      </c>
      <c r="D10" s="213" t="s">
        <v>186</v>
      </c>
      <c r="E10" s="490">
        <v>12</v>
      </c>
      <c r="F10" s="219" t="s">
        <v>21</v>
      </c>
      <c r="G10" s="217">
        <v>-494410.04</v>
      </c>
      <c r="H10" s="217">
        <v>-544987.6</v>
      </c>
      <c r="I10" s="158"/>
      <c r="L10" s="159"/>
    </row>
    <row r="11" spans="2:12" ht="20.100000000000001" customHeight="1">
      <c r="B11" s="214">
        <v>7</v>
      </c>
      <c r="C11" s="215" t="s">
        <v>353</v>
      </c>
      <c r="D11" s="220" t="s">
        <v>187</v>
      </c>
      <c r="E11" s="490"/>
      <c r="F11" s="221" t="s">
        <v>22</v>
      </c>
      <c r="G11" s="217">
        <v>-1379394</v>
      </c>
      <c r="H11" s="217">
        <v>-1382044</v>
      </c>
      <c r="I11" s="158"/>
      <c r="L11" s="159"/>
    </row>
    <row r="12" spans="2:12" ht="20.100000000000001" customHeight="1">
      <c r="B12" s="222" t="s">
        <v>124</v>
      </c>
      <c r="C12" s="223" t="s">
        <v>354</v>
      </c>
      <c r="D12" s="224" t="s">
        <v>283</v>
      </c>
      <c r="E12" s="489"/>
      <c r="F12" s="219" t="s">
        <v>23</v>
      </c>
      <c r="G12" s="165">
        <v>-1182000</v>
      </c>
      <c r="H12" s="165">
        <v>-1172000</v>
      </c>
      <c r="I12" s="158"/>
      <c r="L12" s="159"/>
    </row>
    <row r="13" spans="2:12" ht="20.100000000000001" customHeight="1">
      <c r="B13" s="226" t="s">
        <v>125</v>
      </c>
      <c r="C13" s="227" t="s">
        <v>355</v>
      </c>
      <c r="D13" s="224" t="s">
        <v>284</v>
      </c>
      <c r="E13" s="489"/>
      <c r="F13" s="228" t="s">
        <v>99</v>
      </c>
      <c r="G13" s="165">
        <v>-197394</v>
      </c>
      <c r="H13" s="165">
        <v>-210044</v>
      </c>
      <c r="I13" s="158"/>
      <c r="L13" s="159"/>
    </row>
    <row r="14" spans="2:12" ht="20.100000000000001" customHeight="1">
      <c r="B14" s="222" t="s">
        <v>127</v>
      </c>
      <c r="C14" s="223" t="s">
        <v>356</v>
      </c>
      <c r="D14" s="229" t="s">
        <v>204</v>
      </c>
      <c r="E14" s="490"/>
      <c r="F14" s="219"/>
      <c r="G14" s="165"/>
      <c r="H14" s="165"/>
      <c r="I14" s="158"/>
      <c r="L14" s="159"/>
    </row>
    <row r="15" spans="2:12" ht="20.100000000000001" customHeight="1">
      <c r="B15" s="452">
        <v>8</v>
      </c>
      <c r="C15" s="230" t="s">
        <v>357</v>
      </c>
      <c r="D15" s="231" t="s">
        <v>285</v>
      </c>
      <c r="E15" s="493"/>
      <c r="F15" s="232" t="s">
        <v>24</v>
      </c>
      <c r="G15" s="233"/>
      <c r="H15" s="233"/>
      <c r="I15" s="158"/>
      <c r="L15" s="159"/>
    </row>
    <row r="16" spans="2:12" ht="20.100000000000001" customHeight="1">
      <c r="B16" s="443">
        <v>9</v>
      </c>
      <c r="C16" s="444"/>
      <c r="D16" s="445" t="s">
        <v>206</v>
      </c>
      <c r="E16" s="494"/>
      <c r="F16" s="446"/>
      <c r="G16" s="442">
        <v>526195.96</v>
      </c>
      <c r="H16" s="442">
        <v>282968.39999999991</v>
      </c>
      <c r="I16" s="158"/>
      <c r="L16" s="159"/>
    </row>
    <row r="17" spans="2:13" ht="20.100000000000001" customHeight="1">
      <c r="B17" s="234">
        <v>10</v>
      </c>
      <c r="C17" s="235" t="s">
        <v>358</v>
      </c>
      <c r="D17" s="216" t="s">
        <v>192</v>
      </c>
      <c r="E17" s="491"/>
      <c r="F17" s="236" t="s">
        <v>25</v>
      </c>
      <c r="G17" s="237">
        <v>0</v>
      </c>
      <c r="H17" s="237">
        <v>0</v>
      </c>
      <c r="I17" s="158"/>
      <c r="L17" s="159"/>
    </row>
    <row r="18" spans="2:13" ht="20.100000000000001" customHeight="1">
      <c r="B18" s="214">
        <v>11</v>
      </c>
      <c r="C18" s="215" t="s">
        <v>359</v>
      </c>
      <c r="D18" s="229" t="s">
        <v>193</v>
      </c>
      <c r="E18" s="490"/>
      <c r="F18" s="219" t="s">
        <v>26</v>
      </c>
      <c r="G18" s="165">
        <v>0</v>
      </c>
      <c r="H18" s="165">
        <v>0</v>
      </c>
      <c r="I18" s="158"/>
      <c r="L18" s="159"/>
    </row>
    <row r="19" spans="2:13" ht="20.100000000000001" customHeight="1">
      <c r="B19" s="214">
        <v>12</v>
      </c>
      <c r="C19" s="215" t="s">
        <v>360</v>
      </c>
      <c r="D19" s="213" t="s">
        <v>194</v>
      </c>
      <c r="E19" s="490">
        <v>13</v>
      </c>
      <c r="F19" s="219" t="s">
        <v>27</v>
      </c>
      <c r="G19" s="217">
        <v>-1374404.3299999998</v>
      </c>
      <c r="H19" s="217">
        <v>-7698289.6299999999</v>
      </c>
      <c r="I19" s="158"/>
      <c r="L19" s="159"/>
    </row>
    <row r="20" spans="2:13" ht="20.100000000000001" customHeight="1">
      <c r="B20" s="214" t="s">
        <v>188</v>
      </c>
      <c r="C20" s="215" t="s">
        <v>361</v>
      </c>
      <c r="D20" s="229" t="s">
        <v>205</v>
      </c>
      <c r="E20" s="490"/>
      <c r="F20" s="219" t="s">
        <v>28</v>
      </c>
      <c r="G20" s="165"/>
      <c r="H20" s="165"/>
      <c r="I20" s="158"/>
      <c r="L20" s="159"/>
    </row>
    <row r="21" spans="2:13" ht="20.100000000000001" customHeight="1">
      <c r="B21" s="214" t="s">
        <v>189</v>
      </c>
      <c r="C21" s="215" t="s">
        <v>362</v>
      </c>
      <c r="D21" s="229" t="s">
        <v>195</v>
      </c>
      <c r="E21" s="490"/>
      <c r="F21" s="219" t="s">
        <v>29</v>
      </c>
      <c r="G21" s="165">
        <v>-1525520.39</v>
      </c>
      <c r="H21" s="165">
        <v>-5879567.5800000001</v>
      </c>
      <c r="I21" s="158"/>
      <c r="L21" s="159"/>
    </row>
    <row r="22" spans="2:13" ht="20.100000000000001" customHeight="1">
      <c r="B22" s="214" t="s">
        <v>190</v>
      </c>
      <c r="C22" s="215" t="s">
        <v>363</v>
      </c>
      <c r="D22" s="229" t="s">
        <v>196</v>
      </c>
      <c r="E22" s="490"/>
      <c r="F22" s="219" t="s">
        <v>30</v>
      </c>
      <c r="G22" s="165">
        <v>151116.06</v>
      </c>
      <c r="H22" s="165">
        <v>-1818722.05</v>
      </c>
      <c r="I22" s="158"/>
      <c r="L22" s="159"/>
    </row>
    <row r="23" spans="2:13" ht="20.100000000000001" customHeight="1">
      <c r="B23" s="214" t="s">
        <v>191</v>
      </c>
      <c r="C23" s="215" t="s">
        <v>364</v>
      </c>
      <c r="D23" s="229" t="s">
        <v>197</v>
      </c>
      <c r="E23" s="490"/>
      <c r="F23" s="219"/>
      <c r="G23" s="165"/>
      <c r="H23" s="165"/>
      <c r="I23" s="158"/>
      <c r="L23" s="159"/>
    </row>
    <row r="24" spans="2:13" ht="20.100000000000001" customHeight="1">
      <c r="B24" s="214">
        <v>13</v>
      </c>
      <c r="C24" s="215"/>
      <c r="D24" s="213" t="s">
        <v>203</v>
      </c>
      <c r="E24" s="490"/>
      <c r="F24" s="219" t="s">
        <v>31</v>
      </c>
      <c r="G24" s="217">
        <v>-1374404.3299999998</v>
      </c>
      <c r="H24" s="217">
        <v>-7698289.6299999999</v>
      </c>
      <c r="I24" s="158"/>
      <c r="L24" s="159"/>
    </row>
    <row r="25" spans="2:13" ht="20.100000000000001" customHeight="1">
      <c r="B25" s="214"/>
      <c r="C25" s="215"/>
      <c r="D25" s="239"/>
      <c r="E25" s="490"/>
      <c r="F25" s="219" t="s">
        <v>32</v>
      </c>
      <c r="G25" s="240"/>
      <c r="H25" s="240"/>
      <c r="I25" s="158"/>
      <c r="L25" s="159"/>
    </row>
    <row r="26" spans="2:13" ht="20.100000000000001" customHeight="1">
      <c r="B26" s="214">
        <v>14</v>
      </c>
      <c r="C26" s="215"/>
      <c r="D26" s="213" t="s">
        <v>198</v>
      </c>
      <c r="E26" s="490"/>
      <c r="F26" s="219" t="s">
        <v>33</v>
      </c>
      <c r="G26" s="442">
        <v>-848208.36999999988</v>
      </c>
      <c r="H26" s="442">
        <v>-7415321.2300000004</v>
      </c>
      <c r="I26" s="158"/>
      <c r="L26" s="159"/>
    </row>
    <row r="27" spans="2:13" ht="20.100000000000001" customHeight="1">
      <c r="B27" s="241">
        <v>15</v>
      </c>
      <c r="C27" s="242"/>
      <c r="D27" s="229" t="s">
        <v>199</v>
      </c>
      <c r="E27" s="490"/>
      <c r="F27" s="219" t="s">
        <v>100</v>
      </c>
      <c r="G27" s="243">
        <v>67740</v>
      </c>
      <c r="H27" s="243">
        <v>37465</v>
      </c>
      <c r="I27" s="158"/>
      <c r="L27" s="159"/>
    </row>
    <row r="28" spans="2:13" ht="20.100000000000001" customHeight="1">
      <c r="B28" s="245">
        <v>16</v>
      </c>
      <c r="C28" s="215"/>
      <c r="D28" s="213" t="s">
        <v>200</v>
      </c>
      <c r="E28" s="490">
        <v>14</v>
      </c>
      <c r="F28" s="219" t="s">
        <v>34</v>
      </c>
      <c r="G28" s="442">
        <v>-915948.36999999988</v>
      </c>
      <c r="H28" s="442">
        <v>-7452786.2300000004</v>
      </c>
      <c r="I28" s="158"/>
      <c r="L28" s="159"/>
      <c r="M28" s="474"/>
    </row>
    <row r="29" spans="2:13" ht="20.100000000000001" customHeight="1">
      <c r="B29" s="245"/>
      <c r="C29" s="215"/>
      <c r="D29" s="229" t="s">
        <v>201</v>
      </c>
      <c r="E29" s="490"/>
      <c r="F29" s="219"/>
      <c r="G29" s="237"/>
      <c r="H29" s="237"/>
      <c r="I29" s="158"/>
      <c r="L29" s="159"/>
    </row>
    <row r="30" spans="2:13" ht="20.100000000000001" customHeight="1">
      <c r="B30" s="245"/>
      <c r="C30" s="215"/>
      <c r="D30" s="229" t="s">
        <v>202</v>
      </c>
      <c r="E30" s="490"/>
      <c r="F30" s="219" t="s">
        <v>35</v>
      </c>
      <c r="G30" s="165"/>
      <c r="H30" s="165"/>
      <c r="I30" s="158"/>
      <c r="L30" s="159"/>
    </row>
    <row r="31" spans="2:13" ht="20.100000000000001" customHeight="1" thickBot="1">
      <c r="B31" s="245"/>
      <c r="C31" s="215"/>
      <c r="D31" s="213"/>
      <c r="E31" s="490"/>
      <c r="F31" s="219"/>
      <c r="G31" s="165"/>
      <c r="H31" s="165"/>
      <c r="I31" s="158"/>
      <c r="K31" s="476"/>
      <c r="L31" s="159"/>
    </row>
    <row r="32" spans="2:13" ht="20.100000000000001" customHeight="1" thickBot="1">
      <c r="B32" s="447"/>
      <c r="C32" s="448"/>
      <c r="D32" s="449"/>
      <c r="E32" s="449"/>
      <c r="F32" s="450" t="s">
        <v>97</v>
      </c>
      <c r="G32" s="451"/>
      <c r="H32" s="451"/>
      <c r="I32" s="158"/>
      <c r="K32" s="476"/>
      <c r="L32" s="159"/>
    </row>
    <row r="33" spans="7:12" ht="15" customHeight="1">
      <c r="I33" s="158"/>
      <c r="L33" s="159"/>
    </row>
    <row r="34" spans="7:12" ht="20.100000000000001" customHeight="1">
      <c r="G34" s="170"/>
      <c r="H34" s="170"/>
    </row>
    <row r="35" spans="7:12">
      <c r="G35" s="160"/>
    </row>
  </sheetData>
  <mergeCells count="5">
    <mergeCell ref="B3:B4"/>
    <mergeCell ref="F3:F4"/>
    <mergeCell ref="G3:H3"/>
    <mergeCell ref="D3:D4"/>
    <mergeCell ref="E3:E4"/>
  </mergeCells>
  <phoneticPr fontId="0" type="noConversion"/>
  <printOptions horizontalCentered="1"/>
  <pageMargins left="1" right="1" top="1" bottom="1" header="0.5" footer="0.5"/>
  <pageSetup paperSize="9" scale="82" fitToWidth="2" orientation="portrait" horizontalDpi="4294967292" verticalDpi="300" r:id="rId1"/>
  <headerFooter alignWithMargins="0"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H84"/>
  <sheetViews>
    <sheetView showGridLines="0" topLeftCell="A43" workbookViewId="0">
      <selection activeCell="E34" sqref="E34"/>
    </sheetView>
  </sheetViews>
  <sheetFormatPr defaultRowHeight="12.75"/>
  <cols>
    <col min="1" max="1" width="2.7109375" style="161" customWidth="1"/>
    <col min="2" max="2" width="49.140625" style="161" customWidth="1"/>
    <col min="3" max="3" width="9" style="161" customWidth="1"/>
    <col min="4" max="5" width="13.85546875" style="161" customWidth="1"/>
    <col min="6" max="6" width="2.5703125" style="161" customWidth="1"/>
    <col min="7" max="7" width="15" style="161" customWidth="1"/>
    <col min="8" max="9" width="13.85546875" style="161" bestFit="1" customWidth="1"/>
    <col min="10" max="16384" width="9.140625" style="161"/>
  </cols>
  <sheetData>
    <row r="1" spans="2:7">
      <c r="B1" s="180"/>
      <c r="C1" s="180"/>
      <c r="D1" s="180"/>
      <c r="E1" s="180"/>
      <c r="F1" s="180"/>
      <c r="G1" s="180"/>
    </row>
    <row r="2" spans="2:7">
      <c r="B2" s="162"/>
      <c r="C2" s="162"/>
      <c r="D2" s="162"/>
      <c r="E2" s="162"/>
      <c r="F2" s="162"/>
      <c r="G2" s="162"/>
    </row>
    <row r="3" spans="2:7">
      <c r="B3" s="181" t="s">
        <v>404</v>
      </c>
      <c r="C3" s="503"/>
      <c r="D3" s="182"/>
      <c r="G3" s="162"/>
    </row>
    <row r="4" spans="2:7">
      <c r="B4" s="181" t="s">
        <v>499</v>
      </c>
      <c r="C4" s="503"/>
      <c r="D4" s="182"/>
      <c r="G4" s="162"/>
    </row>
    <row r="5" spans="2:7">
      <c r="B5" s="183"/>
      <c r="C5" s="503"/>
      <c r="D5" s="184" t="s">
        <v>405</v>
      </c>
      <c r="G5" s="162"/>
    </row>
    <row r="6" spans="2:7" ht="13.5" thickBot="1">
      <c r="B6" s="185"/>
      <c r="C6" s="185" t="s">
        <v>272</v>
      </c>
      <c r="D6" s="186" t="s">
        <v>498</v>
      </c>
      <c r="E6" s="186" t="s">
        <v>496</v>
      </c>
      <c r="F6" s="189"/>
      <c r="G6" s="162"/>
    </row>
    <row r="7" spans="2:7" ht="13.5" thickTop="1">
      <c r="B7" s="187" t="s">
        <v>406</v>
      </c>
      <c r="C7" s="188"/>
      <c r="D7" s="189"/>
      <c r="G7" s="190"/>
    </row>
    <row r="8" spans="2:7">
      <c r="B8" s="188"/>
      <c r="C8" s="188"/>
      <c r="D8" s="189"/>
      <c r="G8" s="190"/>
    </row>
    <row r="9" spans="2:7">
      <c r="B9" s="187" t="s">
        <v>277</v>
      </c>
      <c r="C9" s="188"/>
      <c r="D9" s="189">
        <v>-848208.36999999988</v>
      </c>
      <c r="E9" s="191">
        <v>-7415321.2300000004</v>
      </c>
      <c r="F9" s="191"/>
      <c r="G9" s="190"/>
    </row>
    <row r="10" spans="2:7">
      <c r="B10" s="192" t="s">
        <v>407</v>
      </c>
      <c r="C10" s="193"/>
      <c r="D10" s="194"/>
      <c r="E10" s="190"/>
      <c r="F10" s="190"/>
      <c r="G10" s="190"/>
    </row>
    <row r="11" spans="2:7">
      <c r="B11" s="192" t="s">
        <v>408</v>
      </c>
      <c r="C11" s="193"/>
      <c r="D11" s="194">
        <v>-67740</v>
      </c>
      <c r="E11" s="190">
        <v>-37465</v>
      </c>
      <c r="F11" s="190"/>
      <c r="G11" s="190"/>
    </row>
    <row r="12" spans="2:7">
      <c r="B12" s="192" t="s">
        <v>409</v>
      </c>
      <c r="C12" s="193"/>
      <c r="D12" s="194">
        <v>1525520.39</v>
      </c>
      <c r="E12" s="190">
        <v>0</v>
      </c>
      <c r="F12" s="190"/>
      <c r="G12" s="190"/>
    </row>
    <row r="13" spans="2:7">
      <c r="B13" s="192" t="s">
        <v>410</v>
      </c>
      <c r="C13" s="193"/>
      <c r="D13" s="194"/>
      <c r="E13" s="190"/>
      <c r="F13" s="190"/>
      <c r="G13" s="190"/>
    </row>
    <row r="14" spans="2:7">
      <c r="B14" s="538" t="s">
        <v>411</v>
      </c>
      <c r="C14" s="193"/>
      <c r="D14" s="194"/>
      <c r="E14" s="190"/>
      <c r="F14" s="190"/>
      <c r="G14" s="190"/>
    </row>
    <row r="15" spans="2:7">
      <c r="B15" s="538"/>
      <c r="C15" s="193"/>
      <c r="D15" s="194"/>
      <c r="E15" s="190"/>
      <c r="F15" s="190"/>
      <c r="G15" s="190"/>
    </row>
    <row r="16" spans="2:7">
      <c r="B16" s="192" t="s">
        <v>412</v>
      </c>
      <c r="C16" s="193"/>
      <c r="D16" s="194"/>
      <c r="E16" s="190"/>
      <c r="F16" s="190"/>
      <c r="G16" s="190"/>
    </row>
    <row r="17" spans="2:7">
      <c r="B17" s="192" t="s">
        <v>413</v>
      </c>
      <c r="C17" s="193"/>
      <c r="D17" s="194"/>
      <c r="E17" s="190"/>
      <c r="F17" s="190"/>
      <c r="G17" s="190"/>
    </row>
    <row r="18" spans="2:7">
      <c r="B18" s="192" t="s">
        <v>414</v>
      </c>
      <c r="C18" s="193"/>
      <c r="D18" s="194"/>
      <c r="E18" s="190"/>
      <c r="F18" s="190"/>
      <c r="G18" s="190"/>
    </row>
    <row r="19" spans="2:7">
      <c r="B19" s="192" t="s">
        <v>415</v>
      </c>
      <c r="C19" s="193"/>
      <c r="D19" s="194"/>
      <c r="E19" s="190"/>
      <c r="F19" s="190"/>
      <c r="G19" s="190"/>
    </row>
    <row r="20" spans="2:7">
      <c r="B20" s="538" t="s">
        <v>416</v>
      </c>
      <c r="C20" s="193"/>
      <c r="D20" s="194"/>
      <c r="E20" s="190"/>
      <c r="F20" s="190"/>
      <c r="G20" s="190"/>
    </row>
    <row r="21" spans="2:7">
      <c r="B21" s="538"/>
      <c r="C21" s="193"/>
      <c r="D21" s="194"/>
      <c r="E21" s="190"/>
      <c r="F21" s="190"/>
      <c r="G21" s="190"/>
    </row>
    <row r="22" spans="2:7">
      <c r="B22" s="192" t="s">
        <v>417</v>
      </c>
      <c r="C22" s="193"/>
      <c r="D22" s="194">
        <v>0</v>
      </c>
      <c r="E22" s="190">
        <v>0</v>
      </c>
      <c r="F22" s="190"/>
      <c r="G22" s="190"/>
    </row>
    <row r="23" spans="2:7">
      <c r="B23" s="192" t="s">
        <v>418</v>
      </c>
      <c r="C23" s="193"/>
      <c r="D23" s="194">
        <v>-151116.06</v>
      </c>
      <c r="E23" s="190">
        <v>1818722.05</v>
      </c>
      <c r="F23" s="190"/>
      <c r="G23" s="190"/>
    </row>
    <row r="24" spans="2:7">
      <c r="B24" s="192"/>
      <c r="C24" s="193"/>
      <c r="D24" s="194"/>
      <c r="E24" s="190"/>
      <c r="F24" s="190"/>
      <c r="G24" s="190"/>
    </row>
    <row r="25" spans="2:7">
      <c r="B25" s="187" t="s">
        <v>419</v>
      </c>
      <c r="C25" s="193"/>
      <c r="D25" s="189">
        <v>458455.96</v>
      </c>
      <c r="E25" s="195">
        <v>-5634064.1800000006</v>
      </c>
      <c r="F25" s="195"/>
      <c r="G25" s="190"/>
    </row>
    <row r="26" spans="2:7">
      <c r="B26" s="192" t="s">
        <v>448</v>
      </c>
      <c r="C26" s="193"/>
      <c r="D26" s="194">
        <v>-282460.14000000013</v>
      </c>
      <c r="E26" s="190">
        <v>253707.47999999858</v>
      </c>
      <c r="F26" s="190"/>
      <c r="G26" s="190"/>
    </row>
    <row r="27" spans="2:7">
      <c r="B27" s="192" t="s">
        <v>449</v>
      </c>
      <c r="C27" s="193"/>
      <c r="D27" s="194">
        <v>0</v>
      </c>
      <c r="E27" s="190">
        <v>0</v>
      </c>
      <c r="F27" s="190"/>
      <c r="G27" s="190"/>
    </row>
    <row r="28" spans="2:7">
      <c r="B28" s="192" t="s">
        <v>452</v>
      </c>
      <c r="C28" s="193"/>
      <c r="D28" s="194">
        <v>0</v>
      </c>
      <c r="E28" s="190">
        <v>0</v>
      </c>
      <c r="F28" s="190"/>
      <c r="G28" s="190"/>
    </row>
    <row r="29" spans="2:7">
      <c r="B29" s="192" t="s">
        <v>451</v>
      </c>
      <c r="C29" s="193"/>
      <c r="D29" s="194">
        <v>0</v>
      </c>
      <c r="E29" s="190">
        <v>0</v>
      </c>
      <c r="F29" s="190"/>
      <c r="G29" s="190"/>
    </row>
    <row r="30" spans="2:7">
      <c r="B30" s="192" t="s">
        <v>450</v>
      </c>
      <c r="C30" s="193"/>
      <c r="D30" s="194">
        <v>79391</v>
      </c>
      <c r="E30" s="190">
        <v>-2556</v>
      </c>
      <c r="F30" s="190"/>
      <c r="G30" s="190"/>
    </row>
    <row r="31" spans="2:7">
      <c r="B31" s="192" t="s">
        <v>420</v>
      </c>
      <c r="C31" s="193"/>
      <c r="D31" s="194">
        <v>0</v>
      </c>
      <c r="E31" s="190">
        <v>0</v>
      </c>
      <c r="F31" s="190"/>
      <c r="G31" s="190"/>
    </row>
    <row r="32" spans="2:7" s="163" customFormat="1">
      <c r="B32" s="192" t="s">
        <v>421</v>
      </c>
      <c r="C32" s="193"/>
      <c r="D32" s="196">
        <v>-1525520.39</v>
      </c>
      <c r="E32" s="190">
        <v>0</v>
      </c>
      <c r="F32" s="190"/>
      <c r="G32" s="191"/>
    </row>
    <row r="33" spans="2:7" s="163" customFormat="1">
      <c r="B33" s="192" t="s">
        <v>422</v>
      </c>
      <c r="C33" s="193"/>
      <c r="D33" s="196"/>
      <c r="E33" s="190"/>
      <c r="F33" s="190"/>
      <c r="G33" s="191"/>
    </row>
    <row r="34" spans="2:7" s="163" customFormat="1">
      <c r="B34" s="187" t="s">
        <v>423</v>
      </c>
      <c r="C34" s="193"/>
      <c r="D34" s="197">
        <v>-1728589.53</v>
      </c>
      <c r="E34" s="195">
        <v>251151.47999999858</v>
      </c>
      <c r="F34" s="195"/>
      <c r="G34" s="191"/>
    </row>
    <row r="35" spans="2:7" s="163" customFormat="1">
      <c r="B35" s="187" t="s">
        <v>424</v>
      </c>
      <c r="C35" s="193"/>
      <c r="D35" s="196">
        <v>0</v>
      </c>
      <c r="E35" s="190">
        <v>0</v>
      </c>
      <c r="F35" s="190"/>
      <c r="G35" s="191"/>
    </row>
    <row r="36" spans="2:7" s="163" customFormat="1">
      <c r="B36" s="192" t="s">
        <v>425</v>
      </c>
      <c r="C36" s="193"/>
      <c r="D36" s="196"/>
      <c r="E36" s="190"/>
      <c r="F36" s="190"/>
      <c r="G36" s="191"/>
    </row>
    <row r="37" spans="2:7" s="163" customFormat="1">
      <c r="B37" s="192" t="s">
        <v>426</v>
      </c>
      <c r="C37" s="193"/>
      <c r="D37" s="196"/>
      <c r="E37" s="190"/>
      <c r="F37" s="190"/>
      <c r="G37" s="191"/>
    </row>
    <row r="38" spans="2:7" s="163" customFormat="1">
      <c r="B38" s="192" t="s">
        <v>427</v>
      </c>
      <c r="C38" s="193"/>
      <c r="D38" s="196"/>
      <c r="E38" s="190"/>
      <c r="F38" s="190"/>
      <c r="G38" s="191"/>
    </row>
    <row r="39" spans="2:7" s="163" customFormat="1">
      <c r="B39" s="192" t="s">
        <v>428</v>
      </c>
      <c r="C39" s="193"/>
      <c r="D39" s="196"/>
      <c r="E39" s="190"/>
      <c r="F39" s="190"/>
      <c r="G39" s="191"/>
    </row>
    <row r="40" spans="2:7" s="163" customFormat="1">
      <c r="B40" s="192" t="s">
        <v>429</v>
      </c>
      <c r="C40" s="193"/>
      <c r="D40" s="196">
        <v>0</v>
      </c>
      <c r="E40" s="190">
        <v>0</v>
      </c>
      <c r="F40" s="190"/>
      <c r="G40" s="191"/>
    </row>
    <row r="41" spans="2:7" s="163" customFormat="1">
      <c r="B41" s="192" t="s">
        <v>430</v>
      </c>
      <c r="C41" s="193"/>
      <c r="D41" s="196"/>
      <c r="E41" s="190"/>
      <c r="F41" s="190"/>
      <c r="G41" s="191"/>
    </row>
    <row r="42" spans="2:7" s="163" customFormat="1">
      <c r="B42" s="187" t="s">
        <v>431</v>
      </c>
      <c r="C42" s="193"/>
      <c r="D42" s="196"/>
      <c r="E42" s="190"/>
      <c r="F42" s="190"/>
      <c r="G42" s="191"/>
    </row>
    <row r="43" spans="2:7" s="163" customFormat="1">
      <c r="B43" s="192"/>
      <c r="C43" s="193"/>
      <c r="D43" s="196"/>
      <c r="E43" s="190"/>
      <c r="F43" s="190"/>
      <c r="G43" s="191"/>
    </row>
    <row r="44" spans="2:7" s="163" customFormat="1">
      <c r="B44" s="187" t="s">
        <v>432</v>
      </c>
      <c r="C44" s="193"/>
      <c r="D44" s="197">
        <v>1127492.5099999998</v>
      </c>
      <c r="E44" s="190">
        <v>7098341.8900000006</v>
      </c>
      <c r="F44" s="190"/>
      <c r="G44" s="191"/>
    </row>
    <row r="45" spans="2:7" s="163" customFormat="1">
      <c r="B45" s="192" t="s">
        <v>433</v>
      </c>
      <c r="C45" s="193"/>
      <c r="D45" s="196"/>
      <c r="E45" s="190"/>
      <c r="F45" s="190"/>
      <c r="G45" s="191"/>
    </row>
    <row r="46" spans="2:7" s="163" customFormat="1">
      <c r="B46" s="192" t="s">
        <v>434</v>
      </c>
      <c r="C46" s="193"/>
      <c r="D46" s="196"/>
      <c r="E46" s="190"/>
      <c r="F46" s="190"/>
      <c r="G46" s="191"/>
    </row>
    <row r="47" spans="2:7" s="163" customFormat="1">
      <c r="B47" s="192" t="s">
        <v>435</v>
      </c>
      <c r="C47" s="193"/>
      <c r="D47" s="196"/>
      <c r="E47" s="190"/>
      <c r="F47" s="190"/>
      <c r="G47" s="191"/>
    </row>
    <row r="48" spans="2:7" s="163" customFormat="1">
      <c r="B48" s="192" t="s">
        <v>436</v>
      </c>
      <c r="C48" s="193"/>
      <c r="D48" s="196"/>
      <c r="E48" s="190"/>
      <c r="F48" s="190"/>
      <c r="G48" s="191"/>
    </row>
    <row r="49" spans="2:8" s="163" customFormat="1">
      <c r="B49" s="192" t="s">
        <v>437</v>
      </c>
      <c r="C49" s="193"/>
      <c r="D49" s="196">
        <v>2957191.01</v>
      </c>
      <c r="E49" s="190"/>
      <c r="F49" s="190"/>
      <c r="G49" s="191"/>
    </row>
    <row r="50" spans="2:8" s="163" customFormat="1">
      <c r="B50" s="192" t="s">
        <v>438</v>
      </c>
      <c r="C50" s="193"/>
      <c r="D50" s="402">
        <v>-1829698.5</v>
      </c>
      <c r="E50" s="190">
        <v>7098341.8900000006</v>
      </c>
      <c r="F50" s="190"/>
      <c r="G50" s="191"/>
    </row>
    <row r="51" spans="2:8" s="163" customFormat="1">
      <c r="B51" s="192" t="s">
        <v>453</v>
      </c>
      <c r="C51" s="193"/>
      <c r="D51" s="196">
        <v>0</v>
      </c>
      <c r="E51" s="190">
        <v>0</v>
      </c>
      <c r="F51" s="190"/>
      <c r="G51" s="191"/>
    </row>
    <row r="52" spans="2:8" s="163" customFormat="1">
      <c r="B52" s="192" t="s">
        <v>439</v>
      </c>
      <c r="C52" s="193"/>
      <c r="D52" s="196"/>
      <c r="E52" s="190"/>
      <c r="F52" s="190"/>
      <c r="G52" s="191"/>
    </row>
    <row r="53" spans="2:8" s="163" customFormat="1">
      <c r="B53" s="192" t="s">
        <v>440</v>
      </c>
      <c r="C53" s="193"/>
      <c r="D53" s="196"/>
      <c r="E53" s="190"/>
      <c r="F53" s="190"/>
      <c r="G53" s="191"/>
    </row>
    <row r="54" spans="2:8" s="163" customFormat="1">
      <c r="B54" s="192" t="s">
        <v>441</v>
      </c>
      <c r="C54" s="193"/>
      <c r="D54" s="196"/>
      <c r="E54" s="190"/>
      <c r="F54" s="190"/>
      <c r="G54" s="191"/>
    </row>
    <row r="55" spans="2:8" s="163" customFormat="1">
      <c r="B55" s="192" t="s">
        <v>442</v>
      </c>
      <c r="C55" s="193"/>
      <c r="D55" s="196"/>
      <c r="E55" s="190"/>
      <c r="F55" s="190"/>
      <c r="G55" s="191"/>
    </row>
    <row r="56" spans="2:8" s="163" customFormat="1">
      <c r="B56" s="187" t="s">
        <v>443</v>
      </c>
      <c r="C56" s="193"/>
      <c r="D56" s="196"/>
      <c r="E56" s="190"/>
      <c r="F56" s="190"/>
      <c r="G56" s="191"/>
    </row>
    <row r="57" spans="2:8" s="163" customFormat="1">
      <c r="B57" s="192" t="s">
        <v>444</v>
      </c>
      <c r="C57" s="193"/>
      <c r="D57" s="402">
        <v>151116.06</v>
      </c>
      <c r="E57" s="190">
        <v>-1818722.05</v>
      </c>
      <c r="F57" s="190"/>
      <c r="G57" s="191"/>
    </row>
    <row r="58" spans="2:8" s="163" customFormat="1">
      <c r="B58" s="187" t="s">
        <v>445</v>
      </c>
      <c r="C58" s="193"/>
      <c r="D58" s="197">
        <v>8474.9999999998254</v>
      </c>
      <c r="E58" s="190">
        <v>-103292.86000000127</v>
      </c>
      <c r="F58" s="190"/>
      <c r="G58" s="191"/>
    </row>
    <row r="59" spans="2:8" s="163" customFormat="1">
      <c r="B59" s="192" t="s">
        <v>446</v>
      </c>
      <c r="C59" s="193"/>
      <c r="D59" s="196">
        <v>14743.15</v>
      </c>
      <c r="E59" s="190">
        <v>118036.01</v>
      </c>
      <c r="F59" s="190"/>
      <c r="G59" s="191"/>
    </row>
    <row r="60" spans="2:8" s="163" customFormat="1">
      <c r="B60" s="187" t="s">
        <v>447</v>
      </c>
      <c r="C60" s="193"/>
      <c r="D60" s="197">
        <v>23218.149999999827</v>
      </c>
      <c r="E60" s="191">
        <v>14743.149999998728</v>
      </c>
      <c r="F60" s="191"/>
      <c r="G60" s="196"/>
      <c r="H60" s="475"/>
    </row>
    <row r="61" spans="2:8" s="163" customFormat="1">
      <c r="B61" s="192"/>
      <c r="C61" s="193"/>
      <c r="E61" s="190"/>
      <c r="F61" s="190"/>
      <c r="G61" s="191"/>
    </row>
    <row r="62" spans="2:8">
      <c r="B62" s="187"/>
      <c r="C62" s="188"/>
      <c r="D62" s="189"/>
      <c r="E62" s="190"/>
      <c r="F62" s="190"/>
      <c r="G62" s="198"/>
      <c r="H62" s="190"/>
    </row>
    <row r="63" spans="2:8">
      <c r="B63" s="199"/>
      <c r="C63" s="193"/>
      <c r="D63" s="194"/>
    </row>
    <row r="64" spans="2:8">
      <c r="B64" s="187"/>
      <c r="C64" s="188"/>
      <c r="D64" s="189"/>
      <c r="G64" s="195"/>
      <c r="H64" s="195"/>
    </row>
    <row r="65" spans="2:7">
      <c r="B65" s="200"/>
      <c r="C65" s="193"/>
      <c r="D65" s="194"/>
      <c r="E65" s="191"/>
      <c r="F65" s="191"/>
    </row>
    <row r="66" spans="2:7">
      <c r="B66" s="200"/>
      <c r="C66" s="193"/>
      <c r="D66" s="194"/>
      <c r="E66" s="190"/>
      <c r="F66" s="190"/>
    </row>
    <row r="67" spans="2:7">
      <c r="B67" s="200"/>
      <c r="C67" s="193"/>
      <c r="D67" s="194"/>
      <c r="E67" s="163"/>
      <c r="F67" s="163"/>
    </row>
    <row r="68" spans="2:7">
      <c r="B68" s="187"/>
      <c r="C68" s="193"/>
      <c r="D68" s="189"/>
    </row>
    <row r="69" spans="2:7">
      <c r="B69" s="199"/>
      <c r="C69" s="193"/>
      <c r="D69" s="194"/>
    </row>
    <row r="70" spans="2:7">
      <c r="B70" s="187"/>
      <c r="C70" s="193"/>
      <c r="D70" s="194"/>
    </row>
    <row r="71" spans="2:7">
      <c r="B71" s="200"/>
      <c r="C71" s="193"/>
      <c r="D71" s="194"/>
    </row>
    <row r="72" spans="2:7">
      <c r="B72" s="200"/>
      <c r="C72" s="193"/>
      <c r="D72" s="194"/>
      <c r="G72" s="190"/>
    </row>
    <row r="73" spans="2:7">
      <c r="B73" s="200"/>
      <c r="C73" s="193"/>
      <c r="D73" s="194"/>
    </row>
    <row r="74" spans="2:7">
      <c r="B74" s="187"/>
      <c r="C74" s="193"/>
      <c r="D74" s="189"/>
    </row>
    <row r="75" spans="2:7">
      <c r="B75" s="187"/>
      <c r="C75" s="193"/>
      <c r="D75" s="194"/>
    </row>
    <row r="76" spans="2:7">
      <c r="B76" s="187"/>
      <c r="C76" s="193"/>
      <c r="D76" s="194"/>
    </row>
    <row r="77" spans="2:7">
      <c r="B77" s="201"/>
      <c r="C77" s="193"/>
      <c r="D77" s="194"/>
    </row>
    <row r="78" spans="2:7">
      <c r="B78" s="200"/>
      <c r="C78" s="193"/>
      <c r="D78" s="194"/>
    </row>
    <row r="79" spans="2:7">
      <c r="B79" s="200"/>
      <c r="C79" s="193"/>
      <c r="D79" s="194"/>
    </row>
    <row r="80" spans="2:7">
      <c r="B80" s="187"/>
      <c r="C80" s="193"/>
      <c r="D80" s="189"/>
    </row>
    <row r="81" spans="2:6">
      <c r="B81" s="199"/>
      <c r="C81" s="193"/>
      <c r="D81" s="194"/>
    </row>
    <row r="82" spans="2:6">
      <c r="B82" s="187"/>
      <c r="C82" s="188"/>
      <c r="D82" s="189"/>
    </row>
    <row r="83" spans="2:6">
      <c r="B83" s="192"/>
      <c r="C83" s="193"/>
      <c r="D83" s="194"/>
    </row>
    <row r="84" spans="2:6">
      <c r="B84" s="187"/>
      <c r="C84" s="188"/>
      <c r="D84" s="189"/>
      <c r="E84" s="202"/>
      <c r="F84" s="202"/>
    </row>
  </sheetData>
  <mergeCells count="2">
    <mergeCell ref="B14:B15"/>
    <mergeCell ref="B20:B21"/>
  </mergeCells>
  <pageMargins left="0.3" right="0.37" top="1.17" bottom="1" header="0.4" footer="0.5"/>
  <pageSetup scale="81" orientation="portrait" r:id="rId1"/>
  <headerFooter alignWithMargins="0">
    <oddHeader xml:space="preserve">&amp;C&amp;"Arial,Bold"&amp;12EUROGREN sh.p.k. Tirane 
Pasqyrat financiare
per vitin ushtrimor që mbyllet me 31 Dhjetor 2010&amp;"Arial,Regular"&amp;10
</oddHeader>
    <oddFooter>&amp;C&amp;A&amp;R5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2:J28"/>
  <sheetViews>
    <sheetView showGridLines="0" tabSelected="1" workbookViewId="0">
      <selection activeCell="H19" sqref="H19"/>
    </sheetView>
  </sheetViews>
  <sheetFormatPr defaultColWidth="9" defaultRowHeight="12.75"/>
  <cols>
    <col min="1" max="1" width="2.5703125" style="398" customWidth="1"/>
    <col min="2" max="2" width="38.85546875" style="398" customWidth="1"/>
    <col min="3" max="7" width="14.5703125" style="401" customWidth="1"/>
    <col min="8" max="8" width="14.42578125" style="401" customWidth="1"/>
    <col min="9" max="9" width="2.5703125" style="398" customWidth="1"/>
    <col min="10" max="10" width="9.7109375" style="398" bestFit="1" customWidth="1"/>
    <col min="11" max="16384" width="9" style="398"/>
  </cols>
  <sheetData>
    <row r="2" spans="2:8" ht="13.5" thickBot="1"/>
    <row r="3" spans="2:8" ht="43.5" thickBot="1">
      <c r="B3" s="416" t="s">
        <v>454</v>
      </c>
      <c r="C3" s="417" t="s">
        <v>455</v>
      </c>
      <c r="D3" s="417" t="s">
        <v>468</v>
      </c>
      <c r="E3" s="417" t="s">
        <v>456</v>
      </c>
      <c r="F3" s="417" t="s">
        <v>457</v>
      </c>
      <c r="G3" s="417" t="s">
        <v>458</v>
      </c>
      <c r="H3" s="418" t="s">
        <v>459</v>
      </c>
    </row>
    <row r="4" spans="2:8" ht="15.75" customHeight="1" thickBot="1">
      <c r="B4" s="419" t="s">
        <v>454</v>
      </c>
      <c r="C4" s="420" t="s">
        <v>454</v>
      </c>
      <c r="D4" s="420" t="s">
        <v>454</v>
      </c>
      <c r="E4" s="420" t="s">
        <v>454</v>
      </c>
      <c r="F4" s="420" t="s">
        <v>454</v>
      </c>
      <c r="G4" s="420" t="s">
        <v>454</v>
      </c>
      <c r="H4" s="421" t="s">
        <v>454</v>
      </c>
    </row>
    <row r="5" spans="2:8" ht="15.75" customHeight="1" thickBot="1">
      <c r="B5" s="426" t="s">
        <v>497</v>
      </c>
      <c r="C5" s="425">
        <v>51776625</v>
      </c>
      <c r="D5" s="425">
        <v>0</v>
      </c>
      <c r="E5" s="425">
        <v>0</v>
      </c>
      <c r="F5" s="425">
        <v>0</v>
      </c>
      <c r="G5" s="425">
        <v>-36890236.890000001</v>
      </c>
      <c r="H5" s="425">
        <v>14886388.109999996</v>
      </c>
    </row>
    <row r="6" spans="2:8" ht="15.75" customHeight="1" thickBot="1">
      <c r="B6" s="419" t="s">
        <v>460</v>
      </c>
      <c r="C6" s="424"/>
      <c r="D6" s="424"/>
      <c r="E6" s="424"/>
      <c r="F6" s="424"/>
      <c r="G6" s="424"/>
      <c r="H6" s="423">
        <v>0</v>
      </c>
    </row>
    <row r="7" spans="2:8" ht="15.75" customHeight="1" thickBot="1">
      <c r="B7" s="422" t="s">
        <v>461</v>
      </c>
      <c r="C7" s="423"/>
      <c r="D7" s="423"/>
      <c r="E7" s="423"/>
      <c r="F7" s="423"/>
      <c r="G7" s="423"/>
      <c r="H7" s="423">
        <v>0</v>
      </c>
    </row>
    <row r="8" spans="2:8" ht="15.75" customHeight="1" thickBot="1">
      <c r="B8" s="419" t="s">
        <v>462</v>
      </c>
      <c r="C8" s="424"/>
      <c r="D8" s="424"/>
      <c r="E8" s="424"/>
      <c r="F8" s="424"/>
      <c r="G8" s="424">
        <v>-4495595.2300000004</v>
      </c>
      <c r="H8" s="423">
        <v>-4495595.2300000004</v>
      </c>
    </row>
    <row r="9" spans="2:8" ht="15.75" customHeight="1" thickBot="1">
      <c r="B9" s="419" t="s">
        <v>463</v>
      </c>
      <c r="C9" s="424"/>
      <c r="D9" s="424"/>
      <c r="E9" s="424"/>
      <c r="F9" s="424"/>
      <c r="G9" s="424"/>
      <c r="H9" s="423">
        <v>0</v>
      </c>
    </row>
    <row r="10" spans="2:8" ht="15.75" customHeight="1" thickBot="1">
      <c r="B10" s="419" t="s">
        <v>464</v>
      </c>
      <c r="C10" s="424"/>
      <c r="D10" s="424"/>
      <c r="E10" s="424"/>
      <c r="F10" s="424"/>
      <c r="G10" s="424"/>
      <c r="H10" s="423">
        <v>0</v>
      </c>
    </row>
    <row r="11" spans="2:8" ht="15.75" customHeight="1" thickBot="1">
      <c r="B11" s="419" t="s">
        <v>465</v>
      </c>
      <c r="C11" s="424"/>
      <c r="D11" s="424"/>
      <c r="E11" s="424"/>
      <c r="F11" s="424"/>
      <c r="G11" s="424"/>
      <c r="H11" s="423">
        <v>0</v>
      </c>
    </row>
    <row r="12" spans="2:8" ht="15.75" customHeight="1" thickBot="1">
      <c r="B12" s="422" t="s">
        <v>506</v>
      </c>
      <c r="C12" s="425">
        <v>51776625</v>
      </c>
      <c r="D12" s="425">
        <v>0</v>
      </c>
      <c r="E12" s="425">
        <v>0</v>
      </c>
      <c r="F12" s="425">
        <v>0</v>
      </c>
      <c r="G12" s="425">
        <v>-41385832.120000005</v>
      </c>
      <c r="H12" s="425">
        <v>10390792.879999995</v>
      </c>
    </row>
    <row r="13" spans="2:8" ht="15.75" customHeight="1" thickBot="1">
      <c r="B13" s="419" t="s">
        <v>454</v>
      </c>
      <c r="C13" s="424" t="s">
        <v>454</v>
      </c>
      <c r="D13" s="424" t="s">
        <v>454</v>
      </c>
      <c r="E13" s="424" t="s">
        <v>454</v>
      </c>
      <c r="F13" s="424" t="s">
        <v>454</v>
      </c>
      <c r="G13" s="424" t="s">
        <v>454</v>
      </c>
      <c r="H13" s="423">
        <v>0</v>
      </c>
    </row>
    <row r="14" spans="2:8" ht="15.75" customHeight="1" thickBot="1">
      <c r="B14" s="419" t="s">
        <v>462</v>
      </c>
      <c r="C14" s="424" t="s">
        <v>454</v>
      </c>
      <c r="D14" s="424" t="s">
        <v>454</v>
      </c>
      <c r="E14" s="424" t="s">
        <v>454</v>
      </c>
      <c r="F14" s="424" t="s">
        <v>454</v>
      </c>
      <c r="G14" s="424">
        <v>-915948.36999999988</v>
      </c>
      <c r="H14" s="423">
        <v>-915948.36999999988</v>
      </c>
    </row>
    <row r="15" spans="2:8" ht="15.75" customHeight="1" thickBot="1">
      <c r="B15" s="419" t="s">
        <v>463</v>
      </c>
      <c r="C15" s="424" t="s">
        <v>454</v>
      </c>
      <c r="D15" s="424" t="s">
        <v>454</v>
      </c>
      <c r="E15" s="424" t="s">
        <v>454</v>
      </c>
      <c r="F15" s="424" t="s">
        <v>454</v>
      </c>
      <c r="G15" s="424"/>
      <c r="H15" s="423">
        <v>0</v>
      </c>
    </row>
    <row r="16" spans="2:8" ht="15.75" customHeight="1" thickBot="1">
      <c r="B16" s="419" t="s">
        <v>466</v>
      </c>
      <c r="C16" s="424"/>
      <c r="D16" s="424"/>
      <c r="E16" s="424" t="s">
        <v>454</v>
      </c>
      <c r="F16" s="424" t="s">
        <v>454</v>
      </c>
      <c r="G16" s="424" t="s">
        <v>454</v>
      </c>
      <c r="H16" s="423">
        <v>0</v>
      </c>
    </row>
    <row r="17" spans="2:10" ht="15.75" customHeight="1" thickBot="1">
      <c r="B17" s="419" t="s">
        <v>464</v>
      </c>
      <c r="C17" s="424" t="s">
        <v>454</v>
      </c>
      <c r="D17" s="424" t="s">
        <v>454</v>
      </c>
      <c r="E17" s="424" t="s">
        <v>454</v>
      </c>
      <c r="F17" s="424"/>
      <c r="G17" s="424"/>
      <c r="H17" s="423">
        <v>0</v>
      </c>
    </row>
    <row r="18" spans="2:10" ht="15.75" customHeight="1" thickBot="1">
      <c r="B18" s="419" t="s">
        <v>467</v>
      </c>
      <c r="C18" s="424"/>
      <c r="D18" s="424"/>
      <c r="E18" s="424"/>
      <c r="F18" s="424"/>
      <c r="G18" s="424"/>
      <c r="H18" s="423"/>
    </row>
    <row r="19" spans="2:10" ht="15.75" customHeight="1" thickBot="1">
      <c r="B19" s="426" t="s">
        <v>507</v>
      </c>
      <c r="C19" s="425">
        <v>51776625</v>
      </c>
      <c r="D19" s="425">
        <v>0</v>
      </c>
      <c r="E19" s="425">
        <v>0</v>
      </c>
      <c r="F19" s="425">
        <v>0</v>
      </c>
      <c r="G19" s="425">
        <v>-42301780.490000002</v>
      </c>
      <c r="H19" s="425">
        <v>9474844.5099999961</v>
      </c>
      <c r="J19" s="401"/>
    </row>
    <row r="20" spans="2:10" ht="15.75" customHeight="1" thickBot="1">
      <c r="B20" s="419" t="s">
        <v>454</v>
      </c>
      <c r="C20" s="424" t="s">
        <v>454</v>
      </c>
      <c r="D20" s="424" t="s">
        <v>454</v>
      </c>
      <c r="E20" s="424" t="s">
        <v>454</v>
      </c>
      <c r="F20" s="424" t="s">
        <v>454</v>
      </c>
      <c r="G20" s="424" t="s">
        <v>454</v>
      </c>
      <c r="H20" s="423" t="s">
        <v>454</v>
      </c>
    </row>
    <row r="22" spans="2:10" ht="15.75">
      <c r="B22" s="428" t="s">
        <v>491</v>
      </c>
      <c r="E22" s="473">
        <v>40628</v>
      </c>
    </row>
    <row r="26" spans="2:10" ht="15.75">
      <c r="B26" s="428"/>
      <c r="C26" s="430"/>
      <c r="D26" s="430"/>
    </row>
    <row r="27" spans="2:10" ht="15.75">
      <c r="B27" s="467" t="s">
        <v>492</v>
      </c>
      <c r="C27" s="430"/>
      <c r="D27" s="430"/>
      <c r="F27" s="471"/>
      <c r="G27" s="472" t="s">
        <v>494</v>
      </c>
      <c r="H27" s="470"/>
    </row>
    <row r="28" spans="2:10" ht="15.75">
      <c r="B28" s="469" t="s">
        <v>493</v>
      </c>
      <c r="C28" s="430"/>
      <c r="D28" s="430"/>
      <c r="F28" s="469"/>
      <c r="G28" s="471" t="s">
        <v>505</v>
      </c>
    </row>
  </sheetData>
  <pageMargins left="0.5" right="0.5" top="1" bottom="1" header="0.3" footer="0.3"/>
  <pageSetup scale="75" orientation="portrait" r:id="rId1"/>
  <headerFooter>
    <oddHeader xml:space="preserve">&amp;CEUROGREN sh.p.k. Tirane 
Pasqyrat Financiare
per vitin ushtrimor që mbyllet me 31 Dhjetor 2010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3"/>
  </sheetPr>
  <dimension ref="C1:O24"/>
  <sheetViews>
    <sheetView showGridLines="0" defaultGridColor="0" colorId="62" workbookViewId="0">
      <selection activeCell="H13" sqref="H13"/>
    </sheetView>
  </sheetViews>
  <sheetFormatPr defaultRowHeight="12.75"/>
  <cols>
    <col min="1" max="1" width="3.7109375" customWidth="1"/>
    <col min="2" max="2" width="3.28515625" customWidth="1"/>
    <col min="3" max="3" width="19" customWidth="1"/>
    <col min="5" max="5" width="12.85546875" customWidth="1"/>
    <col min="6" max="6" width="8.5703125" customWidth="1"/>
    <col min="7" max="7" width="17.28515625" bestFit="1" customWidth="1"/>
    <col min="8" max="8" width="17" customWidth="1"/>
    <col min="9" max="9" width="1.85546875" customWidth="1"/>
    <col min="10" max="10" width="17.28515625" style="1" customWidth="1"/>
    <col min="11" max="11" width="8" style="1" bestFit="1" customWidth="1"/>
    <col min="12" max="12" width="10.5703125" bestFit="1" customWidth="1"/>
    <col min="14" max="14" width="10.42578125" customWidth="1"/>
    <col min="15" max="15" width="9.7109375" customWidth="1"/>
  </cols>
  <sheetData>
    <row r="1" spans="3:15">
      <c r="L1" s="542" t="s">
        <v>104</v>
      </c>
      <c r="M1" s="542"/>
      <c r="N1" s="101" t="s">
        <v>105</v>
      </c>
      <c r="O1" s="101">
        <v>121.78</v>
      </c>
    </row>
    <row r="2" spans="3:15">
      <c r="L2" s="542"/>
      <c r="M2" s="542"/>
      <c r="N2" s="101" t="s">
        <v>106</v>
      </c>
      <c r="O2" s="101">
        <v>73.59</v>
      </c>
    </row>
    <row r="3" spans="3:15">
      <c r="L3" s="542"/>
      <c r="M3" s="542"/>
      <c r="N3" s="101" t="s">
        <v>107</v>
      </c>
      <c r="O3" s="102">
        <f>O2/O1</f>
        <v>0.60428641813105599</v>
      </c>
    </row>
    <row r="5" spans="3:15" s="2" customFormat="1">
      <c r="C5" s="103"/>
      <c r="E5" s="104"/>
      <c r="F5" s="104"/>
      <c r="G5" s="105"/>
      <c r="H5" s="106"/>
      <c r="J5" s="107"/>
      <c r="K5" s="107"/>
    </row>
    <row r="6" spans="3:15" s="2" customFormat="1" ht="15">
      <c r="C6" s="543" t="s">
        <v>108</v>
      </c>
      <c r="D6" s="543"/>
      <c r="E6" s="543"/>
      <c r="F6" s="543"/>
      <c r="G6" s="543"/>
      <c r="H6" s="543"/>
      <c r="J6" s="108"/>
      <c r="K6" s="108"/>
    </row>
    <row r="7" spans="3:15" s="2" customFormat="1" ht="15">
      <c r="C7" s="109"/>
      <c r="D7" s="110"/>
      <c r="E7" s="111"/>
      <c r="F7" s="111"/>
      <c r="G7" s="105"/>
      <c r="H7" s="105"/>
      <c r="J7" s="112"/>
      <c r="K7" s="112"/>
    </row>
    <row r="8" spans="3:15" s="2" customFormat="1" ht="13.5" thickBot="1">
      <c r="C8" s="113"/>
      <c r="D8" s="110"/>
      <c r="E8" s="111"/>
      <c r="F8" s="111"/>
      <c r="G8" s="105"/>
      <c r="H8" s="105"/>
      <c r="J8" s="112"/>
      <c r="K8" s="112"/>
    </row>
    <row r="9" spans="3:15" s="2" customFormat="1" ht="13.15" customHeight="1">
      <c r="C9" s="544" t="s">
        <v>109</v>
      </c>
      <c r="D9" s="546" t="s">
        <v>110</v>
      </c>
      <c r="E9" s="548" t="s">
        <v>111</v>
      </c>
      <c r="F9" s="550" t="s">
        <v>112</v>
      </c>
      <c r="G9" s="552" t="s">
        <v>113</v>
      </c>
      <c r="H9" s="550" t="s">
        <v>114</v>
      </c>
      <c r="I9" s="114"/>
      <c r="J9" s="115"/>
      <c r="K9" s="115"/>
    </row>
    <row r="10" spans="3:15" s="2" customFormat="1" ht="13.5" thickBot="1">
      <c r="C10" s="545"/>
      <c r="D10" s="547"/>
      <c r="E10" s="549"/>
      <c r="F10" s="551"/>
      <c r="G10" s="553"/>
      <c r="H10" s="551"/>
      <c r="I10" s="114"/>
      <c r="J10" s="115"/>
      <c r="K10" s="115"/>
    </row>
    <row r="11" spans="3:15" s="2" customFormat="1" ht="6.95" customHeight="1" thickBot="1">
      <c r="C11" s="113"/>
      <c r="D11" s="110"/>
      <c r="E11" s="111"/>
      <c r="F11" s="111"/>
      <c r="G11" s="105"/>
      <c r="H11" s="105"/>
      <c r="I11" s="105"/>
      <c r="J11" s="115"/>
      <c r="K11" s="115"/>
    </row>
    <row r="12" spans="3:15" s="2" customFormat="1">
      <c r="C12" s="154" t="s">
        <v>117</v>
      </c>
      <c r="D12" s="116" t="s">
        <v>115</v>
      </c>
      <c r="E12" s="117">
        <v>116433.29</v>
      </c>
      <c r="F12" s="118">
        <f>O1</f>
        <v>121.78</v>
      </c>
      <c r="G12" s="119">
        <f>E12</f>
        <v>116433.29</v>
      </c>
      <c r="H12" s="120">
        <f>E12*F12</f>
        <v>14179246.0562</v>
      </c>
      <c r="I12" s="121"/>
      <c r="J12" s="115"/>
      <c r="K12" s="115"/>
      <c r="M12" s="122"/>
    </row>
    <row r="13" spans="3:15" s="2" customFormat="1">
      <c r="C13" s="155"/>
      <c r="D13" s="149" t="s">
        <v>73</v>
      </c>
      <c r="E13" s="150">
        <v>0</v>
      </c>
      <c r="F13" s="151"/>
      <c r="G13" s="152"/>
      <c r="H13" s="153"/>
      <c r="I13" s="121"/>
      <c r="J13" s="115"/>
      <c r="K13" s="115"/>
      <c r="M13" s="122"/>
    </row>
    <row r="14" spans="3:15" s="2" customFormat="1" ht="13.5" thickBot="1">
      <c r="C14" s="156"/>
      <c r="D14" s="123" t="s">
        <v>118</v>
      </c>
      <c r="E14" s="124">
        <v>0</v>
      </c>
      <c r="F14" s="125">
        <v>1</v>
      </c>
      <c r="G14" s="126">
        <f>E14*F14</f>
        <v>0</v>
      </c>
      <c r="H14" s="127">
        <f>E14*O1</f>
        <v>0</v>
      </c>
      <c r="I14" s="121"/>
      <c r="J14" s="115"/>
      <c r="K14" s="115"/>
      <c r="M14" s="122"/>
    </row>
    <row r="15" spans="3:15" s="2" customFormat="1" ht="6.95" customHeight="1" thickBot="1">
      <c r="C15" s="128"/>
      <c r="D15" s="129"/>
      <c r="E15" s="130"/>
      <c r="F15" s="130"/>
      <c r="G15" s="131"/>
      <c r="H15" s="121"/>
      <c r="I15" s="121"/>
      <c r="J15" s="115"/>
      <c r="K15" s="115"/>
    </row>
    <row r="16" spans="3:15" s="2" customFormat="1" ht="17.45" customHeight="1" thickBot="1">
      <c r="C16" s="128"/>
      <c r="D16" s="129"/>
      <c r="E16" s="132"/>
      <c r="F16" s="132"/>
      <c r="G16" s="133">
        <f>SUM(G12:G15)</f>
        <v>116433.29</v>
      </c>
      <c r="H16" s="134">
        <f>SUM(H12:H15)</f>
        <v>14179246.0562</v>
      </c>
      <c r="I16" s="135"/>
      <c r="J16" s="115"/>
      <c r="K16" s="115"/>
    </row>
    <row r="17" spans="3:11" s="2" customFormat="1" ht="13.5" thickBot="1">
      <c r="C17" s="136"/>
      <c r="D17" s="129"/>
      <c r="E17" s="130"/>
      <c r="F17" s="130"/>
      <c r="G17" s="121"/>
      <c r="H17" s="121"/>
      <c r="I17" s="121"/>
      <c r="J17" s="115"/>
      <c r="K17" s="115"/>
    </row>
    <row r="18" spans="3:11" s="2" customFormat="1">
      <c r="C18" s="539" t="s">
        <v>116</v>
      </c>
      <c r="D18" s="116"/>
      <c r="E18" s="137"/>
      <c r="F18" s="138"/>
      <c r="G18" s="139"/>
      <c r="H18" s="120"/>
      <c r="I18" s="121"/>
      <c r="J18" s="115"/>
      <c r="K18" s="115"/>
    </row>
    <row r="19" spans="3:11" s="2" customFormat="1">
      <c r="C19" s="540"/>
      <c r="D19" s="140" t="s">
        <v>73</v>
      </c>
      <c r="E19" s="141"/>
      <c r="F19" s="142">
        <f>O1</f>
        <v>121.78</v>
      </c>
      <c r="G19" s="143">
        <f>E19/F19</f>
        <v>0</v>
      </c>
      <c r="H19" s="142">
        <f>E19</f>
        <v>0</v>
      </c>
      <c r="I19" s="121"/>
      <c r="J19" s="144">
        <f>E19-H19</f>
        <v>0</v>
      </c>
      <c r="K19" s="115"/>
    </row>
    <row r="20" spans="3:11" s="2" customFormat="1" ht="13.5" thickBot="1">
      <c r="C20" s="541"/>
      <c r="D20" s="123"/>
      <c r="E20" s="145"/>
      <c r="F20" s="146"/>
      <c r="G20" s="147"/>
      <c r="H20" s="127"/>
      <c r="I20" s="121"/>
      <c r="J20" s="115"/>
      <c r="K20" s="115"/>
    </row>
    <row r="21" spans="3:11" s="2" customFormat="1" ht="6.95" customHeight="1" thickBot="1">
      <c r="C21" s="103"/>
      <c r="D21" s="110"/>
      <c r="E21" s="111"/>
      <c r="F21" s="111"/>
      <c r="G21" s="105"/>
      <c r="H21" s="121"/>
      <c r="I21" s="121"/>
      <c r="J21" s="115"/>
      <c r="K21" s="115"/>
    </row>
    <row r="22" spans="3:11" s="2" customFormat="1" ht="15.2" customHeight="1" thickBot="1">
      <c r="C22" s="113"/>
      <c r="D22" s="110"/>
      <c r="E22" s="132"/>
      <c r="F22" s="132"/>
      <c r="G22" s="133">
        <f>SUM(G18:G21)</f>
        <v>0</v>
      </c>
      <c r="H22" s="134">
        <f>SUM(H18:H21)</f>
        <v>0</v>
      </c>
      <c r="I22" s="135"/>
      <c r="J22" s="115"/>
      <c r="K22" s="115"/>
    </row>
    <row r="23" spans="3:11" s="2" customFormat="1" ht="6.95" customHeight="1" thickBot="1">
      <c r="C23" s="113"/>
      <c r="D23" s="110"/>
      <c r="E23" s="111"/>
      <c r="F23" s="111"/>
      <c r="G23" s="135"/>
      <c r="H23" s="135"/>
      <c r="I23" s="135"/>
      <c r="J23" s="115"/>
      <c r="K23" s="115"/>
    </row>
    <row r="24" spans="3:11" s="2" customFormat="1" ht="17.45" customHeight="1" thickBot="1">
      <c r="C24" s="113"/>
      <c r="D24" s="148"/>
      <c r="E24" s="132"/>
      <c r="F24" s="132"/>
      <c r="G24" s="133">
        <f>SUM(G22,G16)</f>
        <v>116433.29</v>
      </c>
      <c r="H24" s="134">
        <f>SUM(H22,H16)</f>
        <v>14179246.0562</v>
      </c>
      <c r="I24" s="135"/>
      <c r="J24" s="115"/>
      <c r="K24" s="115"/>
    </row>
  </sheetData>
  <mergeCells count="9">
    <mergeCell ref="C18:C20"/>
    <mergeCell ref="L1:M3"/>
    <mergeCell ref="C6:H6"/>
    <mergeCell ref="C9:C10"/>
    <mergeCell ref="D9:D10"/>
    <mergeCell ref="E9:E10"/>
    <mergeCell ref="F9:F10"/>
    <mergeCell ref="G9:G10"/>
    <mergeCell ref="H9:H10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</sheetPr>
  <dimension ref="B1:E33"/>
  <sheetViews>
    <sheetView showGridLines="0" defaultGridColor="0" colorId="18" zoomScale="145" zoomScaleNormal="145" zoomScaleSheetLayoutView="145" workbookViewId="0">
      <selection activeCell="H17" sqref="H17"/>
    </sheetView>
  </sheetViews>
  <sheetFormatPr defaultRowHeight="12.75"/>
  <cols>
    <col min="1" max="1" width="6" customWidth="1"/>
    <col min="2" max="2" width="4.42578125" customWidth="1"/>
    <col min="3" max="3" width="46.5703125" customWidth="1"/>
    <col min="4" max="4" width="19" customWidth="1"/>
    <col min="5" max="5" width="16.28515625" customWidth="1"/>
    <col min="6" max="6" width="3" customWidth="1"/>
  </cols>
  <sheetData>
    <row r="1" spans="3:5" s="63" customFormat="1" ht="15"/>
    <row r="2" spans="3:5" s="63" customFormat="1" ht="15"/>
    <row r="3" spans="3:5" s="63" customFormat="1" ht="15.75">
      <c r="C3" s="554" t="s">
        <v>74</v>
      </c>
      <c r="D3" s="554"/>
      <c r="E3" s="554"/>
    </row>
    <row r="4" spans="3:5" s="63" customFormat="1" ht="15.75">
      <c r="C4" s="64"/>
      <c r="D4" s="64"/>
      <c r="E4" s="64"/>
    </row>
    <row r="5" spans="3:5" s="63" customFormat="1" ht="16.5" thickBot="1">
      <c r="C5" s="62" t="s">
        <v>75</v>
      </c>
      <c r="D5" s="65" t="s">
        <v>76</v>
      </c>
      <c r="E5" s="65" t="s">
        <v>77</v>
      </c>
    </row>
    <row r="6" spans="3:5" s="63" customFormat="1" ht="16.7" customHeight="1">
      <c r="C6" s="66" t="s">
        <v>78</v>
      </c>
      <c r="D6" s="67" t="e">
        <f>'P&amp;L10'!#REF!</f>
        <v>#REF!</v>
      </c>
      <c r="E6" s="68" t="e">
        <f>'P&amp;L10'!#REF!</f>
        <v>#REF!</v>
      </c>
    </row>
    <row r="7" spans="3:5" s="63" customFormat="1" ht="16.7" customHeight="1">
      <c r="C7" s="66" t="s">
        <v>79</v>
      </c>
      <c r="D7" s="69" t="e">
        <f>'P&amp;L10'!#REF!</f>
        <v>#REF!</v>
      </c>
      <c r="E7" s="70" t="e">
        <f>'P&amp;L10'!#REF!</f>
        <v>#REF!</v>
      </c>
    </row>
    <row r="8" spans="3:5" s="63" customFormat="1" ht="16.7" customHeight="1" thickBot="1">
      <c r="C8" s="66" t="s">
        <v>80</v>
      </c>
      <c r="D8" s="71"/>
      <c r="E8" s="72">
        <v>5</v>
      </c>
    </row>
    <row r="9" spans="3:5" s="75" customFormat="1" ht="16.7" customHeight="1">
      <c r="C9" s="73"/>
      <c r="D9" s="74"/>
      <c r="E9" s="74"/>
    </row>
    <row r="10" spans="3:5" s="63" customFormat="1" ht="16.7" customHeight="1">
      <c r="C10" s="76" t="s">
        <v>37</v>
      </c>
      <c r="D10" s="77"/>
      <c r="E10" s="77"/>
    </row>
    <row r="11" spans="3:5" s="63" customFormat="1" ht="16.7" customHeight="1" thickBot="1">
      <c r="C11" s="78"/>
      <c r="D11" s="79"/>
      <c r="E11" s="79"/>
    </row>
    <row r="12" spans="3:5" s="63" customFormat="1" ht="16.7" customHeight="1">
      <c r="C12" s="66" t="s">
        <v>81</v>
      </c>
      <c r="D12" s="67" t="e">
        <f>IF(D7&gt;D6,D7-D6,0)</f>
        <v>#REF!</v>
      </c>
      <c r="E12" s="68" t="e">
        <f>IF(E7&gt;E6,(E7-E6)-E8,0)</f>
        <v>#REF!</v>
      </c>
    </row>
    <row r="13" spans="3:5" s="63" customFormat="1" ht="16.7" customHeight="1" thickBot="1">
      <c r="C13" s="66" t="s">
        <v>82</v>
      </c>
      <c r="D13" s="80" t="e">
        <f>IF(D6&gt;D7,D6-D7,0)</f>
        <v>#REF!</v>
      </c>
      <c r="E13" s="81" t="e">
        <f>IF(E6&gt;E7,E6-E7,0)</f>
        <v>#REF!</v>
      </c>
    </row>
    <row r="14" spans="3:5" s="63" customFormat="1" ht="16.7" customHeight="1">
      <c r="C14" s="62" t="s">
        <v>83</v>
      </c>
      <c r="D14" s="82"/>
      <c r="E14" s="83"/>
    </row>
    <row r="15" spans="3:5" s="63" customFormat="1" ht="16.7" customHeight="1" thickBot="1">
      <c r="C15" s="62" t="s">
        <v>84</v>
      </c>
      <c r="D15" s="84"/>
      <c r="E15" s="85" t="e">
        <f>IF((E13+E14)&gt;0,(E13+E14),0)</f>
        <v>#REF!</v>
      </c>
    </row>
    <row r="16" spans="3:5" s="63" customFormat="1" ht="16.7" customHeight="1" thickBot="1">
      <c r="C16" s="554" t="s">
        <v>85</v>
      </c>
      <c r="D16" s="554"/>
      <c r="E16" s="555"/>
    </row>
    <row r="17" spans="2:5" s="63" customFormat="1" ht="16.7" customHeight="1">
      <c r="C17" s="62" t="s">
        <v>96</v>
      </c>
      <c r="D17" s="86"/>
      <c r="E17" s="87" t="e">
        <f>E15*23%</f>
        <v>#REF!</v>
      </c>
    </row>
    <row r="18" spans="2:5" s="63" customFormat="1" ht="16.7" customHeight="1">
      <c r="C18" s="62" t="s">
        <v>86</v>
      </c>
      <c r="D18" s="86"/>
      <c r="E18" s="88"/>
    </row>
    <row r="19" spans="2:5" s="63" customFormat="1" ht="16.7" customHeight="1" thickBot="1">
      <c r="C19" s="62" t="s">
        <v>87</v>
      </c>
      <c r="D19" s="89"/>
      <c r="E19" s="90" t="e">
        <f>E17+E18</f>
        <v>#REF!</v>
      </c>
    </row>
    <row r="20" spans="2:5" s="63" customFormat="1" ht="16.7" customHeight="1" thickBot="1">
      <c r="C20" s="66" t="s">
        <v>88</v>
      </c>
      <c r="D20" s="91"/>
      <c r="E20" s="92"/>
    </row>
    <row r="21" spans="2:5" s="63" customFormat="1" ht="16.7" customHeight="1">
      <c r="C21" s="66" t="s">
        <v>98</v>
      </c>
      <c r="D21" s="93"/>
      <c r="E21" s="94"/>
    </row>
    <row r="22" spans="2:5" s="63" customFormat="1" ht="16.7" customHeight="1" thickBot="1">
      <c r="C22" s="66" t="s">
        <v>89</v>
      </c>
      <c r="D22" s="95"/>
      <c r="E22" s="96"/>
    </row>
    <row r="23" spans="2:5" s="63" customFormat="1" ht="16.7" customHeight="1">
      <c r="C23" s="62" t="s">
        <v>90</v>
      </c>
      <c r="D23" s="97"/>
      <c r="E23" s="91">
        <v>0</v>
      </c>
    </row>
    <row r="24" spans="2:5" s="63" customFormat="1" ht="16.7" customHeight="1">
      <c r="C24" s="62" t="s">
        <v>91</v>
      </c>
      <c r="D24" s="86"/>
      <c r="E24" s="98">
        <v>0</v>
      </c>
    </row>
    <row r="25" spans="2:5" s="63" customFormat="1" ht="16.7" customHeight="1" thickBot="1">
      <c r="C25" s="62" t="s">
        <v>92</v>
      </c>
      <c r="D25" s="86"/>
      <c r="E25" s="99">
        <v>0</v>
      </c>
    </row>
    <row r="26" spans="2:5" s="63" customFormat="1" ht="15"/>
    <row r="27" spans="2:5" s="63" customFormat="1" ht="15"/>
    <row r="28" spans="2:5" s="63" customFormat="1" ht="15"/>
    <row r="29" spans="2:5" s="63" customFormat="1" ht="15"/>
    <row r="30" spans="2:5" s="63" customFormat="1" ht="15"/>
    <row r="31" spans="2:5">
      <c r="B31" s="52"/>
      <c r="C31" t="s">
        <v>93</v>
      </c>
    </row>
    <row r="32" spans="2:5">
      <c r="B32" s="53"/>
      <c r="C32" t="s">
        <v>94</v>
      </c>
    </row>
    <row r="33" spans="2:3">
      <c r="B33" s="54"/>
      <c r="C33" t="s">
        <v>95</v>
      </c>
    </row>
  </sheetData>
  <mergeCells count="2">
    <mergeCell ref="C3:E3"/>
    <mergeCell ref="C16:E16"/>
  </mergeCells>
  <phoneticPr fontId="0" type="noConversion"/>
  <pageMargins left="0.75" right="0.75" top="1" bottom="1" header="0.5" footer="0.5"/>
  <pageSetup scale="97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B1:P23"/>
  <sheetViews>
    <sheetView showGridLines="0" defaultGridColor="0" colorId="12" workbookViewId="0">
      <selection activeCell="H38" sqref="H38"/>
    </sheetView>
  </sheetViews>
  <sheetFormatPr defaultRowHeight="12.75"/>
  <cols>
    <col min="1" max="1" width="2.140625" customWidth="1"/>
    <col min="2" max="2" width="4.140625" customWidth="1"/>
    <col min="3" max="3" width="12.42578125" customWidth="1"/>
    <col min="4" max="4" width="11.7109375" bestFit="1" customWidth="1"/>
    <col min="5" max="5" width="8.7109375" bestFit="1" customWidth="1"/>
    <col min="6" max="6" width="13.140625" customWidth="1"/>
    <col min="7" max="7" width="9.42578125" customWidth="1"/>
    <col min="8" max="8" width="13.28515625" customWidth="1"/>
    <col min="9" max="9" width="13.5703125" bestFit="1" customWidth="1"/>
    <col min="10" max="11" width="11.28515625" bestFit="1" customWidth="1"/>
    <col min="12" max="12" width="11.85546875" bestFit="1" customWidth="1"/>
    <col min="13" max="13" width="13.7109375" bestFit="1" customWidth="1"/>
    <col min="14" max="14" width="14.140625" bestFit="1" customWidth="1"/>
    <col min="15" max="15" width="11.7109375" customWidth="1"/>
    <col min="16" max="16" width="0" hidden="1" customWidth="1"/>
  </cols>
  <sheetData>
    <row r="1" spans="2:16" ht="15.75">
      <c r="B1" s="3"/>
      <c r="C1" s="61" t="s">
        <v>101</v>
      </c>
      <c r="D1" s="100" t="s">
        <v>102</v>
      </c>
    </row>
    <row r="4" spans="2:16">
      <c r="D4" s="4"/>
      <c r="E4" s="5"/>
      <c r="F4" s="6"/>
      <c r="G4" s="7"/>
      <c r="H4" s="7"/>
      <c r="I4" s="8" t="s">
        <v>103</v>
      </c>
      <c r="J4" s="4"/>
      <c r="K4" s="4"/>
      <c r="L4" s="4"/>
      <c r="M4" s="4"/>
      <c r="N4" s="4"/>
      <c r="O4" s="4"/>
      <c r="P4" s="4"/>
    </row>
    <row r="5" spans="2:16" ht="13.5" thickBot="1">
      <c r="D5" s="4"/>
      <c r="E5" s="5"/>
      <c r="F5" s="4"/>
      <c r="G5" s="4"/>
      <c r="H5" s="4"/>
      <c r="I5" s="5"/>
      <c r="J5" s="4"/>
      <c r="K5" s="4"/>
      <c r="L5" s="4"/>
      <c r="M5" s="4"/>
      <c r="N5" s="4"/>
      <c r="O5" s="4"/>
      <c r="P5" s="4"/>
    </row>
    <row r="6" spans="2:16" ht="13.5" thickTop="1">
      <c r="B6" s="556" t="s">
        <v>40</v>
      </c>
      <c r="C6" s="558" t="s">
        <v>41</v>
      </c>
      <c r="D6" s="560" t="s">
        <v>42</v>
      </c>
      <c r="E6" s="561"/>
      <c r="F6" s="562"/>
      <c r="G6" s="563" t="s">
        <v>43</v>
      </c>
      <c r="H6" s="561"/>
      <c r="I6" s="564"/>
      <c r="J6" s="560" t="s">
        <v>44</v>
      </c>
      <c r="K6" s="561"/>
      <c r="L6" s="562"/>
      <c r="M6" s="567" t="s">
        <v>45</v>
      </c>
      <c r="N6" s="569" t="s">
        <v>46</v>
      </c>
      <c r="O6" s="571" t="s">
        <v>47</v>
      </c>
      <c r="P6" s="565"/>
    </row>
    <row r="7" spans="2:16" ht="13.5" thickBot="1">
      <c r="B7" s="557"/>
      <c r="C7" s="559"/>
      <c r="D7" s="55" t="s">
        <v>48</v>
      </c>
      <c r="E7" s="56" t="s">
        <v>49</v>
      </c>
      <c r="F7" s="57" t="s">
        <v>50</v>
      </c>
      <c r="G7" s="58" t="s">
        <v>51</v>
      </c>
      <c r="H7" s="56" t="s">
        <v>52</v>
      </c>
      <c r="I7" s="59" t="s">
        <v>53</v>
      </c>
      <c r="J7" s="55" t="s">
        <v>54</v>
      </c>
      <c r="K7" s="56" t="s">
        <v>55</v>
      </c>
      <c r="L7" s="57" t="s">
        <v>56</v>
      </c>
      <c r="M7" s="568"/>
      <c r="N7" s="570"/>
      <c r="O7" s="572"/>
      <c r="P7" s="566"/>
    </row>
    <row r="8" spans="2:16" ht="13.5" thickTop="1">
      <c r="B8" s="9">
        <v>1</v>
      </c>
      <c r="C8" s="10" t="s">
        <v>57</v>
      </c>
      <c r="D8" s="11"/>
      <c r="E8" s="12"/>
      <c r="F8" s="13"/>
      <c r="G8" s="14"/>
      <c r="H8" s="12"/>
      <c r="I8" s="15"/>
      <c r="J8" s="11"/>
      <c r="K8" s="12"/>
      <c r="L8" s="13">
        <f t="shared" ref="L8:L21" si="0">J8-K8</f>
        <v>0</v>
      </c>
      <c r="M8" s="16">
        <f>L8</f>
        <v>0</v>
      </c>
      <c r="N8" s="12"/>
      <c r="O8" s="14"/>
      <c r="P8" s="13"/>
    </row>
    <row r="9" spans="2:16">
      <c r="B9" s="17">
        <f t="shared" ref="B9:B21" si="1">B8+1</f>
        <v>2</v>
      </c>
      <c r="C9" s="18" t="s">
        <v>58</v>
      </c>
      <c r="D9" s="19">
        <v>0</v>
      </c>
      <c r="E9" s="20">
        <v>0</v>
      </c>
      <c r="F9" s="21"/>
      <c r="G9" s="22"/>
      <c r="H9" s="20"/>
      <c r="I9" s="23"/>
      <c r="J9" s="24">
        <f t="shared" ref="J9:J21" si="2">(F9*0.2)</f>
        <v>0</v>
      </c>
      <c r="K9" s="25">
        <f t="shared" ref="K9:K21" si="3">(H9+I9)*0.2</f>
        <v>0</v>
      </c>
      <c r="L9" s="26">
        <f t="shared" si="0"/>
        <v>0</v>
      </c>
      <c r="M9" s="27">
        <f t="shared" ref="M9:M21" si="4">M8+L9-N8</f>
        <v>0</v>
      </c>
      <c r="N9" s="20">
        <f t="shared" ref="N9:N17" si="5">M9</f>
        <v>0</v>
      </c>
      <c r="O9" s="28">
        <f t="shared" ref="O9:O17" si="6">M9-N9</f>
        <v>0</v>
      </c>
      <c r="P9" s="21"/>
    </row>
    <row r="10" spans="2:16">
      <c r="B10" s="29">
        <f t="shared" si="1"/>
        <v>3</v>
      </c>
      <c r="C10" s="30" t="s">
        <v>59</v>
      </c>
      <c r="D10" s="24"/>
      <c r="E10" s="25"/>
      <c r="F10" s="26"/>
      <c r="G10" s="28"/>
      <c r="H10" s="25"/>
      <c r="I10" s="31"/>
      <c r="J10" s="24">
        <f t="shared" si="2"/>
        <v>0</v>
      </c>
      <c r="K10" s="25">
        <f t="shared" si="3"/>
        <v>0</v>
      </c>
      <c r="L10" s="26">
        <f t="shared" si="0"/>
        <v>0</v>
      </c>
      <c r="M10" s="32">
        <f t="shared" si="4"/>
        <v>0</v>
      </c>
      <c r="N10" s="25">
        <f t="shared" si="5"/>
        <v>0</v>
      </c>
      <c r="O10" s="28">
        <f t="shared" si="6"/>
        <v>0</v>
      </c>
      <c r="P10" s="26"/>
    </row>
    <row r="11" spans="2:16">
      <c r="B11" s="17">
        <f t="shared" si="1"/>
        <v>4</v>
      </c>
      <c r="C11" s="30" t="s">
        <v>60</v>
      </c>
      <c r="D11" s="24"/>
      <c r="E11" s="25"/>
      <c r="F11" s="26"/>
      <c r="G11" s="28"/>
      <c r="H11" s="25"/>
      <c r="I11" s="31"/>
      <c r="J11" s="24">
        <f t="shared" si="2"/>
        <v>0</v>
      </c>
      <c r="K11" s="25">
        <f t="shared" si="3"/>
        <v>0</v>
      </c>
      <c r="L11" s="26">
        <f t="shared" si="0"/>
        <v>0</v>
      </c>
      <c r="M11" s="27">
        <f t="shared" si="4"/>
        <v>0</v>
      </c>
      <c r="N11" s="25">
        <f t="shared" si="5"/>
        <v>0</v>
      </c>
      <c r="O11" s="28">
        <f t="shared" si="6"/>
        <v>0</v>
      </c>
      <c r="P11" s="26"/>
    </row>
    <row r="12" spans="2:16">
      <c r="B12" s="29">
        <f t="shared" si="1"/>
        <v>5</v>
      </c>
      <c r="C12" s="30" t="s">
        <v>61</v>
      </c>
      <c r="D12" s="24"/>
      <c r="E12" s="25"/>
      <c r="F12" s="26"/>
      <c r="G12" s="28"/>
      <c r="H12" s="25"/>
      <c r="I12" s="31"/>
      <c r="J12" s="24">
        <f t="shared" si="2"/>
        <v>0</v>
      </c>
      <c r="K12" s="25">
        <f t="shared" si="3"/>
        <v>0</v>
      </c>
      <c r="L12" s="26">
        <f t="shared" si="0"/>
        <v>0</v>
      </c>
      <c r="M12" s="27">
        <f t="shared" si="4"/>
        <v>0</v>
      </c>
      <c r="N12" s="25">
        <f t="shared" si="5"/>
        <v>0</v>
      </c>
      <c r="O12" s="28">
        <f t="shared" si="6"/>
        <v>0</v>
      </c>
      <c r="P12" s="26"/>
    </row>
    <row r="13" spans="2:16">
      <c r="B13" s="17">
        <f t="shared" si="1"/>
        <v>6</v>
      </c>
      <c r="C13" s="30" t="s">
        <v>62</v>
      </c>
      <c r="D13" s="24"/>
      <c r="E13" s="25"/>
      <c r="F13" s="33"/>
      <c r="G13" s="28"/>
      <c r="H13" s="25"/>
      <c r="I13" s="31"/>
      <c r="J13" s="24">
        <f t="shared" si="2"/>
        <v>0</v>
      </c>
      <c r="K13" s="25">
        <f t="shared" si="3"/>
        <v>0</v>
      </c>
      <c r="L13" s="26">
        <f t="shared" si="0"/>
        <v>0</v>
      </c>
      <c r="M13" s="27">
        <f t="shared" si="4"/>
        <v>0</v>
      </c>
      <c r="N13" s="25">
        <f t="shared" si="5"/>
        <v>0</v>
      </c>
      <c r="O13" s="28">
        <f t="shared" si="6"/>
        <v>0</v>
      </c>
      <c r="P13" s="26"/>
    </row>
    <row r="14" spans="2:16">
      <c r="B14" s="29">
        <f t="shared" si="1"/>
        <v>7</v>
      </c>
      <c r="C14" s="30" t="s">
        <v>63</v>
      </c>
      <c r="D14" s="24"/>
      <c r="E14" s="25"/>
      <c r="F14" s="26"/>
      <c r="G14" s="28"/>
      <c r="H14" s="25"/>
      <c r="I14" s="31"/>
      <c r="J14" s="24">
        <f t="shared" si="2"/>
        <v>0</v>
      </c>
      <c r="K14" s="25">
        <f t="shared" si="3"/>
        <v>0</v>
      </c>
      <c r="L14" s="26">
        <f t="shared" si="0"/>
        <v>0</v>
      </c>
      <c r="M14" s="27">
        <f t="shared" si="4"/>
        <v>0</v>
      </c>
      <c r="N14" s="25">
        <f t="shared" si="5"/>
        <v>0</v>
      </c>
      <c r="O14" s="28">
        <f t="shared" si="6"/>
        <v>0</v>
      </c>
      <c r="P14" s="26"/>
    </row>
    <row r="15" spans="2:16">
      <c r="B15" s="17">
        <f t="shared" si="1"/>
        <v>8</v>
      </c>
      <c r="C15" s="30" t="s">
        <v>64</v>
      </c>
      <c r="D15" s="24"/>
      <c r="E15" s="25"/>
      <c r="F15" s="26"/>
      <c r="G15" s="28"/>
      <c r="H15" s="25"/>
      <c r="I15" s="31"/>
      <c r="J15" s="24">
        <f t="shared" si="2"/>
        <v>0</v>
      </c>
      <c r="K15" s="25">
        <f t="shared" si="3"/>
        <v>0</v>
      </c>
      <c r="L15" s="26">
        <f t="shared" si="0"/>
        <v>0</v>
      </c>
      <c r="M15" s="27">
        <f t="shared" si="4"/>
        <v>0</v>
      </c>
      <c r="N15" s="25">
        <f t="shared" si="5"/>
        <v>0</v>
      </c>
      <c r="O15" s="28">
        <f t="shared" si="6"/>
        <v>0</v>
      </c>
      <c r="P15" s="26"/>
    </row>
    <row r="16" spans="2:16">
      <c r="B16" s="29">
        <f t="shared" si="1"/>
        <v>9</v>
      </c>
      <c r="C16" s="30" t="s">
        <v>65</v>
      </c>
      <c r="D16" s="24"/>
      <c r="E16" s="34"/>
      <c r="F16" s="26"/>
      <c r="G16" s="28"/>
      <c r="H16" s="25"/>
      <c r="I16" s="31"/>
      <c r="J16" s="24">
        <f t="shared" si="2"/>
        <v>0</v>
      </c>
      <c r="K16" s="25">
        <f t="shared" si="3"/>
        <v>0</v>
      </c>
      <c r="L16" s="26">
        <f t="shared" si="0"/>
        <v>0</v>
      </c>
      <c r="M16" s="27">
        <f t="shared" si="4"/>
        <v>0</v>
      </c>
      <c r="N16" s="25">
        <f t="shared" si="5"/>
        <v>0</v>
      </c>
      <c r="O16" s="28">
        <f t="shared" si="6"/>
        <v>0</v>
      </c>
      <c r="P16" s="26"/>
    </row>
    <row r="17" spans="2:16">
      <c r="B17" s="17">
        <f t="shared" si="1"/>
        <v>10</v>
      </c>
      <c r="C17" s="30" t="s">
        <v>66</v>
      </c>
      <c r="D17" s="24"/>
      <c r="E17" s="25"/>
      <c r="F17" s="26"/>
      <c r="G17" s="28"/>
      <c r="H17" s="25"/>
      <c r="I17" s="31"/>
      <c r="J17" s="24">
        <f t="shared" si="2"/>
        <v>0</v>
      </c>
      <c r="K17" s="25">
        <f t="shared" si="3"/>
        <v>0</v>
      </c>
      <c r="L17" s="26">
        <f t="shared" si="0"/>
        <v>0</v>
      </c>
      <c r="M17" s="24">
        <f t="shared" si="4"/>
        <v>0</v>
      </c>
      <c r="N17" s="25">
        <f t="shared" si="5"/>
        <v>0</v>
      </c>
      <c r="O17" s="28">
        <f t="shared" si="6"/>
        <v>0</v>
      </c>
      <c r="P17" s="26"/>
    </row>
    <row r="18" spans="2:16">
      <c r="B18" s="17">
        <f t="shared" si="1"/>
        <v>11</v>
      </c>
      <c r="C18" s="30" t="s">
        <v>67</v>
      </c>
      <c r="D18" s="24"/>
      <c r="E18" s="25"/>
      <c r="F18" s="26"/>
      <c r="G18" s="28"/>
      <c r="H18" s="25"/>
      <c r="I18" s="31"/>
      <c r="J18" s="24">
        <f t="shared" si="2"/>
        <v>0</v>
      </c>
      <c r="K18" s="25">
        <f t="shared" si="3"/>
        <v>0</v>
      </c>
      <c r="L18" s="26">
        <f t="shared" si="0"/>
        <v>0</v>
      </c>
      <c r="M18" s="19">
        <f t="shared" si="4"/>
        <v>0</v>
      </c>
      <c r="N18" s="25"/>
      <c r="O18" s="28">
        <f>M18</f>
        <v>0</v>
      </c>
      <c r="P18" s="26"/>
    </row>
    <row r="19" spans="2:16">
      <c r="B19" s="29">
        <f t="shared" si="1"/>
        <v>12</v>
      </c>
      <c r="C19" s="30" t="s">
        <v>68</v>
      </c>
      <c r="D19" s="24"/>
      <c r="E19" s="25"/>
      <c r="F19" s="26"/>
      <c r="G19" s="28"/>
      <c r="H19" s="25"/>
      <c r="I19" s="31"/>
      <c r="J19" s="24">
        <f t="shared" si="2"/>
        <v>0</v>
      </c>
      <c r="K19" s="25">
        <f t="shared" si="3"/>
        <v>0</v>
      </c>
      <c r="L19" s="26">
        <f t="shared" si="0"/>
        <v>0</v>
      </c>
      <c r="M19" s="19">
        <f t="shared" si="4"/>
        <v>0</v>
      </c>
      <c r="N19" s="25">
        <f>M19</f>
        <v>0</v>
      </c>
      <c r="O19" s="28">
        <f>M19-N19</f>
        <v>0</v>
      </c>
      <c r="P19" s="26"/>
    </row>
    <row r="20" spans="2:16">
      <c r="B20" s="29">
        <f t="shared" si="1"/>
        <v>13</v>
      </c>
      <c r="C20" s="30" t="s">
        <v>69</v>
      </c>
      <c r="D20" s="24"/>
      <c r="E20" s="25"/>
      <c r="F20" s="26"/>
      <c r="G20" s="28"/>
      <c r="H20" s="25"/>
      <c r="I20" s="31"/>
      <c r="J20" s="24">
        <f t="shared" si="2"/>
        <v>0</v>
      </c>
      <c r="K20" s="25">
        <f t="shared" si="3"/>
        <v>0</v>
      </c>
      <c r="L20" s="26">
        <f t="shared" si="0"/>
        <v>0</v>
      </c>
      <c r="M20" s="19">
        <f t="shared" si="4"/>
        <v>0</v>
      </c>
      <c r="N20" s="25">
        <f>M20</f>
        <v>0</v>
      </c>
      <c r="O20" s="28">
        <f>M20-N20</f>
        <v>0</v>
      </c>
      <c r="P20" s="26"/>
    </row>
    <row r="21" spans="2:16" ht="13.5" thickBot="1">
      <c r="B21" s="29">
        <f t="shared" si="1"/>
        <v>14</v>
      </c>
      <c r="C21" s="35" t="s">
        <v>70</v>
      </c>
      <c r="D21" s="36"/>
      <c r="E21" s="37"/>
      <c r="F21" s="38"/>
      <c r="G21" s="39"/>
      <c r="H21" s="37"/>
      <c r="I21" s="40"/>
      <c r="J21" s="36">
        <f t="shared" si="2"/>
        <v>0</v>
      </c>
      <c r="K21" s="37">
        <f t="shared" si="3"/>
        <v>0</v>
      </c>
      <c r="L21" s="38">
        <f t="shared" si="0"/>
        <v>0</v>
      </c>
      <c r="M21" s="60">
        <f t="shared" si="4"/>
        <v>0</v>
      </c>
      <c r="N21" s="37"/>
      <c r="O21" s="39"/>
      <c r="P21" s="38"/>
    </row>
    <row r="22" spans="2:16" ht="14.25" thickTop="1" thickBot="1">
      <c r="B22" s="41"/>
      <c r="C22" s="42"/>
      <c r="D22" s="43"/>
      <c r="E22" s="43">
        <f>SUM(E8:E21)</f>
        <v>0</v>
      </c>
      <c r="F22" s="44">
        <f>SUM(F8:F21)</f>
        <v>0</v>
      </c>
      <c r="G22" s="45"/>
      <c r="H22" s="43">
        <f>SUM(H8:H21)</f>
        <v>0</v>
      </c>
      <c r="I22" s="46">
        <f>SUM(I8:I21)</f>
        <v>0</v>
      </c>
      <c r="J22" s="47">
        <f>SUM(J8:J21)</f>
        <v>0</v>
      </c>
      <c r="K22" s="48">
        <f>SUM(K8:K21)</f>
        <v>0</v>
      </c>
      <c r="L22" s="49"/>
      <c r="M22" s="50"/>
      <c r="N22" s="48">
        <f>SUM(N8:N21)</f>
        <v>0</v>
      </c>
      <c r="O22" s="51"/>
      <c r="P22" s="49"/>
    </row>
    <row r="23" spans="2:16" ht="13.5" thickTop="1"/>
  </sheetData>
  <mergeCells count="9">
    <mergeCell ref="B6:B7"/>
    <mergeCell ref="C6:C7"/>
    <mergeCell ref="D6:F6"/>
    <mergeCell ref="G6:I6"/>
    <mergeCell ref="P6:P7"/>
    <mergeCell ref="J6:L6"/>
    <mergeCell ref="M6:M7"/>
    <mergeCell ref="N6:N7"/>
    <mergeCell ref="O6:O7"/>
  </mergeCells>
  <phoneticPr fontId="8" type="noConversion"/>
  <pageMargins left="0.75" right="0.75" top="1" bottom="1" header="0.5" footer="0.5"/>
  <pageSetup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Kapaku</vt:lpstr>
      <vt:lpstr>B_Sheet10</vt:lpstr>
      <vt:lpstr>P&amp;L10</vt:lpstr>
      <vt:lpstr>C_Flow  </vt:lpstr>
      <vt:lpstr>Kapitali</vt:lpstr>
      <vt:lpstr>Cash</vt:lpstr>
      <vt:lpstr>FD T Fitimit</vt:lpstr>
      <vt:lpstr>TVSH</vt:lpstr>
      <vt:lpstr>B_Sheet10!Print_Area</vt:lpstr>
      <vt:lpstr>'C_Flow  '!Print_Area</vt:lpstr>
      <vt:lpstr>'FD T Fitimit'!Print_Area</vt:lpstr>
      <vt:lpstr>'P&amp;L10'!Print_Area</vt:lpstr>
    </vt:vector>
  </TitlesOfParts>
  <Company>Consulting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Zisi</dc:creator>
  <cp:lastModifiedBy>User</cp:lastModifiedBy>
  <cp:lastPrinted>2011-03-22T20:11:08Z</cp:lastPrinted>
  <dcterms:created xsi:type="dcterms:W3CDTF">2006-03-16T09:44:06Z</dcterms:created>
  <dcterms:modified xsi:type="dcterms:W3CDTF">2018-11-25T20:51:04Z</dcterms:modified>
</cp:coreProperties>
</file>