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 activeTab="2"/>
  </bookViews>
  <sheets>
    <sheet name="1-Pasqyra e Pozicioni Financiar" sheetId="17" r:id="rId1"/>
    <sheet name="2.1-Pasqyra e Perform. (natyra)" sheetId="18" r:id="rId2"/>
    <sheet name="3.1-CashFlow (indirekt)" sheetId="20" r:id="rId3"/>
    <sheet name="4-Pasq. e Levizjeve ne Kapital" sheetId="19" r:id="rId4"/>
    <sheet name="Shpenzime te pazbritshme 14  " sheetId="11" state="hidden" r:id="rId5"/>
  </sheets>
  <externalReferences>
    <externalReference r:id="rId6"/>
  </externalReferences>
  <definedNames>
    <definedName name="_xlnm._FilterDatabase" localSheetId="4" hidden="1">'Shpenzime te pazbritshme 14  '!$A$2:$M$2</definedName>
    <definedName name="_xlnm.Print_Area" localSheetId="0">'1-Pasqyra e Pozicioni Financiar'!$A$1:$D$116</definedName>
    <definedName name="Z_096747DA_4711_43D6_BB6F_CF73DCE67DAC_.wvu.FilterData" localSheetId="4" hidden="1">'Shpenzime te pazbritshme 14  '!$A$2:$M$2</definedName>
    <definedName name="Z_181386F5_8DAB_4E85_A3D6_B3649233DDF4_.wvu.Cols" localSheetId="0" hidden="1">'1-Pasqyra e Pozicioni Financiar'!#REF!,'1-Pasqyra e Pozicioni Financiar'!#REF!</definedName>
    <definedName name="Z_181386F5_8DAB_4E85_A3D6_B3649233DDF4_.wvu.FilterData" localSheetId="4" hidden="1">'Shpenzime te pazbritshme 14  '!$A$2:$M$2</definedName>
    <definedName name="Z_22AB98C9_5529_497A_9DE7_02FC5BFD3E55_.wvu.FilterData" localSheetId="4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fileRecoveryPr repairLoad="1"/>
</workbook>
</file>

<file path=xl/calcChain.xml><?xml version="1.0" encoding="utf-8"?>
<calcChain xmlns="http://schemas.openxmlformats.org/spreadsheetml/2006/main">
  <c r="E64" i="20"/>
  <c r="C64"/>
  <c r="E49"/>
  <c r="C49"/>
  <c r="E37"/>
  <c r="E66" s="1"/>
  <c r="E69" s="1"/>
  <c r="E72" s="1"/>
  <c r="C37"/>
  <c r="C66" s="1"/>
  <c r="C69" s="1"/>
  <c r="C72" s="1"/>
  <c r="J35" i="19" l="1"/>
  <c r="G35"/>
  <c r="F35"/>
  <c r="E35"/>
  <c r="D35"/>
  <c r="C35"/>
  <c r="B35"/>
  <c r="I34"/>
  <c r="K34" s="1"/>
  <c r="I33"/>
  <c r="K33" s="1"/>
  <c r="K31"/>
  <c r="I31"/>
  <c r="J30"/>
  <c r="H30"/>
  <c r="F30"/>
  <c r="E30"/>
  <c r="D30"/>
  <c r="C30"/>
  <c r="B30"/>
  <c r="K29"/>
  <c r="I29"/>
  <c r="K28"/>
  <c r="I28"/>
  <c r="I26"/>
  <c r="K26" s="1"/>
  <c r="I25"/>
  <c r="K25" s="1"/>
  <c r="J22"/>
  <c r="H22"/>
  <c r="G22"/>
  <c r="F22"/>
  <c r="E22"/>
  <c r="D22"/>
  <c r="C22"/>
  <c r="B22"/>
  <c r="I22" s="1"/>
  <c r="K22" s="1"/>
  <c r="I21"/>
  <c r="K21" s="1"/>
  <c r="I20"/>
  <c r="K20" s="1"/>
  <c r="I19"/>
  <c r="K19" s="1"/>
  <c r="I18"/>
  <c r="K18" s="1"/>
  <c r="J17"/>
  <c r="H17"/>
  <c r="G17"/>
  <c r="F17"/>
  <c r="E17"/>
  <c r="D17"/>
  <c r="C17"/>
  <c r="B17"/>
  <c r="I17" s="1"/>
  <c r="K17" s="1"/>
  <c r="I16"/>
  <c r="K16" s="1"/>
  <c r="K15"/>
  <c r="I15"/>
  <c r="K14"/>
  <c r="I14"/>
  <c r="K13"/>
  <c r="I13"/>
  <c r="J12"/>
  <c r="J24" s="1"/>
  <c r="J37" s="1"/>
  <c r="H12"/>
  <c r="H24" s="1"/>
  <c r="G12"/>
  <c r="G24" s="1"/>
  <c r="F12"/>
  <c r="F24" s="1"/>
  <c r="F37" s="1"/>
  <c r="E12"/>
  <c r="E24" s="1"/>
  <c r="E37" s="1"/>
  <c r="D12"/>
  <c r="D24" s="1"/>
  <c r="D37" s="1"/>
  <c r="C12"/>
  <c r="C24" s="1"/>
  <c r="C37" s="1"/>
  <c r="B12"/>
  <c r="B24" s="1"/>
  <c r="I11"/>
  <c r="K11" s="1"/>
  <c r="I10"/>
  <c r="K10" s="1"/>
  <c r="B37" l="1"/>
  <c r="I24"/>
  <c r="K24" s="1"/>
  <c r="G27"/>
  <c r="I12"/>
  <c r="K12" s="1"/>
  <c r="G30" l="1"/>
  <c r="I27"/>
  <c r="K27" s="1"/>
  <c r="H32" l="1"/>
  <c r="G37"/>
  <c r="I30"/>
  <c r="K30" s="1"/>
  <c r="H35" l="1"/>
  <c r="I32"/>
  <c r="K32" s="1"/>
  <c r="H37" l="1"/>
  <c r="I37" s="1"/>
  <c r="K37" s="1"/>
  <c r="I35"/>
  <c r="K35" s="1"/>
  <c r="D55" i="18" l="1"/>
  <c r="B55"/>
  <c r="D42"/>
  <c r="D47" s="1"/>
  <c r="D57" s="1"/>
  <c r="B42"/>
  <c r="B47" s="1"/>
  <c r="B57" s="1"/>
  <c r="F97" i="17" l="1"/>
  <c r="D107" l="1"/>
  <c r="D109" s="1"/>
  <c r="D92"/>
  <c r="B92"/>
  <c r="D75"/>
  <c r="B75"/>
  <c r="D55"/>
  <c r="B55"/>
  <c r="D33"/>
  <c r="B33"/>
  <c r="D94" l="1"/>
  <c r="B57"/>
  <c r="D57"/>
  <c r="D111"/>
  <c r="D113" s="1"/>
  <c r="B94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97" s="1"/>
  <c r="G99" s="1"/>
  <c r="G100" s="1"/>
  <c r="G4"/>
  <c r="B107" i="17" l="1"/>
  <c r="B109" s="1"/>
  <c r="B111" s="1"/>
  <c r="B113" s="1"/>
</calcChain>
</file>

<file path=xl/sharedStrings.xml><?xml version="1.0" encoding="utf-8"?>
<sst xmlns="http://schemas.openxmlformats.org/spreadsheetml/2006/main" count="619" uniqueCount="426">
  <si>
    <t>LEK</t>
  </si>
  <si>
    <t>Nr. Llogarie</t>
  </si>
  <si>
    <t>Emertimi i Llogarise</t>
  </si>
  <si>
    <t>Monedha</t>
  </si>
  <si>
    <t>Rezerva ligjore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</si>
  <si>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</si>
  <si>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</si>
  <si>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</si>
  <si>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</si>
  <si>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</si>
  <si>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</si>
  <si>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</si>
  <si>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</si>
  <si>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</si>
  <si>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</si>
  <si>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</si>
  <si>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</si>
  <si>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</si>
  <si>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</si>
  <si>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</si>
  <si>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</si>
  <si>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</si>
  <si>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</si>
  <si>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</si>
  <si>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</si>
  <si>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</si>
  <si>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Totali i aktiveve afatgjata</t>
  </si>
  <si>
    <t>Totali i aktiveve afatshkurtra</t>
  </si>
  <si>
    <t>Check</t>
  </si>
  <si>
    <t>Amortizimet e aktiveve afatgjatë</t>
  </si>
  <si>
    <t>681</t>
  </si>
  <si>
    <t>Qira</t>
  </si>
  <si>
    <t>Rezerva te tjera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</si>
  <si>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</si>
  <si>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</si>
  <si>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</si>
  <si>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</si>
  <si>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</si>
  <si>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</si>
  <si>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</si>
  <si>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</si>
  <si>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</si>
  <si>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</si>
  <si>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</si>
  <si>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</si>
  <si>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</si>
  <si>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</si>
  <si>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</si>
  <si>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</si>
  <si>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</si>
  <si>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</si>
  <si>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</si>
  <si>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</si>
  <si>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</si>
  <si>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</si>
  <si>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</si>
  <si>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</si>
  <si>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</si>
  <si>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</si>
  <si>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</si>
  <si>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</si>
  <si>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</si>
  <si>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</si>
  <si>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</si>
  <si>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</si>
  <si>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</si>
  <si>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</si>
  <si>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</si>
  <si>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</si>
  <si>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</si>
  <si>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</si>
  <si>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</si>
  <si>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</si>
  <si>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</si>
  <si>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</si>
  <si>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</si>
  <si>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</si>
  <si>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</si>
  <si>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</si>
  <si>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</si>
  <si>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</si>
  <si>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</si>
  <si>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</si>
  <si>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</si>
  <si>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</si>
  <si>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</si>
  <si>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</si>
  <si>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</si>
  <si>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</si>
  <si>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</si>
  <si>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</si>
  <si>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</si>
  <si>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</si>
  <si>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</si>
  <si>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</si>
  <si>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</si>
  <si>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</si>
  <si>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</si>
  <si>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</si>
  <si>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</si>
  <si>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</si>
  <si>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</si>
  <si>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</si>
  <si>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</si>
  <si>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</si>
  <si>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</si>
  <si>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</si>
  <si>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</si>
  <si>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</si>
  <si>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</si>
  <si>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</si>
  <si>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</si>
  <si>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</si>
  <si>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</si>
  <si>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</si>
  <si>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</si>
  <si>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</si>
  <si>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</si>
  <si>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</si>
  <si>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</si>
  <si>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</si>
  <si>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</si>
  <si>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</si>
  <si>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</si>
  <si>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</si>
  <si>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</si>
  <si>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</si>
  <si>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</si>
  <si>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</si>
  <si>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</si>
  <si>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</si>
  <si>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</si>
  <si>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</si>
  <si>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</si>
  <si>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</si>
  <si>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</si>
  <si>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</si>
  <si>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</si>
  <si>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</si>
  <si>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</si>
  <si>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</si>
  <si>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</si>
  <si>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</si>
  <si>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</si>
  <si>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</si>
  <si>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</si>
  <si>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</si>
  <si>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</si>
  <si>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</si>
  <si>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</si>
  <si>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</si>
  <si>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</si>
  <si>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</si>
  <si>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</si>
  <si>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</si>
  <si>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</si>
  <si>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</si>
  <si>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</si>
  <si>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</si>
  <si>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</si>
  <si>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</si>
  <si>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</si>
  <si>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</si>
  <si>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</si>
  <si>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</si>
  <si>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</si>
  <si>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</si>
  <si>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</si>
  <si>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</si>
  <si>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</si>
  <si>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</si>
  <si>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</si>
  <si>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</si>
  <si>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</si>
  <si>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</si>
  <si>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</si>
  <si>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</si>
  <si>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</si>
  <si>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</si>
  <si>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</si>
  <si>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</si>
  <si>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</si>
  <si>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</si>
  <si>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</si>
  <si>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</si>
  <si>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</si>
  <si>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</si>
  <si>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</si>
  <si>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</si>
  <si>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</si>
  <si>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</si>
  <si>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</si>
  <si>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</si>
  <si>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</si>
  <si>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</si>
  <si>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</si>
  <si>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</si>
  <si>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</si>
  <si>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</si>
  <si>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</si>
  <si>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</si>
  <si>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</si>
  <si>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</si>
  <si>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</si>
  <si>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</si>
  <si>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</si>
  <si>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</si>
  <si>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</si>
  <si>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</si>
  <si>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</si>
  <si>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</si>
  <si>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</si>
  <si>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</si>
  <si>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</si>
  <si>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</si>
  <si>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</si>
  <si>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</si>
  <si>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AKTIVET</t>
  </si>
  <si>
    <t>Aktive afatshkurtra</t>
  </si>
  <si>
    <t xml:space="preserve">Mjete monetare </t>
  </si>
  <si>
    <t>Te drejta te arketueshme</t>
  </si>
  <si>
    <t>Shpenzime te shtyra</t>
  </si>
  <si>
    <t>Te arketueshme nga te ardhura te konstatuara</t>
  </si>
  <si>
    <t xml:space="preserve">Aktive afatgjate </t>
  </si>
  <si>
    <t>Aktivet biologjike</t>
  </si>
  <si>
    <t>Aktivet tatimore te shtyra</t>
  </si>
  <si>
    <t>TOTALI I AKTIVEVE</t>
  </si>
  <si>
    <t>DETYRIMET DHE KAPITALI</t>
  </si>
  <si>
    <t>Detyrime afatshkurtra</t>
  </si>
  <si>
    <t>Te pagueshme per aktivitetin e shfrytezimit</t>
  </si>
  <si>
    <t>Te pagueshme per shpenzime te konstatuara</t>
  </si>
  <si>
    <t>Te ardhura te shtyra</t>
  </si>
  <si>
    <t>Totali i detyrimeve afatshkurta</t>
  </si>
  <si>
    <t>Detyrime afatgjata</t>
  </si>
  <si>
    <t>Detyrime tatimore te shtyra</t>
  </si>
  <si>
    <t>Totali i detyrimeve afatgjata</t>
  </si>
  <si>
    <t>Detyrime totale</t>
  </si>
  <si>
    <t>Kapitali dhe Rezervat</t>
  </si>
  <si>
    <t>Kapitali  i nenshkruar</t>
  </si>
  <si>
    <t>Primi i lidhur me kapitalin</t>
  </si>
  <si>
    <t>Rezerva rivleresimi</t>
  </si>
  <si>
    <t>TOTALI I DETYRIMEVE DHE KAPITALIT</t>
  </si>
  <si>
    <t>Pasqyra e Pozicionit Financiar</t>
  </si>
  <si>
    <t>Interesa jo-kontrollues</t>
  </si>
  <si>
    <t>Mallra</t>
  </si>
  <si>
    <t>Fitimi/(humbja) e periudhes</t>
  </si>
  <si>
    <t>Fitimi/(humbja) e pashperndare</t>
  </si>
  <si>
    <t xml:space="preserve">Totali i kapitalit </t>
  </si>
  <si>
    <t>Totali i kapitalit qe i takon pronareve njesise ekonomike</t>
  </si>
  <si>
    <t xml:space="preserve">Inventaret </t>
  </si>
  <si>
    <t>Te tjera te pagueshme</t>
  </si>
  <si>
    <t>Te pagueshme ndaj punonjesve dhe sigurimeve shoqerore/shendetsore</t>
  </si>
  <si>
    <t>Provizione</t>
  </si>
  <si>
    <t>Aktive materiale</t>
  </si>
  <si>
    <t>Investime</t>
  </si>
  <si>
    <t>Lende e pare dhe materiale te konsumueshme</t>
  </si>
  <si>
    <t>Prodhime ne proces dhe gjysemprodukte</t>
  </si>
  <si>
    <t>Produkte te gatshme</t>
  </si>
  <si>
    <t>Aktive biologjike (gje e gjalle ne rritje dhe majmeri)</t>
  </si>
  <si>
    <t>AAGJM te mbajtura per shitje</t>
  </si>
  <si>
    <t>Parapagime per inventar</t>
  </si>
  <si>
    <t>Aktive financiare</t>
  </si>
  <si>
    <t>Aktive jo materiale</t>
  </si>
  <si>
    <t>Detyrime ndaj institucioneve te kredise</t>
  </si>
  <si>
    <t>Aktetime ne avance per porosi</t>
  </si>
  <si>
    <t>Deftesa te pagueshme</t>
  </si>
  <si>
    <t>Te pagueshme per detyrime tatimore</t>
  </si>
  <si>
    <t>Provizione per pensione</t>
  </si>
  <si>
    <t>Provizione te tjera</t>
  </si>
  <si>
    <t>Rezerva statutore</t>
  </si>
  <si>
    <t>Diferenca nga perkthimi i monedhes ne veprimtari te huaja</t>
  </si>
  <si>
    <t>* ne rastin e pasqyrave financiare te konsoliduara llogarite me njesite ekonomike brenda grupit eliminohen dhe nuk paraqiten ne pasqyren e pozicionit financiar</t>
  </si>
  <si>
    <t>Ne tituj pronesie te njesive ekonomike brenda grupit *</t>
  </si>
  <si>
    <t>Ne tituj pronesie te njesive ekonomike ku ka interesa pjesmarrese</t>
  </si>
  <si>
    <t>Te tjera financiare</t>
  </si>
  <si>
    <t>Nga njesite ekonomike brenda grupit *</t>
  </si>
  <si>
    <t>Nga njesite ekonomike ku ka interesa pjesmarrese</t>
  </si>
  <si>
    <t>Kapital i nenshkruar i papaguar</t>
  </si>
  <si>
    <t>Tituj pronesie te njesive ekonomike brenda grupit *</t>
  </si>
  <si>
    <t>Tituj pronesie te njesive ekonomike ku ka interesa pjesmarrese</t>
  </si>
  <si>
    <t>Tituj te huadhenies ne njesite ekonomike brenda grupit *</t>
  </si>
  <si>
    <t>Tituj te huadhenies ne njesite ekonomike ku ka interesa pjesmarrese</t>
  </si>
  <si>
    <t>Tituj te tjere te mbajtur si aktive afatgjata</t>
  </si>
  <si>
    <t>Tituj te tjere te huadhenies</t>
  </si>
  <si>
    <t>aksione te veta</t>
  </si>
  <si>
    <t>Nga aktiviteti i shfrytezimit</t>
  </si>
  <si>
    <t>Toka dhe ndertesa</t>
  </si>
  <si>
    <t>Impiante dhe makineri</t>
  </si>
  <si>
    <t>Te tjera instalime dhe pajisje</t>
  </si>
  <si>
    <t>AAGJM te mbajtura per investim</t>
  </si>
  <si>
    <t>Parapagime per aktive materiale dhe ne proces</t>
  </si>
  <si>
    <t>Koncensione, patenta, licensa, makra tregtare, te drejta dhe aktive te ngjashme</t>
  </si>
  <si>
    <t>Emri i mire</t>
  </si>
  <si>
    <t>Parapagime per AAJM</t>
  </si>
  <si>
    <t>Titujt e huamarrjes</t>
  </si>
  <si>
    <t>Te pagueshme ndaj njesive ekonomike brenda grupit *</t>
  </si>
  <si>
    <t>Te pagueshme ndaj njesive ekonomike ku ka interesa pjesmarrese</t>
  </si>
  <si>
    <t>Pasqyrat financiare te vitit 2018</t>
  </si>
  <si>
    <t>AGRIGOSE</t>
  </si>
  <si>
    <t>J72902823F</t>
  </si>
  <si>
    <t>Lek</t>
  </si>
  <si>
    <t>Agrigose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</si>
  <si>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</si>
  <si>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</si>
  <si>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</si>
  <si>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</si>
  <si>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</si>
  <si>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</si>
  <si>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</si>
  <si>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</si>
  <si>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</si>
  <si>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</si>
  <si>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</si>
  <si>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</si>
  <si>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</si>
  <si>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</si>
  <si>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</si>
  <si>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</si>
  <si>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</si>
  <si>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</si>
  <si>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</si>
  <si>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</si>
  <si>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</si>
  <si>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</si>
  <si>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</si>
  <si>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</si>
  <si>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</si>
  <si>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</si>
  <si>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</si>
  <si>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</si>
  <si>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</si>
  <si>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</si>
  <si>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</si>
  <si>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</si>
  <si>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</si>
  <si>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</si>
  <si>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</si>
  <si>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</si>
  <si>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</si>
  <si>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</si>
  <si>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</si>
  <si>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</si>
  <si>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</si>
  <si>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</si>
  <si>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</si>
  <si>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</si>
  <si>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</si>
  <si>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</si>
  <si>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</si>
  <si>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</si>
  <si>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</si>
  <si>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</si>
  <si>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</si>
  <si>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Pasqyrat financiare te vitit</t>
  </si>
  <si>
    <t>emri nga sistemi</t>
  </si>
  <si>
    <t>NIPT nga sistemi</t>
  </si>
  <si>
    <t>Lek/Mije Lek/Miljon Lek</t>
  </si>
  <si>
    <t>Pasqyra e levizjeve ne kapitalin neto</t>
  </si>
  <si>
    <t>Kapitali i nenshkruar</t>
  </si>
  <si>
    <t>Fitimet/ (humbjet) e pashperndara</t>
  </si>
  <si>
    <t>Fitim/(humbja) e periudhes</t>
  </si>
  <si>
    <t>Totali</t>
  </si>
  <si>
    <t>Pozicioni financiar ne fillim</t>
  </si>
  <si>
    <t>Efekti i ndryshimeve ne politikat kontabile</t>
  </si>
  <si>
    <t>Pozicioni financiar i rideklaruar ne fillim</t>
  </si>
  <si>
    <t>Te ardhurat totale gjithëpërfshirëse te periudhes:</t>
  </si>
  <si>
    <t>Te ardhura te tjera gjitheperfshirese</t>
  </si>
  <si>
    <t>Tatime aktuale dhe te shtyra te njohura drejtperdrejt ne kapital</t>
  </si>
  <si>
    <t>Totali i te ardhurave gjithëpërfshirëse per periudhen</t>
  </si>
  <si>
    <t>Transaksione per pronaret e njësisë ekonomike te njohura direkt ne kapital:</t>
  </si>
  <si>
    <t>Emetim i kapitalit të nënshkruar</t>
  </si>
  <si>
    <t>Dividende te shperndare</t>
  </si>
  <si>
    <r>
      <t>Percaktime te tjera per rezultatin e periudhes</t>
    </r>
    <r>
      <rPr>
        <i/>
        <sz val="11"/>
        <color rgb="FF000000"/>
        <rFont val="Times New Roman"/>
        <family val="1"/>
        <charset val="238"/>
      </rPr>
      <t xml:space="preserve"> (pershkruaj)</t>
    </r>
  </si>
  <si>
    <t xml:space="preserve">Totali i transaksioneve per pronaret e njësisë ekonomike </t>
  </si>
  <si>
    <t>Pozicioni financiar ne fund (viti paraardhes)</t>
  </si>
  <si>
    <t>Pozicioni financiar ne fund (viti aktual)</t>
  </si>
  <si>
    <r>
      <t xml:space="preserve">Pasqyra e fluksit te mjeteve monetare </t>
    </r>
    <r>
      <rPr>
        <b/>
        <i/>
        <sz val="11"/>
        <color theme="1"/>
        <rFont val="Times New Roman"/>
        <family val="1"/>
        <charset val="238"/>
      </rPr>
      <t>(metoda indirekte)</t>
    </r>
  </si>
  <si>
    <t>Fluksi mjeteve monetare nga/perdorur ne aktivitetin e shfrytezimit:</t>
  </si>
  <si>
    <t>Fitimi/(Humbja) e periudhes</t>
  </si>
  <si>
    <t>Rregullime per shpenzimet jo-monetare:</t>
  </si>
  <si>
    <t>Shpenzimet financiare jomonetare</t>
  </si>
  <si>
    <t>Shpenzime per tatimin mbi fitimin jo-monetar (diferenca shpenzim - pagese gjate periudhes)</t>
  </si>
  <si>
    <t>Zhvleresimi i te drejtave te arketueshme</t>
  </si>
  <si>
    <t>Ulje ne vleren neto te realizueshme per inventaret</t>
  </si>
  <si>
    <t>Provizione per shpenzime</t>
  </si>
  <si>
    <t>Shpenzime te konstatuara</t>
  </si>
  <si>
    <t>Te ardhura te konstatuara</t>
  </si>
  <si>
    <r>
      <t xml:space="preserve">Te tjera </t>
    </r>
    <r>
      <rPr>
        <i/>
        <sz val="11"/>
        <color indexed="8"/>
        <rFont val="Times New Roman"/>
        <family val="1"/>
        <charset val="238"/>
      </rPr>
      <t>(pershkruaj)</t>
    </r>
  </si>
  <si>
    <t>Fluksi i mjeteve monetare i perfshire ne aktivitete investuese</t>
  </si>
  <si>
    <t>(Fitim)/humbja nga shitja e aktiveve afatgjata materiale</t>
  </si>
  <si>
    <t>(Fitim)/humbja nga investimet ne pjesmarrje</t>
  </si>
  <si>
    <t>Interesa te fituara</t>
  </si>
  <si>
    <t>Ndryshim ne aktivet dhe detyrimet e shfrytezimit</t>
  </si>
  <si>
    <t>Renie/(Rritje) ne te drejtat e arketueshme dhe te tjera</t>
  </si>
  <si>
    <t>Renie/(Rritje) ne inventar</t>
  </si>
  <si>
    <t>Rritje/(Renie) ne detyrime te pagueshme</t>
  </si>
  <si>
    <t>Rritje/(Renie) ne detyrime per punonjesit</t>
  </si>
  <si>
    <t>Te tjera dhe te shyrat</t>
  </si>
  <si>
    <t>Mjete monetare neto nga/ perdorur ne aktivitetin e shfrytezimit</t>
  </si>
  <si>
    <t>Fluksi i mjeteve monetare nga/ perdorur ne aktivitetin e investimit</t>
  </si>
  <si>
    <t>Pagesa per blerjen e aktiveve afatgjata materiale</t>
  </si>
  <si>
    <t>Arketime nga shitja e aktiveve afatgjata materiale</t>
  </si>
  <si>
    <t xml:space="preserve">Para te perdorura per blerjen e filjaleve (netuar me shumen e mjeteve monetare pjese e aktiveve neto te blera) </t>
  </si>
  <si>
    <t xml:space="preserve">Para te arketuara nga shitja e filjaleve (netuar me shumen e mjeteve monetare pjese  e aktiveve neto te shitura) </t>
  </si>
  <si>
    <t>Pagesa per blerjen e investimeve te tjera</t>
  </si>
  <si>
    <t>Arketime nga shitja e investimeve te tjera</t>
  </si>
  <si>
    <t>Dividente te arketuar</t>
  </si>
  <si>
    <t>Interesa te arketuara</t>
  </si>
  <si>
    <t>Mjete monetare neto nga/perdorur ne aktivitetin e investimit</t>
  </si>
  <si>
    <t>Fluksi i mjeteve monetare nga/perdorur ne aktivitetin e financimit</t>
  </si>
  <si>
    <t>Arketime nga emetimi i kapitalit te nenshkruar</t>
  </si>
  <si>
    <t>Arketime nga emetimi i aksioneve te perdorura si kolateral</t>
  </si>
  <si>
    <t>Hua te arketuara</t>
  </si>
  <si>
    <t>Pagesa e kostove te transaksionit qe lidhet me kredite dhe huate</t>
  </si>
  <si>
    <t>Riblerje e aksioneve te veta</t>
  </si>
  <si>
    <t>Pagesa e aksioneve te perdorura si kolateral</t>
  </si>
  <si>
    <t>Pagesa e huave</t>
  </si>
  <si>
    <t>Pagese e detyrimeve te qirase financiare</t>
  </si>
  <si>
    <t>Interes i paguar</t>
  </si>
  <si>
    <t>Dividende te paguar pronareve te njesive ekonomike meme</t>
  </si>
  <si>
    <t>Dividende te paguar interesave jokontrollues</t>
  </si>
  <si>
    <t>Mjete monetare neto nga/perdorur ne aktivitetin e financimit</t>
  </si>
  <si>
    <t>Rritje/(renie) neto ne mjetet monetare dhe ekuivalente me to</t>
  </si>
  <si>
    <t>Mjete monetare dhe ekuivalente me to ne fillim</t>
  </si>
  <si>
    <t>Efekti i luhatjeve te kurseve te kembimit te mjeteve monetare</t>
  </si>
  <si>
    <t>Mjete monetare dhe ekuivalente me to ne fund</t>
  </si>
</sst>
</file>

<file path=xl/styles.xml><?xml version="1.0" encoding="utf-8"?>
<styleSheet xmlns="http://schemas.openxmlformats.org/spreadsheetml/2006/main">
  <numFmts count="2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  <numFmt numFmtId="183" formatCode="0.00000"/>
  </numFmts>
  <fonts count="193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i/>
      <sz val="11"/>
      <color theme="9" tint="0.3999755851924192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sz val="11"/>
      <color rgb="FF000000"/>
      <name val="Times New Roman"/>
      <family val="1"/>
      <charset val="238"/>
    </font>
    <font>
      <i/>
      <sz val="11"/>
      <color rgb="FF000000"/>
      <name val="Times New Roman"/>
      <family val="1"/>
      <charset val="238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9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132" fillId="25" borderId="17" applyNumberFormat="0" applyAlignment="0" applyProtection="0"/>
    <xf numFmtId="0" fontId="55" fillId="26" borderId="1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97" fillId="25" borderId="17" applyNumberFormat="0" applyAlignment="0" applyProtection="0"/>
    <xf numFmtId="0" fontId="30" fillId="27" borderId="2" applyNumberFormat="0" applyAlignment="0" applyProtection="0"/>
    <xf numFmtId="0" fontId="133" fillId="31" borderId="18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136" fillId="12" borderId="17" applyNumberFormat="0" applyAlignment="0" applyProtection="0"/>
    <xf numFmtId="0" fontId="62" fillId="9" borderId="1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137" fillId="12" borderId="17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9" applyNumberFormat="0" applyFont="0" applyAlignment="0" applyProtection="0"/>
    <xf numFmtId="0" fontId="38" fillId="33" borderId="19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140" fillId="25" borderId="20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5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20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4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7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3" applyNumberFormat="0" applyFill="0" applyAlignment="0" applyProtection="0"/>
    <xf numFmtId="0" fontId="159" fillId="0" borderId="5" applyNumberFormat="0" applyFill="0" applyAlignment="0" applyProtection="0"/>
    <xf numFmtId="0" fontId="146" fillId="0" borderId="22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1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7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7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3" fillId="0" borderId="0"/>
    <xf numFmtId="0" fontId="20" fillId="0" borderId="0" applyNumberFormat="0" applyFill="0" applyBorder="0" applyAlignment="0" applyProtection="0"/>
    <xf numFmtId="164" fontId="1" fillId="0" borderId="0" applyFont="0" applyFill="0" applyBorder="0" applyAlignment="0" applyProtection="0"/>
  </cellStyleXfs>
  <cellXfs count="152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14" fontId="176" fillId="0" borderId="0" xfId="3275" applyNumberFormat="1" applyFont="1" applyFill="1" applyBorder="1" applyAlignment="1">
      <alignment horizontal="center" vertical="center"/>
    </xf>
    <xf numFmtId="0" fontId="176" fillId="0" borderId="0" xfId="3275" applyFont="1" applyFill="1" applyBorder="1" applyAlignment="1">
      <alignment horizontal="center" vertical="center"/>
    </xf>
    <xf numFmtId="0" fontId="175" fillId="0" borderId="0" xfId="3506" applyNumberFormat="1" applyFont="1" applyFill="1" applyBorder="1" applyAlignment="1">
      <alignment vertical="center"/>
    </xf>
    <xf numFmtId="0" fontId="176" fillId="0" borderId="0" xfId="3506" applyNumberFormat="1" applyFont="1" applyFill="1" applyBorder="1" applyAlignment="1">
      <alignment horizontal="center" vertical="center"/>
    </xf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9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/>
    <xf numFmtId="3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horizontal="left" vertical="center"/>
    </xf>
    <xf numFmtId="0" fontId="181" fillId="0" borderId="0" xfId="0" applyFont="1"/>
    <xf numFmtId="0" fontId="182" fillId="0" borderId="0" xfId="0" applyNumberFormat="1" applyFont="1" applyFill="1" applyBorder="1" applyAlignment="1" applyProtection="1">
      <alignment wrapText="1"/>
    </xf>
    <xf numFmtId="37" fontId="181" fillId="0" borderId="0" xfId="0" applyNumberFormat="1" applyFont="1"/>
    <xf numFmtId="0" fontId="177" fillId="0" borderId="0" xfId="0" applyNumberFormat="1" applyFont="1" applyFill="1" applyBorder="1" applyAlignment="1" applyProtection="1">
      <alignment wrapText="1"/>
    </xf>
    <xf numFmtId="37" fontId="180" fillId="0" borderId="0" xfId="0" applyNumberFormat="1" applyFont="1" applyBorder="1" applyAlignment="1">
      <alignment vertical="center"/>
    </xf>
    <xf numFmtId="0" fontId="179" fillId="0" borderId="0" xfId="3275" applyFont="1" applyFill="1" applyBorder="1" applyAlignment="1">
      <alignment vertical="center"/>
    </xf>
    <xf numFmtId="0" fontId="181" fillId="0" borderId="0" xfId="0" applyFont="1" applyBorder="1"/>
    <xf numFmtId="37" fontId="181" fillId="0" borderId="0" xfId="0" applyNumberFormat="1" applyFont="1" applyBorder="1"/>
    <xf numFmtId="0" fontId="178" fillId="0" borderId="0" xfId="0" applyFont="1" applyBorder="1" applyAlignment="1"/>
    <xf numFmtId="0" fontId="184" fillId="0" borderId="0" xfId="3506" applyNumberFormat="1" applyFont="1" applyFill="1" applyBorder="1" applyAlignment="1">
      <alignment vertical="center"/>
    </xf>
    <xf numFmtId="37" fontId="184" fillId="0" borderId="0" xfId="3506" applyNumberFormat="1" applyFont="1" applyFill="1" applyBorder="1" applyAlignment="1">
      <alignment vertical="center"/>
    </xf>
    <xf numFmtId="37" fontId="179" fillId="0" borderId="26" xfId="0" applyNumberFormat="1" applyFont="1" applyBorder="1" applyAlignment="1">
      <alignment vertical="center"/>
    </xf>
    <xf numFmtId="37" fontId="179" fillId="0" borderId="0" xfId="0" applyNumberFormat="1" applyFont="1" applyBorder="1" applyAlignment="1">
      <alignment vertical="center"/>
    </xf>
    <xf numFmtId="0" fontId="185" fillId="0" borderId="0" xfId="0" applyFont="1"/>
    <xf numFmtId="0" fontId="186" fillId="0" borderId="0" xfId="0" applyFont="1"/>
    <xf numFmtId="37" fontId="185" fillId="0" borderId="26" xfId="0" applyNumberFormat="1" applyFont="1" applyBorder="1"/>
    <xf numFmtId="37" fontId="185" fillId="0" borderId="0" xfId="0" applyNumberFormat="1" applyFont="1" applyBorder="1"/>
    <xf numFmtId="37" fontId="181" fillId="0" borderId="0" xfId="0" applyNumberFormat="1" applyFont="1" applyFill="1"/>
    <xf numFmtId="37" fontId="181" fillId="0" borderId="0" xfId="0" applyNumberFormat="1" applyFont="1" applyFill="1" applyBorder="1"/>
    <xf numFmtId="37" fontId="181" fillId="61" borderId="0" xfId="0" applyNumberFormat="1" applyFont="1" applyFill="1"/>
    <xf numFmtId="0" fontId="183" fillId="0" borderId="0" xfId="0" applyNumberFormat="1" applyFont="1" applyFill="1" applyBorder="1" applyAlignment="1" applyProtection="1">
      <alignment horizontal="left" wrapText="1" indent="2"/>
    </xf>
    <xf numFmtId="37" fontId="179" fillId="0" borderId="16" xfId="0" applyNumberFormat="1" applyFont="1" applyFill="1" applyBorder="1" applyAlignment="1">
      <alignment vertical="center"/>
    </xf>
    <xf numFmtId="37" fontId="179" fillId="0" borderId="0" xfId="0" applyNumberFormat="1" applyFont="1" applyFill="1" applyBorder="1" applyAlignment="1">
      <alignment vertical="center"/>
    </xf>
    <xf numFmtId="37" fontId="179" fillId="0" borderId="15" xfId="0" applyNumberFormat="1" applyFont="1" applyFill="1" applyBorder="1" applyAlignment="1">
      <alignment vertical="center"/>
    </xf>
    <xf numFmtId="0" fontId="177" fillId="0" borderId="0" xfId="0" applyNumberFormat="1" applyFont="1" applyFill="1" applyBorder="1" applyAlignment="1" applyProtection="1">
      <alignment vertical="top" wrapText="1"/>
    </xf>
    <xf numFmtId="37" fontId="185" fillId="0" borderId="0" xfId="0" applyNumberFormat="1" applyFont="1"/>
    <xf numFmtId="37" fontId="174" fillId="0" borderId="0" xfId="0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horizontal="left" vertical="center" wrapText="1"/>
    </xf>
    <xf numFmtId="0" fontId="181" fillId="0" borderId="0" xfId="0" applyFont="1" applyAlignment="1"/>
    <xf numFmtId="3" fontId="179" fillId="0" borderId="0" xfId="0" applyNumberFormat="1" applyFont="1" applyFill="1" applyBorder="1" applyAlignment="1">
      <alignment horizontal="center" vertical="center"/>
    </xf>
    <xf numFmtId="0" fontId="188" fillId="0" borderId="0" xfId="0" applyFont="1" applyBorder="1" applyAlignment="1">
      <alignment vertical="center"/>
    </xf>
    <xf numFmtId="0" fontId="181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1" fillId="0" borderId="0" xfId="0" applyNumberFormat="1" applyFont="1" applyFill="1" applyBorder="1" applyAlignment="1">
      <alignment horizontal="right"/>
    </xf>
    <xf numFmtId="0" fontId="177" fillId="62" borderId="0" xfId="0" applyNumberFormat="1" applyFont="1" applyFill="1" applyBorder="1" applyAlignment="1" applyProtection="1">
      <alignment wrapText="1"/>
    </xf>
    <xf numFmtId="37" fontId="185" fillId="0" borderId="26" xfId="0" applyNumberFormat="1" applyFont="1" applyBorder="1" applyAlignment="1">
      <alignment horizontal="right"/>
    </xf>
    <xf numFmtId="37" fontId="185" fillId="0" borderId="0" xfId="0" applyNumberFormat="1" applyFont="1" applyBorder="1" applyAlignment="1">
      <alignment horizontal="right"/>
    </xf>
    <xf numFmtId="37" fontId="185" fillId="0" borderId="0" xfId="0" applyNumberFormat="1" applyFont="1" applyFill="1" applyBorder="1" applyAlignment="1">
      <alignment horizontal="right"/>
    </xf>
    <xf numFmtId="37" fontId="185" fillId="0" borderId="26" xfId="0" applyNumberFormat="1" applyFont="1" applyFill="1" applyBorder="1" applyAlignment="1">
      <alignment horizontal="right"/>
    </xf>
    <xf numFmtId="0" fontId="177" fillId="0" borderId="16" xfId="0" applyNumberFormat="1" applyFont="1" applyFill="1" applyBorder="1" applyAlignment="1" applyProtection="1">
      <alignment wrapText="1"/>
    </xf>
    <xf numFmtId="37" fontId="181" fillId="0" borderId="16" xfId="0" applyNumberFormat="1" applyFont="1" applyBorder="1" applyAlignment="1">
      <alignment horizontal="right"/>
    </xf>
    <xf numFmtId="37" fontId="181" fillId="0" borderId="0" xfId="0" applyNumberFormat="1" applyFont="1" applyFill="1" applyAlignment="1">
      <alignment horizontal="right"/>
    </xf>
    <xf numFmtId="0" fontId="177" fillId="0" borderId="0" xfId="6595" applyNumberFormat="1" applyFont="1" applyFill="1" applyBorder="1" applyAlignment="1" applyProtection="1">
      <alignment wrapText="1"/>
    </xf>
    <xf numFmtId="37" fontId="182" fillId="0" borderId="0" xfId="215" applyNumberFormat="1" applyFont="1" applyFill="1" applyBorder="1" applyAlignment="1" applyProtection="1">
      <alignment horizontal="right" wrapText="1"/>
    </xf>
    <xf numFmtId="37" fontId="182" fillId="61" borderId="0" xfId="215" applyNumberFormat="1" applyFont="1" applyFill="1" applyBorder="1" applyAlignment="1" applyProtection="1">
      <alignment horizontal="right" wrapText="1"/>
    </xf>
    <xf numFmtId="0" fontId="175" fillId="0" borderId="0" xfId="6596" applyFont="1" applyFill="1" applyAlignment="1">
      <alignment horizontal="center"/>
    </xf>
    <xf numFmtId="0" fontId="183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9" fillId="0" borderId="26" xfId="6595" applyNumberFormat="1" applyFont="1" applyBorder="1" applyAlignment="1">
      <alignment horizontal="right" vertical="center"/>
    </xf>
    <xf numFmtId="37" fontId="179" fillId="0" borderId="0" xfId="6595" applyNumberFormat="1" applyFont="1" applyBorder="1" applyAlignment="1">
      <alignment horizontal="right" vertical="center"/>
    </xf>
    <xf numFmtId="0" fontId="182" fillId="0" borderId="0" xfId="6595" applyNumberFormat="1" applyFont="1" applyFill="1" applyBorder="1" applyAlignment="1" applyProtection="1">
      <alignment wrapText="1"/>
    </xf>
    <xf numFmtId="37" fontId="181" fillId="0" borderId="0" xfId="6595" applyNumberFormat="1" applyFont="1" applyAlignment="1">
      <alignment horizontal="right"/>
    </xf>
    <xf numFmtId="37" fontId="181" fillId="0" borderId="0" xfId="6595" applyNumberFormat="1" applyFont="1" applyBorder="1" applyAlignment="1">
      <alignment horizontal="right"/>
    </xf>
    <xf numFmtId="37" fontId="185" fillId="0" borderId="16" xfId="6595" applyNumberFormat="1" applyFont="1" applyFill="1" applyBorder="1" applyAlignment="1">
      <alignment horizontal="right"/>
    </xf>
    <xf numFmtId="37" fontId="185" fillId="0" borderId="0" xfId="6595" applyNumberFormat="1" applyFont="1" applyFill="1" applyBorder="1" applyAlignment="1">
      <alignment horizontal="right"/>
    </xf>
    <xf numFmtId="0" fontId="189" fillId="0" borderId="0" xfId="6595" applyNumberFormat="1" applyFont="1" applyFill="1" applyBorder="1" applyAlignment="1" applyProtection="1">
      <alignment wrapText="1"/>
    </xf>
    <xf numFmtId="0" fontId="175" fillId="0" borderId="0" xfId="6596" applyFont="1" applyFill="1" applyAlignment="1">
      <alignment horizontal="center" vertical="center"/>
    </xf>
    <xf numFmtId="0" fontId="175" fillId="0" borderId="0" xfId="6596" applyFont="1" applyAlignment="1">
      <alignment vertical="center"/>
    </xf>
    <xf numFmtId="0" fontId="175" fillId="0" borderId="0" xfId="6596" applyFont="1" applyAlignment="1">
      <alignment horizontal="center"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0" fontId="181" fillId="0" borderId="0" xfId="6595" applyFont="1"/>
    <xf numFmtId="0" fontId="186" fillId="0" borderId="0" xfId="6595" applyFont="1"/>
    <xf numFmtId="0" fontId="177" fillId="0" borderId="0" xfId="6595" applyNumberFormat="1" applyFont="1" applyFill="1" applyBorder="1" applyAlignment="1" applyProtection="1">
      <alignment horizontal="center" wrapText="1"/>
    </xf>
    <xf numFmtId="0" fontId="177" fillId="0" borderId="0" xfId="6597" applyFont="1" applyFill="1" applyBorder="1"/>
    <xf numFmtId="0" fontId="181" fillId="0" borderId="0" xfId="6595" applyFont="1" applyBorder="1"/>
    <xf numFmtId="0" fontId="182" fillId="0" borderId="0" xfId="6595" applyNumberFormat="1" applyFont="1" applyFill="1" applyBorder="1" applyAlignment="1" applyProtection="1"/>
    <xf numFmtId="0" fontId="177" fillId="0" borderId="0" xfId="6595" applyNumberFormat="1" applyFont="1" applyFill="1" applyBorder="1" applyAlignment="1" applyProtection="1">
      <alignment horizontal="right" wrapText="1"/>
    </xf>
    <xf numFmtId="0" fontId="182" fillId="0" borderId="0" xfId="6597" applyFont="1" applyFill="1" applyBorder="1"/>
    <xf numFmtId="37" fontId="182" fillId="0" borderId="0" xfId="6598" applyNumberFormat="1" applyFont="1" applyBorder="1" applyAlignment="1">
      <alignment horizontal="right"/>
    </xf>
    <xf numFmtId="37" fontId="182" fillId="0" borderId="0" xfId="6598" applyNumberFormat="1" applyFont="1" applyFill="1" applyBorder="1" applyAlignment="1" applyProtection="1">
      <alignment horizontal="right" wrapText="1"/>
    </xf>
    <xf numFmtId="0" fontId="190" fillId="0" borderId="0" xfId="6595" applyNumberFormat="1" applyFont="1" applyFill="1" applyBorder="1" applyAlignment="1" applyProtection="1">
      <alignment vertical="center"/>
    </xf>
    <xf numFmtId="0" fontId="191" fillId="0" borderId="0" xfId="6595" applyNumberFormat="1" applyFont="1" applyFill="1" applyBorder="1" applyAlignment="1" applyProtection="1">
      <alignment vertical="center"/>
    </xf>
    <xf numFmtId="37" fontId="182" fillId="0" borderId="0" xfId="6598" applyNumberFormat="1" applyFont="1" applyFill="1" applyBorder="1" applyAlignment="1">
      <alignment horizontal="right"/>
    </xf>
    <xf numFmtId="37" fontId="177" fillId="0" borderId="26" xfId="6598" applyNumberFormat="1" applyFont="1" applyBorder="1" applyAlignment="1">
      <alignment horizontal="right"/>
    </xf>
    <xf numFmtId="0" fontId="190" fillId="0" borderId="0" xfId="6595" applyNumberFormat="1" applyFont="1" applyFill="1" applyBorder="1" applyAlignment="1" applyProtection="1">
      <alignment vertical="top" wrapText="1"/>
    </xf>
    <xf numFmtId="0" fontId="191" fillId="0" borderId="0" xfId="6595" applyNumberFormat="1" applyFont="1" applyFill="1" applyBorder="1" applyAlignment="1" applyProtection="1">
      <alignment vertical="top" wrapText="1"/>
    </xf>
    <xf numFmtId="37" fontId="181" fillId="63" borderId="0" xfId="6595" applyNumberFormat="1" applyFont="1" applyFill="1" applyAlignment="1">
      <alignment horizontal="right"/>
    </xf>
    <xf numFmtId="37" fontId="185" fillId="0" borderId="26" xfId="6595" applyNumberFormat="1" applyFont="1" applyBorder="1" applyAlignment="1">
      <alignment horizontal="right"/>
    </xf>
    <xf numFmtId="37" fontId="185" fillId="63" borderId="26" xfId="6595" applyNumberFormat="1" applyFont="1" applyFill="1" applyBorder="1" applyAlignment="1">
      <alignment horizontal="right"/>
    </xf>
    <xf numFmtId="0" fontId="191" fillId="0" borderId="0" xfId="6595" applyNumberFormat="1" applyFont="1" applyFill="1" applyBorder="1" applyAlignment="1" applyProtection="1">
      <alignment vertical="top"/>
    </xf>
    <xf numFmtId="0" fontId="191" fillId="62" borderId="0" xfId="6595" applyNumberFormat="1" applyFont="1" applyFill="1" applyBorder="1" applyAlignment="1" applyProtection="1">
      <alignment vertical="top"/>
    </xf>
    <xf numFmtId="37" fontId="181" fillId="0" borderId="0" xfId="6595" applyNumberFormat="1" applyFont="1" applyFill="1" applyBorder="1" applyAlignment="1">
      <alignment horizontal="right"/>
    </xf>
    <xf numFmtId="37" fontId="185" fillId="61" borderId="16" xfId="6595" applyNumberFormat="1" applyFont="1" applyFill="1" applyBorder="1" applyAlignment="1">
      <alignment horizontal="right"/>
    </xf>
    <xf numFmtId="0" fontId="190" fillId="0" borderId="0" xfId="6595" applyNumberFormat="1" applyFont="1" applyFill="1" applyBorder="1" applyAlignment="1" applyProtection="1"/>
    <xf numFmtId="37" fontId="178" fillId="0" borderId="0" xfId="6595" applyNumberFormat="1" applyFont="1" applyAlignment="1">
      <alignment horizontal="right"/>
    </xf>
    <xf numFmtId="37" fontId="181" fillId="0" borderId="0" xfId="6595" applyNumberFormat="1" applyFont="1" applyFill="1" applyAlignment="1">
      <alignment horizontal="right"/>
    </xf>
    <xf numFmtId="37" fontId="181" fillId="0" borderId="0" xfId="6595" applyNumberFormat="1" applyFont="1" applyBorder="1"/>
    <xf numFmtId="37" fontId="181" fillId="0" borderId="0" xfId="6595" applyNumberFormat="1" applyFont="1"/>
    <xf numFmtId="0" fontId="178" fillId="0" borderId="0" xfId="0" applyFont="1" applyBorder="1" applyAlignment="1">
      <alignment horizontal="left"/>
    </xf>
    <xf numFmtId="38" fontId="181" fillId="0" borderId="0" xfId="0" applyNumberFormat="1" applyFont="1"/>
    <xf numFmtId="38" fontId="181" fillId="0" borderId="0" xfId="0" applyNumberFormat="1" applyFont="1" applyBorder="1"/>
    <xf numFmtId="0" fontId="183" fillId="0" borderId="0" xfId="0" applyNumberFormat="1" applyFont="1" applyFill="1" applyBorder="1" applyAlignment="1" applyProtection="1">
      <alignment wrapText="1"/>
    </xf>
    <xf numFmtId="0" fontId="182" fillId="0" borderId="0" xfId="0" applyNumberFormat="1" applyFont="1" applyFill="1" applyBorder="1" applyAlignment="1" applyProtection="1">
      <alignment horizontal="left" wrapText="1" indent="2"/>
    </xf>
    <xf numFmtId="0" fontId="182" fillId="0" borderId="0" xfId="0" applyNumberFormat="1" applyFont="1" applyFill="1" applyBorder="1" applyAlignment="1" applyProtection="1">
      <alignment horizontal="left" indent="2"/>
    </xf>
    <xf numFmtId="0" fontId="177" fillId="0" borderId="0" xfId="3275" applyFont="1" applyFill="1" applyAlignment="1">
      <alignment vertical="top" wrapText="1"/>
    </xf>
    <xf numFmtId="37" fontId="185" fillId="0" borderId="15" xfId="0" applyNumberFormat="1" applyFont="1" applyBorder="1"/>
    <xf numFmtId="0" fontId="182" fillId="0" borderId="0" xfId="0" applyNumberFormat="1" applyFont="1" applyFill="1" applyBorder="1" applyAlignment="1" applyProtection="1">
      <alignment horizontal="left" wrapText="1"/>
    </xf>
    <xf numFmtId="0" fontId="177" fillId="61" borderId="0" xfId="0" applyNumberFormat="1" applyFont="1" applyFill="1" applyBorder="1" applyAlignment="1" applyProtection="1">
      <alignment horizontal="left" wrapText="1"/>
    </xf>
    <xf numFmtId="37" fontId="185" fillId="61" borderId="16" xfId="0" applyNumberFormat="1" applyFont="1" applyFill="1" applyBorder="1"/>
    <xf numFmtId="37" fontId="185" fillId="61" borderId="0" xfId="0" applyNumberFormat="1" applyFont="1" applyFill="1" applyBorder="1"/>
    <xf numFmtId="183" fontId="184" fillId="0" borderId="0" xfId="3506" applyNumberFormat="1" applyFont="1" applyFill="1" applyBorder="1" applyAlignment="1">
      <alignment vertical="center"/>
    </xf>
    <xf numFmtId="1" fontId="184" fillId="0" borderId="0" xfId="3506" applyNumberFormat="1" applyFont="1" applyFill="1" applyBorder="1" applyAlignment="1">
      <alignment vertical="center"/>
    </xf>
  </cellXfs>
  <cellStyles count="6599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82 2 2" xfId="6598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2 2" xfId="6595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6"/>
    <cellStyle name="Normal_Global IFRS YE2009" xfId="6597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Microsoft/Windows/Temporary%20Internet%20Files/Low/Content.IE5/YQ1EJVIM/AG-Pasqyra%20e%20pozicionit%20financiar%202018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1-Pasqyra e Pozicioni Financiar"/>
      <sheetName val="Shpenzime te pazbritshme 14  "/>
    </sheetNames>
    <sheetDataSet>
      <sheetData sheetId="0">
        <row r="11">
          <cell r="B11">
            <v>2713377</v>
          </cell>
          <cell r="D11">
            <v>1663917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128"/>
  <sheetViews>
    <sheetView showGridLines="0" topLeftCell="A96" workbookViewId="0">
      <selection activeCell="G105" sqref="G105"/>
    </sheetView>
  </sheetViews>
  <sheetFormatPr defaultRowHeight="15"/>
  <cols>
    <col min="1" max="1" width="83.42578125" style="41" customWidth="1"/>
    <col min="2" max="2" width="15.7109375" style="40" customWidth="1"/>
    <col min="3" max="3" width="2.28515625" style="40" customWidth="1"/>
    <col min="4" max="4" width="15.7109375" style="40" customWidth="1"/>
    <col min="5" max="5" width="2.42578125" style="40" customWidth="1"/>
    <col min="6" max="6" width="10.5703125" style="41" bestFit="1" customWidth="1"/>
    <col min="7" max="16384" width="9.140625" style="41"/>
  </cols>
  <sheetData>
    <row r="1" spans="1:5">
      <c r="A1" s="59" t="s">
        <v>297</v>
      </c>
    </row>
    <row r="2" spans="1:5">
      <c r="A2" s="60" t="s">
        <v>298</v>
      </c>
    </row>
    <row r="3" spans="1:5">
      <c r="A3" s="60" t="s">
        <v>299</v>
      </c>
    </row>
    <row r="4" spans="1:5">
      <c r="A4" s="60" t="s">
        <v>300</v>
      </c>
    </row>
    <row r="5" spans="1:5">
      <c r="A5" s="43" t="s">
        <v>242</v>
      </c>
    </row>
    <row r="6" spans="1:5">
      <c r="A6" s="54"/>
      <c r="B6" s="42" t="s">
        <v>214</v>
      </c>
      <c r="C6" s="42"/>
      <c r="D6" s="42" t="s">
        <v>214</v>
      </c>
    </row>
    <row r="7" spans="1:5">
      <c r="A7" s="54"/>
      <c r="B7" s="42" t="s">
        <v>215</v>
      </c>
      <c r="C7" s="42"/>
      <c r="D7" s="42" t="s">
        <v>216</v>
      </c>
      <c r="E7" s="41"/>
    </row>
    <row r="8" spans="1:5">
      <c r="A8" s="43" t="s">
        <v>217</v>
      </c>
      <c r="B8" s="44"/>
      <c r="C8" s="44"/>
      <c r="D8" s="44"/>
      <c r="E8" s="41"/>
    </row>
    <row r="9" spans="1:5">
      <c r="A9" s="43"/>
      <c r="B9" s="44"/>
      <c r="C9" s="44"/>
      <c r="D9" s="44"/>
      <c r="E9" s="41"/>
    </row>
    <row r="10" spans="1:5">
      <c r="A10" s="45" t="s">
        <v>218</v>
      </c>
      <c r="B10" s="46"/>
      <c r="C10" s="52"/>
      <c r="D10" s="46"/>
      <c r="E10" s="41"/>
    </row>
    <row r="11" spans="1:5">
      <c r="A11" s="49" t="s">
        <v>219</v>
      </c>
      <c r="B11" s="65">
        <v>2713377</v>
      </c>
      <c r="C11" s="53"/>
      <c r="D11" s="65">
        <v>1663917</v>
      </c>
      <c r="E11" s="41"/>
    </row>
    <row r="12" spans="1:5">
      <c r="A12" s="49" t="s">
        <v>254</v>
      </c>
      <c r="B12" s="71"/>
      <c r="C12" s="53"/>
      <c r="D12" s="71"/>
      <c r="E12" s="41"/>
    </row>
    <row r="13" spans="1:5" ht="16.5" customHeight="1">
      <c r="A13" s="66" t="s">
        <v>272</v>
      </c>
      <c r="B13" s="65">
        <v>0</v>
      </c>
      <c r="C13" s="53"/>
      <c r="D13" s="65">
        <v>0</v>
      </c>
      <c r="E13" s="41"/>
    </row>
    <row r="14" spans="1:5" ht="16.5" customHeight="1">
      <c r="A14" s="66" t="s">
        <v>273</v>
      </c>
      <c r="B14" s="65">
        <v>0</v>
      </c>
      <c r="C14" s="53"/>
      <c r="D14" s="65">
        <v>0</v>
      </c>
      <c r="E14" s="41"/>
    </row>
    <row r="15" spans="1:5">
      <c r="A15" s="66" t="s">
        <v>284</v>
      </c>
      <c r="B15" s="65">
        <v>0</v>
      </c>
      <c r="C15" s="53"/>
      <c r="D15" s="65">
        <v>0</v>
      </c>
      <c r="E15" s="41"/>
    </row>
    <row r="16" spans="1:5">
      <c r="A16" s="66" t="s">
        <v>274</v>
      </c>
      <c r="B16" s="65">
        <v>0</v>
      </c>
      <c r="C16" s="53"/>
      <c r="D16" s="65">
        <v>0</v>
      </c>
      <c r="E16" s="41"/>
    </row>
    <row r="17" spans="1:5">
      <c r="A17" s="49" t="s">
        <v>220</v>
      </c>
      <c r="B17" s="71"/>
      <c r="C17" s="53"/>
      <c r="D17" s="71"/>
      <c r="E17" s="41"/>
    </row>
    <row r="18" spans="1:5">
      <c r="A18" s="66" t="s">
        <v>285</v>
      </c>
      <c r="B18" s="65">
        <v>73613108</v>
      </c>
      <c r="C18" s="53"/>
      <c r="D18" s="65">
        <v>32484691</v>
      </c>
      <c r="E18" s="41"/>
    </row>
    <row r="19" spans="1:5" ht="16.5" customHeight="1">
      <c r="A19" s="66" t="s">
        <v>275</v>
      </c>
      <c r="B19" s="65">
        <v>0</v>
      </c>
      <c r="C19" s="53"/>
      <c r="D19" s="65">
        <v>0</v>
      </c>
      <c r="E19" s="41"/>
    </row>
    <row r="20" spans="1:5" ht="16.5" customHeight="1">
      <c r="A20" s="66" t="s">
        <v>276</v>
      </c>
      <c r="B20" s="65">
        <v>0</v>
      </c>
      <c r="C20" s="53"/>
      <c r="D20" s="65">
        <v>0</v>
      </c>
      <c r="E20" s="41"/>
    </row>
    <row r="21" spans="1:5">
      <c r="A21" s="66" t="s">
        <v>193</v>
      </c>
      <c r="B21" s="65">
        <v>14146910</v>
      </c>
      <c r="C21" s="53"/>
      <c r="D21" s="65">
        <v>46681616</v>
      </c>
      <c r="E21" s="41"/>
    </row>
    <row r="22" spans="1:5">
      <c r="A22" s="66" t="s">
        <v>277</v>
      </c>
      <c r="B22" s="65">
        <v>0</v>
      </c>
      <c r="C22" s="53"/>
      <c r="D22" s="65">
        <v>0</v>
      </c>
      <c r="E22" s="41"/>
    </row>
    <row r="23" spans="1:5">
      <c r="A23" s="49" t="s">
        <v>249</v>
      </c>
      <c r="B23" s="48"/>
      <c r="C23" s="53"/>
      <c r="D23" s="48"/>
      <c r="E23" s="41"/>
    </row>
    <row r="24" spans="1:5">
      <c r="A24" s="66" t="s">
        <v>255</v>
      </c>
      <c r="B24" s="65">
        <v>22194587</v>
      </c>
      <c r="C24" s="53"/>
      <c r="D24" s="65">
        <v>24489086</v>
      </c>
      <c r="E24" s="41"/>
    </row>
    <row r="25" spans="1:5">
      <c r="A25" s="66" t="s">
        <v>256</v>
      </c>
      <c r="B25" s="65">
        <v>0</v>
      </c>
      <c r="C25" s="53"/>
      <c r="D25" s="65">
        <v>0</v>
      </c>
      <c r="E25" s="41"/>
    </row>
    <row r="26" spans="1:5">
      <c r="A26" s="66" t="s">
        <v>257</v>
      </c>
      <c r="B26" s="65">
        <v>1273856</v>
      </c>
      <c r="C26" s="53"/>
      <c r="D26" s="65">
        <v>711750</v>
      </c>
      <c r="E26" s="41"/>
    </row>
    <row r="27" spans="1:5">
      <c r="A27" s="66" t="s">
        <v>244</v>
      </c>
      <c r="B27" s="65">
        <v>0</v>
      </c>
      <c r="C27" s="53"/>
      <c r="D27" s="65">
        <v>0</v>
      </c>
      <c r="E27" s="41"/>
    </row>
    <row r="28" spans="1:5">
      <c r="A28" s="66" t="s">
        <v>258</v>
      </c>
      <c r="B28" s="65">
        <v>52672185</v>
      </c>
      <c r="C28" s="53"/>
      <c r="D28" s="65">
        <v>54967661</v>
      </c>
      <c r="E28" s="41"/>
    </row>
    <row r="29" spans="1:5">
      <c r="A29" s="66" t="s">
        <v>259</v>
      </c>
      <c r="B29" s="65">
        <v>0</v>
      </c>
      <c r="C29" s="53"/>
      <c r="D29" s="65">
        <v>0</v>
      </c>
      <c r="E29" s="41"/>
    </row>
    <row r="30" spans="1:5">
      <c r="A30" s="66" t="s">
        <v>260</v>
      </c>
      <c r="B30" s="65">
        <v>0</v>
      </c>
      <c r="C30" s="53"/>
      <c r="D30" s="65">
        <v>0</v>
      </c>
      <c r="E30" s="41"/>
    </row>
    <row r="31" spans="1:5">
      <c r="A31" s="49" t="s">
        <v>221</v>
      </c>
      <c r="B31" s="65">
        <v>162500</v>
      </c>
      <c r="C31" s="53"/>
      <c r="D31" s="65">
        <v>9114281</v>
      </c>
      <c r="E31" s="41"/>
    </row>
    <row r="32" spans="1:5">
      <c r="A32" s="49" t="s">
        <v>222</v>
      </c>
      <c r="B32" s="65">
        <v>0</v>
      </c>
      <c r="C32" s="53"/>
      <c r="D32" s="65">
        <v>0</v>
      </c>
      <c r="E32" s="41"/>
    </row>
    <row r="33" spans="1:5">
      <c r="A33" s="49" t="s">
        <v>27</v>
      </c>
      <c r="B33" s="57">
        <f>SUM(B11:B32)</f>
        <v>166776523</v>
      </c>
      <c r="C33" s="58"/>
      <c r="D33" s="57">
        <f>SUM(D11:D32)</f>
        <v>170113002</v>
      </c>
      <c r="E33" s="41"/>
    </row>
    <row r="34" spans="1:5">
      <c r="A34" s="49"/>
      <c r="B34" s="48"/>
      <c r="C34" s="53"/>
      <c r="D34" s="48"/>
      <c r="E34" s="41"/>
    </row>
    <row r="35" spans="1:5">
      <c r="A35" s="49" t="s">
        <v>223</v>
      </c>
      <c r="B35" s="48"/>
      <c r="C35" s="53"/>
      <c r="D35" s="48"/>
      <c r="E35" s="41"/>
    </row>
    <row r="36" spans="1:5">
      <c r="A36" s="49" t="s">
        <v>261</v>
      </c>
      <c r="B36" s="48"/>
      <c r="C36" s="53"/>
      <c r="D36" s="48"/>
      <c r="E36" s="41"/>
    </row>
    <row r="37" spans="1:5">
      <c r="A37" s="66" t="s">
        <v>278</v>
      </c>
      <c r="B37" s="65">
        <v>0</v>
      </c>
      <c r="C37" s="53"/>
      <c r="D37" s="65">
        <v>0</v>
      </c>
      <c r="E37" s="41"/>
    </row>
    <row r="38" spans="1:5">
      <c r="A38" s="66" t="s">
        <v>279</v>
      </c>
      <c r="B38" s="65">
        <v>0</v>
      </c>
      <c r="C38" s="53"/>
      <c r="D38" s="65">
        <v>0</v>
      </c>
      <c r="E38" s="41"/>
    </row>
    <row r="39" spans="1:5">
      <c r="A39" s="66" t="s">
        <v>280</v>
      </c>
      <c r="B39" s="65">
        <v>0</v>
      </c>
      <c r="C39" s="53"/>
      <c r="D39" s="65">
        <v>0</v>
      </c>
      <c r="E39" s="41"/>
    </row>
    <row r="40" spans="1:5">
      <c r="A40" s="66" t="s">
        <v>281</v>
      </c>
      <c r="B40" s="65">
        <v>0</v>
      </c>
      <c r="C40" s="53"/>
      <c r="D40" s="65">
        <v>0</v>
      </c>
      <c r="E40" s="41"/>
    </row>
    <row r="41" spans="1:5">
      <c r="A41" s="66" t="s">
        <v>282</v>
      </c>
      <c r="B41" s="65">
        <v>0</v>
      </c>
      <c r="C41" s="53"/>
      <c r="D41" s="65">
        <v>0</v>
      </c>
      <c r="E41" s="41"/>
    </row>
    <row r="42" spans="1:5">
      <c r="A42" s="66" t="s">
        <v>283</v>
      </c>
      <c r="B42" s="65">
        <v>0</v>
      </c>
      <c r="C42" s="53"/>
      <c r="D42" s="65">
        <v>0</v>
      </c>
      <c r="E42" s="41"/>
    </row>
    <row r="43" spans="1:5">
      <c r="A43" s="49" t="s">
        <v>253</v>
      </c>
      <c r="B43" s="48"/>
      <c r="C43" s="53"/>
      <c r="D43" s="48"/>
      <c r="E43" s="41"/>
    </row>
    <row r="44" spans="1:5">
      <c r="A44" s="66" t="s">
        <v>286</v>
      </c>
      <c r="B44" s="65">
        <v>110044597</v>
      </c>
      <c r="C44" s="53"/>
      <c r="D44" s="65">
        <v>85413843</v>
      </c>
      <c r="E44" s="41"/>
    </row>
    <row r="45" spans="1:5">
      <c r="A45" s="66" t="s">
        <v>287</v>
      </c>
      <c r="B45" s="65">
        <v>39554250</v>
      </c>
      <c r="C45" s="53"/>
      <c r="D45" s="65">
        <v>44497423</v>
      </c>
      <c r="E45" s="41"/>
    </row>
    <row r="46" spans="1:5">
      <c r="A46" s="66" t="s">
        <v>288</v>
      </c>
      <c r="B46" s="65">
        <v>134801</v>
      </c>
      <c r="C46" s="53"/>
      <c r="D46" s="65">
        <v>165089</v>
      </c>
      <c r="E46" s="41"/>
    </row>
    <row r="47" spans="1:5">
      <c r="A47" s="66" t="s">
        <v>289</v>
      </c>
      <c r="B47" s="65">
        <v>3019489</v>
      </c>
      <c r="C47" s="53"/>
      <c r="D47" s="65">
        <v>0</v>
      </c>
      <c r="E47" s="41"/>
    </row>
    <row r="48" spans="1:5">
      <c r="A48" s="66" t="s">
        <v>290</v>
      </c>
      <c r="B48" s="65">
        <v>0</v>
      </c>
      <c r="C48" s="53"/>
      <c r="D48" s="65">
        <v>0</v>
      </c>
      <c r="E48" s="41"/>
    </row>
    <row r="49" spans="1:5">
      <c r="A49" s="49" t="s">
        <v>224</v>
      </c>
      <c r="B49" s="65">
        <v>2773195</v>
      </c>
      <c r="C49" s="53"/>
      <c r="D49" s="65">
        <v>0</v>
      </c>
      <c r="E49" s="41"/>
    </row>
    <row r="50" spans="1:5">
      <c r="A50" s="49" t="s">
        <v>262</v>
      </c>
      <c r="B50" s="48"/>
      <c r="C50" s="53"/>
      <c r="D50" s="48"/>
      <c r="E50" s="41"/>
    </row>
    <row r="51" spans="1:5">
      <c r="A51" s="66" t="s">
        <v>291</v>
      </c>
      <c r="B51" s="65">
        <v>0</v>
      </c>
      <c r="C51" s="53"/>
      <c r="D51" s="65">
        <v>0</v>
      </c>
      <c r="E51" s="41"/>
    </row>
    <row r="52" spans="1:5">
      <c r="A52" s="66" t="s">
        <v>292</v>
      </c>
      <c r="B52" s="65">
        <v>0</v>
      </c>
      <c r="C52" s="53"/>
      <c r="D52" s="65">
        <v>0</v>
      </c>
      <c r="E52" s="41"/>
    </row>
    <row r="53" spans="1:5">
      <c r="A53" s="66" t="s">
        <v>293</v>
      </c>
      <c r="B53" s="65">
        <v>0</v>
      </c>
      <c r="C53" s="53"/>
      <c r="D53" s="65">
        <v>0</v>
      </c>
      <c r="E53" s="41"/>
    </row>
    <row r="54" spans="1:5">
      <c r="A54" s="49" t="s">
        <v>225</v>
      </c>
      <c r="B54" s="65">
        <v>0</v>
      </c>
      <c r="C54" s="53"/>
      <c r="D54" s="65">
        <v>0</v>
      </c>
      <c r="E54" s="41"/>
    </row>
    <row r="55" spans="1:5">
      <c r="A55" s="49" t="s">
        <v>26</v>
      </c>
      <c r="B55" s="57">
        <f>SUM(B37:B54)</f>
        <v>155526332</v>
      </c>
      <c r="C55" s="58"/>
      <c r="D55" s="57">
        <f>SUM(D37:D54)</f>
        <v>130076355</v>
      </c>
      <c r="E55" s="41"/>
    </row>
    <row r="56" spans="1:5">
      <c r="A56" s="49"/>
      <c r="B56" s="50"/>
      <c r="C56" s="50"/>
      <c r="D56" s="50"/>
      <c r="E56" s="41"/>
    </row>
    <row r="57" spans="1:5" ht="15.75" thickBot="1">
      <c r="A57" s="49" t="s">
        <v>226</v>
      </c>
      <c r="B57" s="67">
        <f>B55+B33</f>
        <v>322302855</v>
      </c>
      <c r="C57" s="68"/>
      <c r="D57" s="67">
        <f>D55+D33</f>
        <v>300189357</v>
      </c>
      <c r="E57" s="41"/>
    </row>
    <row r="58" spans="1:5" ht="15.75" thickTop="1">
      <c r="A58" s="51"/>
      <c r="B58" s="48"/>
      <c r="C58" s="53"/>
      <c r="D58" s="48"/>
      <c r="E58" s="41"/>
    </row>
    <row r="59" spans="1:5">
      <c r="A59" s="43" t="s">
        <v>227</v>
      </c>
      <c r="B59" s="48"/>
      <c r="C59" s="53"/>
      <c r="D59" s="48"/>
      <c r="E59" s="41"/>
    </row>
    <row r="60" spans="1:5">
      <c r="A60" s="43"/>
      <c r="B60" s="48"/>
      <c r="C60" s="53"/>
      <c r="D60" s="48"/>
      <c r="E60" s="41"/>
    </row>
    <row r="61" spans="1:5">
      <c r="A61" s="49" t="s">
        <v>228</v>
      </c>
      <c r="B61" s="48"/>
      <c r="C61" s="53"/>
      <c r="D61" s="48"/>
      <c r="E61" s="41"/>
    </row>
    <row r="62" spans="1:5">
      <c r="A62" s="66" t="s">
        <v>294</v>
      </c>
      <c r="B62" s="65">
        <v>0</v>
      </c>
      <c r="C62" s="53"/>
      <c r="D62" s="65">
        <v>0</v>
      </c>
      <c r="E62" s="41"/>
    </row>
    <row r="63" spans="1:5">
      <c r="A63" s="66" t="s">
        <v>263</v>
      </c>
      <c r="B63" s="65">
        <v>19121872</v>
      </c>
      <c r="C63" s="53"/>
      <c r="D63" s="65">
        <v>10326278</v>
      </c>
      <c r="E63" s="41"/>
    </row>
    <row r="64" spans="1:5">
      <c r="A64" s="66" t="s">
        <v>264</v>
      </c>
      <c r="B64" s="65">
        <v>0</v>
      </c>
      <c r="C64" s="53"/>
      <c r="D64" s="65">
        <v>0</v>
      </c>
      <c r="E64" s="41"/>
    </row>
    <row r="65" spans="1:5">
      <c r="A65" s="66" t="s">
        <v>229</v>
      </c>
      <c r="B65" s="65">
        <v>31510008</v>
      </c>
      <c r="C65" s="53"/>
      <c r="D65" s="65">
        <v>33763909</v>
      </c>
      <c r="E65" s="41"/>
    </row>
    <row r="66" spans="1:5">
      <c r="A66" s="66" t="s">
        <v>265</v>
      </c>
      <c r="B66" s="65">
        <v>0</v>
      </c>
      <c r="C66" s="53"/>
      <c r="D66" s="65">
        <v>0</v>
      </c>
      <c r="E66" s="41"/>
    </row>
    <row r="67" spans="1:5">
      <c r="A67" s="66" t="s">
        <v>295</v>
      </c>
      <c r="B67" s="65">
        <v>0</v>
      </c>
      <c r="C67" s="53"/>
      <c r="D67" s="65">
        <v>0</v>
      </c>
      <c r="E67" s="41"/>
    </row>
    <row r="68" spans="1:5">
      <c r="A68" s="66" t="s">
        <v>296</v>
      </c>
      <c r="B68" s="65">
        <v>0</v>
      </c>
      <c r="C68" s="53"/>
      <c r="D68" s="65">
        <v>0</v>
      </c>
      <c r="E68" s="41"/>
    </row>
    <row r="69" spans="1:5">
      <c r="A69" s="66" t="s">
        <v>251</v>
      </c>
      <c r="B69" s="65">
        <v>179942</v>
      </c>
      <c r="C69" s="53"/>
      <c r="D69" s="65">
        <v>0</v>
      </c>
      <c r="E69" s="41"/>
    </row>
    <row r="70" spans="1:5">
      <c r="A70" s="66" t="s">
        <v>266</v>
      </c>
      <c r="B70" s="65">
        <v>338540</v>
      </c>
      <c r="C70" s="53"/>
      <c r="D70" s="65">
        <v>413007</v>
      </c>
      <c r="E70" s="41"/>
    </row>
    <row r="71" spans="1:5">
      <c r="A71" s="66" t="s">
        <v>250</v>
      </c>
      <c r="B71" s="65">
        <v>85251749</v>
      </c>
      <c r="C71" s="53"/>
      <c r="D71" s="65">
        <v>63642672</v>
      </c>
      <c r="E71" s="41"/>
    </row>
    <row r="72" spans="1:5">
      <c r="A72" s="49" t="s">
        <v>230</v>
      </c>
      <c r="B72" s="65">
        <v>992984</v>
      </c>
      <c r="C72" s="53"/>
      <c r="D72" s="65">
        <v>0</v>
      </c>
      <c r="E72" s="41"/>
    </row>
    <row r="73" spans="1:5">
      <c r="A73" s="49" t="s">
        <v>231</v>
      </c>
      <c r="B73" s="65">
        <v>27716975</v>
      </c>
      <c r="C73" s="53"/>
      <c r="D73" s="65">
        <v>18669969</v>
      </c>
      <c r="E73" s="41"/>
    </row>
    <row r="74" spans="1:5">
      <c r="A74" s="49" t="s">
        <v>252</v>
      </c>
      <c r="B74" s="65">
        <v>0</v>
      </c>
      <c r="C74" s="53"/>
      <c r="D74" s="65">
        <v>0</v>
      </c>
      <c r="E74" s="41"/>
    </row>
    <row r="75" spans="1:5">
      <c r="A75" s="49" t="s">
        <v>232</v>
      </c>
      <c r="B75" s="57">
        <f>SUM(B62:B74)</f>
        <v>165112070</v>
      </c>
      <c r="C75" s="58"/>
      <c r="D75" s="57">
        <f>SUM(D62:D74)</f>
        <v>126815835</v>
      </c>
      <c r="E75" s="41"/>
    </row>
    <row r="76" spans="1:5">
      <c r="A76" s="49"/>
      <c r="B76" s="48"/>
      <c r="C76" s="53"/>
      <c r="D76" s="48"/>
      <c r="E76" s="41"/>
    </row>
    <row r="77" spans="1:5">
      <c r="A77" s="49" t="s">
        <v>233</v>
      </c>
      <c r="B77" s="48"/>
      <c r="C77" s="53"/>
      <c r="D77" s="48"/>
      <c r="E77" s="41"/>
    </row>
    <row r="78" spans="1:5">
      <c r="A78" s="66" t="s">
        <v>294</v>
      </c>
      <c r="B78" s="65">
        <v>0</v>
      </c>
      <c r="C78" s="53"/>
      <c r="D78" s="65">
        <v>0</v>
      </c>
      <c r="E78" s="41"/>
    </row>
    <row r="79" spans="1:5">
      <c r="A79" s="66" t="s">
        <v>263</v>
      </c>
      <c r="B79" s="65">
        <v>69148112</v>
      </c>
      <c r="C79" s="53"/>
      <c r="D79" s="65">
        <v>67190988</v>
      </c>
      <c r="E79" s="41"/>
    </row>
    <row r="80" spans="1:5">
      <c r="A80" s="66" t="s">
        <v>264</v>
      </c>
      <c r="B80" s="65">
        <v>0</v>
      </c>
      <c r="C80" s="53"/>
      <c r="D80" s="65">
        <v>0</v>
      </c>
      <c r="E80" s="41"/>
    </row>
    <row r="81" spans="1:5">
      <c r="A81" s="66" t="s">
        <v>229</v>
      </c>
      <c r="B81" s="65">
        <v>0</v>
      </c>
      <c r="C81" s="53"/>
      <c r="D81" s="65">
        <v>0</v>
      </c>
      <c r="E81" s="41"/>
    </row>
    <row r="82" spans="1:5">
      <c r="A82" s="66" t="s">
        <v>265</v>
      </c>
      <c r="B82" s="65">
        <v>0</v>
      </c>
      <c r="C82" s="53"/>
      <c r="D82" s="65">
        <v>0</v>
      </c>
      <c r="E82" s="41"/>
    </row>
    <row r="83" spans="1:5">
      <c r="A83" s="66" t="s">
        <v>295</v>
      </c>
      <c r="B83" s="65">
        <v>0</v>
      </c>
      <c r="C83" s="53"/>
      <c r="D83" s="65">
        <v>0</v>
      </c>
      <c r="E83" s="41"/>
    </row>
    <row r="84" spans="1:5">
      <c r="A84" s="66" t="s">
        <v>296</v>
      </c>
      <c r="B84" s="65">
        <v>0</v>
      </c>
      <c r="C84" s="53"/>
      <c r="D84" s="65">
        <v>0</v>
      </c>
      <c r="E84" s="41"/>
    </row>
    <row r="85" spans="1:5">
      <c r="A85" s="66" t="s">
        <v>250</v>
      </c>
      <c r="B85" s="65">
        <v>0</v>
      </c>
      <c r="C85" s="53"/>
      <c r="D85" s="65">
        <v>0</v>
      </c>
      <c r="E85" s="41"/>
    </row>
    <row r="86" spans="1:5">
      <c r="A86" s="49" t="s">
        <v>230</v>
      </c>
      <c r="B86" s="65">
        <v>0</v>
      </c>
      <c r="C86" s="53"/>
      <c r="D86" s="65">
        <v>0</v>
      </c>
      <c r="E86" s="41"/>
    </row>
    <row r="87" spans="1:5">
      <c r="A87" s="49" t="s">
        <v>231</v>
      </c>
      <c r="B87" s="65">
        <v>0</v>
      </c>
      <c r="C87" s="53"/>
      <c r="D87" s="65">
        <v>0</v>
      </c>
      <c r="E87" s="41"/>
    </row>
    <row r="88" spans="1:5">
      <c r="A88" s="49" t="s">
        <v>252</v>
      </c>
      <c r="B88" s="48"/>
      <c r="C88" s="53"/>
      <c r="D88" s="48"/>
      <c r="E88" s="41"/>
    </row>
    <row r="89" spans="1:5">
      <c r="A89" s="66" t="s">
        <v>267</v>
      </c>
      <c r="B89" s="65">
        <v>0</v>
      </c>
      <c r="C89" s="53"/>
      <c r="D89" s="65">
        <v>0</v>
      </c>
      <c r="E89" s="41"/>
    </row>
    <row r="90" spans="1:5">
      <c r="A90" s="66" t="s">
        <v>268</v>
      </c>
      <c r="B90" s="65">
        <v>0</v>
      </c>
      <c r="C90" s="53"/>
      <c r="D90" s="65">
        <v>0</v>
      </c>
      <c r="E90" s="41"/>
    </row>
    <row r="91" spans="1:5">
      <c r="A91" s="49" t="s">
        <v>234</v>
      </c>
      <c r="B91" s="65">
        <v>0</v>
      </c>
      <c r="C91" s="53"/>
      <c r="D91" s="65">
        <v>0</v>
      </c>
      <c r="E91" s="41"/>
    </row>
    <row r="92" spans="1:5">
      <c r="A92" s="49" t="s">
        <v>235</v>
      </c>
      <c r="B92" s="57">
        <f>SUM(B78:B91)</f>
        <v>69148112</v>
      </c>
      <c r="C92" s="58"/>
      <c r="D92" s="57">
        <f>SUM(D78:D91)</f>
        <v>67190988</v>
      </c>
      <c r="E92" s="41"/>
    </row>
    <row r="93" spans="1:5">
      <c r="A93" s="49"/>
      <c r="B93" s="50"/>
      <c r="C93" s="50"/>
      <c r="D93" s="50"/>
      <c r="E93" s="41"/>
    </row>
    <row r="94" spans="1:5">
      <c r="A94" s="49" t="s">
        <v>236</v>
      </c>
      <c r="B94" s="69">
        <f>B75+B92</f>
        <v>234260182</v>
      </c>
      <c r="C94" s="68"/>
      <c r="D94" s="69">
        <f>D75+D92</f>
        <v>194006823</v>
      </c>
      <c r="E94" s="41"/>
    </row>
    <row r="95" spans="1:5">
      <c r="A95" s="49"/>
      <c r="B95" s="48"/>
      <c r="C95" s="53"/>
      <c r="D95" s="48"/>
      <c r="E95" s="41"/>
    </row>
    <row r="96" spans="1:5">
      <c r="A96" s="49" t="s">
        <v>237</v>
      </c>
      <c r="B96" s="48"/>
      <c r="C96" s="53"/>
      <c r="D96" s="48"/>
      <c r="E96" s="41"/>
    </row>
    <row r="97" spans="1:7">
      <c r="A97" s="49" t="s">
        <v>238</v>
      </c>
      <c r="B97" s="65">
        <v>389110777</v>
      </c>
      <c r="C97" s="53"/>
      <c r="D97" s="65">
        <v>389110777</v>
      </c>
      <c r="E97" s="41"/>
      <c r="F97" s="72">
        <f>B97-D97</f>
        <v>0</v>
      </c>
    </row>
    <row r="98" spans="1:7">
      <c r="A98" s="49" t="s">
        <v>239</v>
      </c>
      <c r="B98" s="65">
        <v>0</v>
      </c>
      <c r="C98" s="53"/>
      <c r="D98" s="65">
        <v>0</v>
      </c>
      <c r="E98" s="41"/>
    </row>
    <row r="99" spans="1:7">
      <c r="A99" s="49" t="s">
        <v>240</v>
      </c>
      <c r="B99" s="65">
        <v>-25407918</v>
      </c>
      <c r="C99" s="53"/>
      <c r="D99" s="65">
        <v>-25407918</v>
      </c>
      <c r="E99" s="41"/>
    </row>
    <row r="100" spans="1:7">
      <c r="A100" s="49" t="s">
        <v>32</v>
      </c>
      <c r="B100" s="48"/>
      <c r="C100" s="53"/>
      <c r="D100" s="48"/>
      <c r="E100" s="41"/>
    </row>
    <row r="101" spans="1:7">
      <c r="A101" s="66" t="s">
        <v>4</v>
      </c>
      <c r="B101" s="65">
        <v>0</v>
      </c>
      <c r="C101" s="53"/>
      <c r="D101" s="65">
        <v>0</v>
      </c>
      <c r="E101" s="41"/>
    </row>
    <row r="102" spans="1:7">
      <c r="A102" s="66" t="s">
        <v>269</v>
      </c>
      <c r="B102" s="65">
        <v>0</v>
      </c>
      <c r="C102" s="53"/>
      <c r="D102" s="65">
        <v>0</v>
      </c>
      <c r="E102" s="41"/>
    </row>
    <row r="103" spans="1:7">
      <c r="A103" s="66" t="s">
        <v>32</v>
      </c>
      <c r="B103" s="65">
        <v>0</v>
      </c>
      <c r="C103" s="53"/>
      <c r="D103" s="65">
        <v>0</v>
      </c>
      <c r="E103" s="41"/>
    </row>
    <row r="104" spans="1:7">
      <c r="A104" s="66" t="s">
        <v>270</v>
      </c>
      <c r="B104" s="65">
        <v>0</v>
      </c>
      <c r="C104" s="53"/>
      <c r="D104" s="65">
        <v>0</v>
      </c>
      <c r="E104" s="41"/>
    </row>
    <row r="105" spans="1:7">
      <c r="A105" s="49" t="s">
        <v>246</v>
      </c>
      <c r="B105" s="65">
        <v>-257520325</v>
      </c>
      <c r="C105" s="64"/>
      <c r="D105" s="65">
        <v>-220643135</v>
      </c>
      <c r="E105" s="41"/>
      <c r="G105" s="72"/>
    </row>
    <row r="106" spans="1:7">
      <c r="A106" s="49" t="s">
        <v>245</v>
      </c>
      <c r="B106" s="65">
        <v>-18139861</v>
      </c>
      <c r="C106" s="53"/>
      <c r="D106" s="65">
        <v>-36877190</v>
      </c>
      <c r="E106" s="41"/>
    </row>
    <row r="107" spans="1:7" ht="18" customHeight="1">
      <c r="A107" s="49" t="s">
        <v>248</v>
      </c>
      <c r="B107" s="61">
        <f>SUM(B97:B106)</f>
        <v>88042673</v>
      </c>
      <c r="C107" s="62"/>
      <c r="D107" s="61">
        <f>SUM(D97:D106)</f>
        <v>106182534</v>
      </c>
      <c r="E107" s="41"/>
    </row>
    <row r="108" spans="1:7">
      <c r="A108" s="47" t="s">
        <v>243</v>
      </c>
      <c r="B108" s="65">
        <v>0</v>
      </c>
      <c r="C108" s="53"/>
      <c r="D108" s="65">
        <v>0</v>
      </c>
      <c r="E108" s="41"/>
    </row>
    <row r="109" spans="1:7">
      <c r="A109" s="49" t="s">
        <v>247</v>
      </c>
      <c r="B109" s="69">
        <f>SUM(B107:B108)</f>
        <v>88042673</v>
      </c>
      <c r="C109" s="68"/>
      <c r="D109" s="69">
        <f>SUM(D107:D108)</f>
        <v>106182534</v>
      </c>
      <c r="E109" s="41"/>
    </row>
    <row r="110" spans="1:7">
      <c r="A110" s="49"/>
      <c r="B110" s="63"/>
      <c r="C110" s="64"/>
      <c r="D110" s="63"/>
      <c r="E110" s="35"/>
    </row>
    <row r="111" spans="1:7" ht="15.75" thickBot="1">
      <c r="A111" s="70" t="s">
        <v>241</v>
      </c>
      <c r="B111" s="67">
        <f>B94+B109</f>
        <v>322302855</v>
      </c>
      <c r="C111" s="68"/>
      <c r="D111" s="67">
        <f>D94+D109</f>
        <v>300189357</v>
      </c>
      <c r="E111" s="36"/>
    </row>
    <row r="112" spans="1:7" ht="15.75" thickTop="1">
      <c r="A112" s="37"/>
      <c r="B112" s="38"/>
      <c r="C112" s="38"/>
      <c r="D112" s="38"/>
      <c r="E112" s="38"/>
    </row>
    <row r="113" spans="1:5">
      <c r="A113" s="55" t="s">
        <v>28</v>
      </c>
      <c r="B113" s="56">
        <f>B57-B111</f>
        <v>0</v>
      </c>
      <c r="C113" s="55"/>
      <c r="D113" s="56">
        <f>D57-D111</f>
        <v>0</v>
      </c>
      <c r="E113" s="39"/>
    </row>
    <row r="114" spans="1:5">
      <c r="A114" s="39"/>
      <c r="B114" s="39"/>
      <c r="C114" s="39"/>
      <c r="D114" s="39"/>
      <c r="E114" s="39"/>
    </row>
    <row r="115" spans="1:5">
      <c r="A115" s="39"/>
      <c r="B115" s="39"/>
      <c r="C115" s="39"/>
      <c r="D115" s="39"/>
      <c r="E115" s="39"/>
    </row>
    <row r="116" spans="1:5" ht="30" customHeight="1">
      <c r="A116" s="73" t="s">
        <v>271</v>
      </c>
      <c r="B116" s="73"/>
      <c r="C116" s="73"/>
      <c r="D116" s="73"/>
      <c r="E116" s="39"/>
    </row>
    <row r="117" spans="1:5">
      <c r="A117" s="39"/>
      <c r="B117" s="39"/>
      <c r="C117" s="39"/>
      <c r="D117" s="39"/>
      <c r="E117" s="39"/>
    </row>
    <row r="118" spans="1:5">
      <c r="A118" s="39"/>
      <c r="B118" s="39"/>
      <c r="C118" s="39"/>
      <c r="D118" s="39"/>
      <c r="E118" s="39"/>
    </row>
    <row r="119" spans="1:5">
      <c r="A119" s="39"/>
      <c r="B119" s="39"/>
      <c r="C119" s="39"/>
      <c r="D119" s="39"/>
      <c r="E119" s="39"/>
    </row>
    <row r="120" spans="1:5">
      <c r="A120" s="39"/>
      <c r="B120" s="39"/>
      <c r="C120" s="39"/>
      <c r="D120" s="39"/>
      <c r="E120" s="39"/>
    </row>
    <row r="121" spans="1:5">
      <c r="A121" s="39"/>
      <c r="B121" s="39"/>
      <c r="C121" s="39"/>
      <c r="D121" s="39"/>
      <c r="E121" s="39"/>
    </row>
    <row r="122" spans="1:5">
      <c r="A122" s="39"/>
      <c r="B122" s="39"/>
      <c r="C122" s="39"/>
      <c r="D122" s="39"/>
      <c r="E122" s="39"/>
    </row>
    <row r="123" spans="1:5">
      <c r="A123" s="39"/>
      <c r="B123" s="38"/>
      <c r="C123" s="38"/>
      <c r="D123" s="38"/>
      <c r="E123" s="38"/>
    </row>
    <row r="124" spans="1:5">
      <c r="A124" s="39"/>
      <c r="B124" s="38"/>
      <c r="C124" s="38"/>
      <c r="D124" s="38"/>
      <c r="E124" s="38"/>
    </row>
    <row r="125" spans="1:5">
      <c r="A125" s="39"/>
      <c r="B125" s="38"/>
      <c r="C125" s="38"/>
      <c r="D125" s="38"/>
      <c r="E125" s="38"/>
    </row>
    <row r="126" spans="1:5">
      <c r="A126" s="39"/>
      <c r="B126" s="38"/>
      <c r="C126" s="38"/>
      <c r="D126" s="38"/>
      <c r="E126" s="38"/>
    </row>
    <row r="127" spans="1:5">
      <c r="A127" s="39"/>
      <c r="B127" s="38"/>
      <c r="C127" s="38"/>
      <c r="D127" s="38"/>
      <c r="E127" s="38"/>
    </row>
    <row r="128" spans="1:5">
      <c r="A128" s="39"/>
      <c r="B128" s="38"/>
      <c r="C128" s="38"/>
      <c r="D128" s="38"/>
      <c r="E128" s="38"/>
    </row>
  </sheetData>
  <mergeCells count="1">
    <mergeCell ref="A116:D116"/>
  </mergeCells>
  <pageMargins left="0.70866141732283472" right="0.70866141732283472" top="0.74803149606299213" bottom="0.74803149606299213" header="0.31496062992125984" footer="0.31496062992125984"/>
  <pageSetup scale="76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workbookViewId="0">
      <selection activeCell="B42" sqref="B42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59" t="s">
        <v>297</v>
      </c>
    </row>
    <row r="2" spans="1:5">
      <c r="A2" s="60" t="s">
        <v>301</v>
      </c>
    </row>
    <row r="3" spans="1:5">
      <c r="A3" s="60" t="s">
        <v>299</v>
      </c>
    </row>
    <row r="4" spans="1:5">
      <c r="A4" s="60" t="s">
        <v>300</v>
      </c>
    </row>
    <row r="5" spans="1:5">
      <c r="A5" s="59" t="s">
        <v>302</v>
      </c>
      <c r="B5" s="41"/>
      <c r="C5" s="41"/>
      <c r="D5" s="41"/>
      <c r="E5" s="41"/>
    </row>
    <row r="6" spans="1:5">
      <c r="A6" s="74"/>
      <c r="B6" s="42" t="s">
        <v>214</v>
      </c>
      <c r="C6" s="42"/>
      <c r="D6" s="42" t="s">
        <v>214</v>
      </c>
      <c r="E6" s="75"/>
    </row>
    <row r="7" spans="1:5">
      <c r="A7" s="74"/>
      <c r="B7" s="42" t="s">
        <v>215</v>
      </c>
      <c r="C7" s="42"/>
      <c r="D7" s="42" t="s">
        <v>216</v>
      </c>
      <c r="E7" s="75"/>
    </row>
    <row r="8" spans="1:5">
      <c r="A8" s="76"/>
      <c r="B8" s="46"/>
      <c r="C8" s="52"/>
      <c r="D8" s="46"/>
      <c r="E8" s="77"/>
    </row>
    <row r="9" spans="1:5">
      <c r="A9" s="49" t="s">
        <v>303</v>
      </c>
      <c r="B9" s="78"/>
      <c r="C9" s="79"/>
      <c r="D9" s="78"/>
      <c r="E9" s="78"/>
    </row>
    <row r="10" spans="1:5">
      <c r="A10" s="66" t="s">
        <v>304</v>
      </c>
      <c r="B10" s="80">
        <v>87119380</v>
      </c>
      <c r="C10" s="79"/>
      <c r="D10" s="80">
        <v>71831619</v>
      </c>
      <c r="E10" s="78"/>
    </row>
    <row r="11" spans="1:5">
      <c r="A11" s="66" t="s">
        <v>305</v>
      </c>
      <c r="B11" s="80">
        <v>0</v>
      </c>
      <c r="C11" s="79"/>
      <c r="D11" s="80">
        <v>0</v>
      </c>
      <c r="E11" s="78"/>
    </row>
    <row r="12" spans="1:5">
      <c r="A12" s="66" t="s">
        <v>306</v>
      </c>
      <c r="B12" s="80">
        <v>0</v>
      </c>
      <c r="C12" s="79"/>
      <c r="D12" s="80">
        <v>0</v>
      </c>
      <c r="E12" s="78"/>
    </row>
    <row r="13" spans="1:5">
      <c r="A13" s="66" t="s">
        <v>307</v>
      </c>
      <c r="B13" s="80">
        <v>0</v>
      </c>
      <c r="C13" s="79"/>
      <c r="D13" s="80">
        <v>0</v>
      </c>
      <c r="E13" s="78"/>
    </row>
    <row r="14" spans="1:5">
      <c r="A14" s="66" t="s">
        <v>308</v>
      </c>
      <c r="B14" s="80">
        <v>0</v>
      </c>
      <c r="C14" s="79"/>
      <c r="D14" s="80">
        <v>0</v>
      </c>
      <c r="E14" s="78"/>
    </row>
    <row r="15" spans="1:5">
      <c r="A15" s="49" t="s">
        <v>309</v>
      </c>
      <c r="B15" s="80">
        <v>0</v>
      </c>
      <c r="C15" s="79"/>
      <c r="D15" s="80">
        <v>0</v>
      </c>
      <c r="E15" s="78"/>
    </row>
    <row r="16" spans="1:5">
      <c r="A16" s="49" t="s">
        <v>310</v>
      </c>
      <c r="B16" s="80">
        <v>0</v>
      </c>
      <c r="C16" s="79"/>
      <c r="D16" s="80">
        <v>0</v>
      </c>
      <c r="E16" s="78"/>
    </row>
    <row r="17" spans="1:5">
      <c r="A17" s="49" t="s">
        <v>311</v>
      </c>
      <c r="B17" s="80">
        <v>0</v>
      </c>
      <c r="C17" s="79"/>
      <c r="D17" s="80">
        <v>0</v>
      </c>
      <c r="E17" s="78"/>
    </row>
    <row r="18" spans="1:5">
      <c r="A18" s="49" t="s">
        <v>312</v>
      </c>
      <c r="B18" s="78"/>
      <c r="C18" s="79"/>
      <c r="D18" s="78"/>
      <c r="E18" s="78"/>
    </row>
    <row r="19" spans="1:5">
      <c r="A19" s="66" t="s">
        <v>312</v>
      </c>
      <c r="B19" s="80">
        <v>-82198728</v>
      </c>
      <c r="C19" s="79"/>
      <c r="D19" s="80">
        <v>-72740222</v>
      </c>
      <c r="E19" s="78"/>
    </row>
    <row r="20" spans="1:5">
      <c r="A20" s="66" t="s">
        <v>313</v>
      </c>
      <c r="B20" s="80">
        <v>0</v>
      </c>
      <c r="C20" s="79"/>
      <c r="D20" s="80">
        <v>0</v>
      </c>
      <c r="E20" s="78"/>
    </row>
    <row r="21" spans="1:5">
      <c r="A21" s="49" t="s">
        <v>314</v>
      </c>
      <c r="B21" s="78"/>
      <c r="C21" s="79"/>
      <c r="D21" s="78"/>
      <c r="E21" s="78"/>
    </row>
    <row r="22" spans="1:5">
      <c r="A22" s="66" t="s">
        <v>315</v>
      </c>
      <c r="B22" s="80">
        <v>-5756060</v>
      </c>
      <c r="C22" s="79"/>
      <c r="D22" s="80">
        <v>-3137702</v>
      </c>
      <c r="E22" s="78"/>
    </row>
    <row r="23" spans="1:5">
      <c r="A23" s="66" t="s">
        <v>316</v>
      </c>
      <c r="B23" s="80">
        <v>-1034847</v>
      </c>
      <c r="C23" s="79"/>
      <c r="D23" s="80">
        <v>-932166</v>
      </c>
      <c r="E23" s="78"/>
    </row>
    <row r="24" spans="1:5">
      <c r="A24" s="66" t="s">
        <v>317</v>
      </c>
      <c r="B24" s="80">
        <v>0</v>
      </c>
      <c r="C24" s="79"/>
      <c r="D24" s="80">
        <v>0</v>
      </c>
      <c r="E24" s="78"/>
    </row>
    <row r="25" spans="1:5">
      <c r="A25" s="49" t="s">
        <v>318</v>
      </c>
      <c r="B25" s="80">
        <v>0</v>
      </c>
      <c r="C25" s="79"/>
      <c r="D25" s="80">
        <v>0</v>
      </c>
      <c r="E25" s="78"/>
    </row>
    <row r="26" spans="1:5">
      <c r="A26" s="49" t="s">
        <v>319</v>
      </c>
      <c r="B26" s="80">
        <v>-12883326</v>
      </c>
      <c r="C26" s="79"/>
      <c r="D26" s="80">
        <v>-12594113</v>
      </c>
      <c r="E26" s="78"/>
    </row>
    <row r="27" spans="1:5">
      <c r="A27" s="49" t="s">
        <v>320</v>
      </c>
      <c r="B27" s="80">
        <v>-6598513</v>
      </c>
      <c r="C27" s="79"/>
      <c r="D27" s="80">
        <v>-23121588</v>
      </c>
      <c r="E27" s="78"/>
    </row>
    <row r="28" spans="1:5">
      <c r="A28" s="49" t="s">
        <v>321</v>
      </c>
      <c r="B28" s="78"/>
      <c r="C28" s="79"/>
      <c r="D28" s="78"/>
      <c r="E28" s="78"/>
    </row>
    <row r="29" spans="1:5" ht="15" customHeight="1">
      <c r="A29" s="66" t="s">
        <v>322</v>
      </c>
      <c r="B29" s="80">
        <v>0</v>
      </c>
      <c r="C29" s="79"/>
      <c r="D29" s="80">
        <v>0</v>
      </c>
      <c r="E29" s="78"/>
    </row>
    <row r="30" spans="1:5" ht="15" customHeight="1">
      <c r="A30" s="66" t="s">
        <v>323</v>
      </c>
      <c r="B30" s="80">
        <v>0</v>
      </c>
      <c r="C30" s="79"/>
      <c r="D30" s="80">
        <v>0</v>
      </c>
      <c r="E30" s="78"/>
    </row>
    <row r="31" spans="1:5" ht="15" customHeight="1">
      <c r="A31" s="66" t="s">
        <v>324</v>
      </c>
      <c r="B31" s="80">
        <v>0</v>
      </c>
      <c r="C31" s="79"/>
      <c r="D31" s="80">
        <v>0</v>
      </c>
      <c r="E31" s="78"/>
    </row>
    <row r="32" spans="1:5" ht="15" customHeight="1">
      <c r="A32" s="66" t="s">
        <v>325</v>
      </c>
      <c r="B32" s="80">
        <v>0</v>
      </c>
      <c r="C32" s="79"/>
      <c r="D32" s="80">
        <v>0</v>
      </c>
      <c r="E32" s="78"/>
    </row>
    <row r="33" spans="1:5" ht="15" customHeight="1">
      <c r="A33" s="66" t="s">
        <v>326</v>
      </c>
      <c r="B33" s="80">
        <v>0</v>
      </c>
      <c r="C33" s="79"/>
      <c r="D33" s="80">
        <v>0</v>
      </c>
      <c r="E33" s="78"/>
    </row>
    <row r="34" spans="1:5" ht="15" customHeight="1">
      <c r="A34" s="66" t="s">
        <v>327</v>
      </c>
      <c r="B34" s="80">
        <v>10278608</v>
      </c>
      <c r="C34" s="79"/>
      <c r="D34" s="80">
        <v>8496012</v>
      </c>
      <c r="E34" s="78"/>
    </row>
    <row r="35" spans="1:5">
      <c r="A35" s="49" t="s">
        <v>328</v>
      </c>
      <c r="B35" s="80">
        <v>0</v>
      </c>
      <c r="C35" s="79"/>
      <c r="D35" s="80">
        <v>0</v>
      </c>
      <c r="E35" s="78"/>
    </row>
    <row r="36" spans="1:5">
      <c r="A36" s="49" t="s">
        <v>329</v>
      </c>
      <c r="B36" s="78"/>
      <c r="C36" s="81"/>
      <c r="D36" s="78"/>
      <c r="E36" s="78"/>
    </row>
    <row r="37" spans="1:5">
      <c r="A37" s="66" t="s">
        <v>330</v>
      </c>
      <c r="B37" s="80">
        <v>-7066375</v>
      </c>
      <c r="C37" s="79"/>
      <c r="D37" s="80">
        <v>-4679030</v>
      </c>
      <c r="E37" s="78"/>
    </row>
    <row r="38" spans="1:5">
      <c r="A38" s="66" t="s">
        <v>331</v>
      </c>
      <c r="B38" s="80">
        <v>0</v>
      </c>
      <c r="C38" s="79"/>
      <c r="D38" s="80">
        <v>0</v>
      </c>
      <c r="E38" s="78"/>
    </row>
    <row r="39" spans="1:5">
      <c r="A39" s="66" t="s">
        <v>332</v>
      </c>
      <c r="B39" s="80">
        <v>0</v>
      </c>
      <c r="C39" s="79"/>
      <c r="D39" s="80">
        <v>0</v>
      </c>
      <c r="E39" s="78"/>
    </row>
    <row r="40" spans="1:5">
      <c r="A40" s="49" t="s">
        <v>333</v>
      </c>
      <c r="B40" s="80">
        <v>0</v>
      </c>
      <c r="C40" s="79"/>
      <c r="D40" s="80">
        <v>0</v>
      </c>
      <c r="E40" s="78"/>
    </row>
    <row r="41" spans="1:5">
      <c r="A41" s="82" t="s">
        <v>334</v>
      </c>
      <c r="B41" s="80">
        <v>0</v>
      </c>
      <c r="C41" s="79"/>
      <c r="D41" s="80">
        <v>0</v>
      </c>
      <c r="E41" s="78"/>
    </row>
    <row r="42" spans="1:5">
      <c r="A42" s="49" t="s">
        <v>335</v>
      </c>
      <c r="B42" s="83">
        <f>SUM(B9:B41)</f>
        <v>-18139861</v>
      </c>
      <c r="C42" s="84"/>
      <c r="D42" s="83">
        <f>SUM(D9:D41)</f>
        <v>-36877190</v>
      </c>
      <c r="E42" s="85"/>
    </row>
    <row r="43" spans="1:5">
      <c r="A43" s="49" t="s">
        <v>336</v>
      </c>
      <c r="B43" s="84"/>
      <c r="C43" s="84"/>
      <c r="D43" s="84"/>
      <c r="E43" s="85"/>
    </row>
    <row r="44" spans="1:5">
      <c r="A44" s="66" t="s">
        <v>337</v>
      </c>
      <c r="B44" s="80">
        <v>0</v>
      </c>
      <c r="C44" s="79"/>
      <c r="D44" s="80">
        <v>0</v>
      </c>
      <c r="E44" s="78"/>
    </row>
    <row r="45" spans="1:5">
      <c r="A45" s="66" t="s">
        <v>338</v>
      </c>
      <c r="B45" s="80">
        <v>0</v>
      </c>
      <c r="C45" s="79"/>
      <c r="D45" s="80">
        <v>0</v>
      </c>
      <c r="E45" s="78"/>
    </row>
    <row r="46" spans="1:5">
      <c r="A46" s="66" t="s">
        <v>339</v>
      </c>
      <c r="B46" s="80">
        <v>0</v>
      </c>
      <c r="C46" s="79"/>
      <c r="D46" s="80">
        <v>0</v>
      </c>
      <c r="E46" s="78"/>
    </row>
    <row r="47" spans="1:5">
      <c r="A47" s="49" t="s">
        <v>340</v>
      </c>
      <c r="B47" s="86">
        <f>SUM(B42:B46)</f>
        <v>-18139861</v>
      </c>
      <c r="C47" s="85"/>
      <c r="D47" s="86">
        <f>SUM(D42:D46)</f>
        <v>-36877190</v>
      </c>
      <c r="E47" s="85"/>
    </row>
    <row r="48" spans="1:5" ht="15.75" thickBot="1">
      <c r="A48" s="87"/>
      <c r="B48" s="88"/>
      <c r="C48" s="88"/>
      <c r="D48" s="88"/>
      <c r="E48" s="89"/>
    </row>
    <row r="49" spans="1:5" ht="15.75" thickTop="1">
      <c r="A49" s="90" t="s">
        <v>341</v>
      </c>
      <c r="B49" s="91"/>
      <c r="C49" s="91"/>
      <c r="D49" s="91"/>
      <c r="E49" s="89"/>
    </row>
    <row r="50" spans="1:5">
      <c r="A50" s="66" t="s">
        <v>342</v>
      </c>
      <c r="B50" s="92">
        <v>0</v>
      </c>
      <c r="C50" s="91"/>
      <c r="D50" s="92">
        <v>0</v>
      </c>
      <c r="E50" s="78"/>
    </row>
    <row r="51" spans="1:5">
      <c r="A51" s="66" t="s">
        <v>343</v>
      </c>
      <c r="B51" s="92">
        <v>0</v>
      </c>
      <c r="C51" s="91"/>
      <c r="D51" s="92">
        <v>0</v>
      </c>
      <c r="E51" s="78"/>
    </row>
    <row r="52" spans="1:5">
      <c r="A52" s="66" t="s">
        <v>344</v>
      </c>
      <c r="B52" s="92">
        <v>0</v>
      </c>
      <c r="C52" s="91"/>
      <c r="D52" s="92">
        <v>0</v>
      </c>
      <c r="E52" s="77"/>
    </row>
    <row r="53" spans="1:5" ht="15" customHeight="1">
      <c r="A53" s="66" t="s">
        <v>345</v>
      </c>
      <c r="B53" s="92">
        <v>0</v>
      </c>
      <c r="C53" s="91"/>
      <c r="D53" s="92">
        <v>0</v>
      </c>
      <c r="E53" s="93"/>
    </row>
    <row r="54" spans="1:5">
      <c r="A54" s="94" t="s">
        <v>346</v>
      </c>
      <c r="B54" s="92">
        <v>0</v>
      </c>
      <c r="C54" s="91"/>
      <c r="D54" s="92">
        <v>0</v>
      </c>
      <c r="E54" s="95"/>
    </row>
    <row r="55" spans="1:5">
      <c r="A55" s="90" t="s">
        <v>347</v>
      </c>
      <c r="B55" s="96">
        <f>SUM(B50:B54)</f>
        <v>0</v>
      </c>
      <c r="C55" s="97"/>
      <c r="D55" s="96">
        <f>SUM(D50:D54)</f>
        <v>0</v>
      </c>
      <c r="E55" s="93"/>
    </row>
    <row r="56" spans="1:5">
      <c r="A56" s="98"/>
      <c r="B56" s="99"/>
      <c r="C56" s="100"/>
      <c r="D56" s="99"/>
      <c r="E56" s="93"/>
    </row>
    <row r="57" spans="1:5" ht="15.75" thickBot="1">
      <c r="A57" s="90" t="s">
        <v>348</v>
      </c>
      <c r="B57" s="101">
        <f>B47+B55</f>
        <v>-18139861</v>
      </c>
      <c r="C57" s="102"/>
      <c r="D57" s="101">
        <f>D47+D55</f>
        <v>-36877190</v>
      </c>
      <c r="E57" s="93"/>
    </row>
    <row r="58" spans="1:5" ht="15.75" thickTop="1">
      <c r="A58" s="98"/>
      <c r="B58" s="99"/>
      <c r="C58" s="100"/>
      <c r="D58" s="99"/>
      <c r="E58" s="93"/>
    </row>
    <row r="59" spans="1:5">
      <c r="A59" s="103" t="s">
        <v>349</v>
      </c>
      <c r="B59" s="99"/>
      <c r="C59" s="100"/>
      <c r="D59" s="99"/>
      <c r="E59" s="104"/>
    </row>
    <row r="60" spans="1:5">
      <c r="A60" s="98" t="s">
        <v>350</v>
      </c>
      <c r="B60" s="80">
        <v>0</v>
      </c>
      <c r="C60" s="78"/>
      <c r="D60" s="80">
        <v>0</v>
      </c>
      <c r="E60" s="104"/>
    </row>
    <row r="61" spans="1:5">
      <c r="A61" s="98" t="s">
        <v>351</v>
      </c>
      <c r="B61" s="80">
        <v>0</v>
      </c>
      <c r="C61" s="78"/>
      <c r="D61" s="80">
        <v>0</v>
      </c>
      <c r="E61" s="104"/>
    </row>
    <row r="62" spans="1:5">
      <c r="A62" s="105"/>
      <c r="B62" s="106"/>
      <c r="C62" s="106"/>
      <c r="D62" s="106"/>
      <c r="E62" s="104"/>
    </row>
    <row r="63" spans="1:5">
      <c r="A63" s="105"/>
      <c r="B63" s="106"/>
      <c r="C63" s="106"/>
      <c r="D63" s="106"/>
      <c r="E63" s="104"/>
    </row>
    <row r="64" spans="1:5">
      <c r="A64" s="39" t="s">
        <v>352</v>
      </c>
      <c r="B64" s="106"/>
      <c r="C64" s="106"/>
      <c r="D64" s="106"/>
      <c r="E64" s="104"/>
    </row>
    <row r="65" spans="1:5">
      <c r="A65" s="107"/>
      <c r="B65" s="108"/>
      <c r="C65" s="108"/>
      <c r="D65" s="108"/>
      <c r="E65" s="109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B1:F72"/>
  <sheetViews>
    <sheetView showGridLines="0" tabSelected="1" topLeftCell="B52" workbookViewId="0">
      <selection activeCell="C73" sqref="C73"/>
    </sheetView>
  </sheetViews>
  <sheetFormatPr defaultRowHeight="15"/>
  <cols>
    <col min="1" max="1" width="9.7109375" style="41" customWidth="1"/>
    <col min="2" max="2" width="90.140625" style="41" customWidth="1"/>
    <col min="3" max="3" width="15.7109375" style="41" customWidth="1"/>
    <col min="4" max="4" width="2.7109375" style="41" customWidth="1"/>
    <col min="5" max="5" width="15.7109375" style="41" customWidth="1"/>
    <col min="6" max="6" width="11.5703125" style="41" customWidth="1"/>
    <col min="7" max="16384" width="9.140625" style="41"/>
  </cols>
  <sheetData>
    <row r="1" spans="2:5">
      <c r="B1" s="59" t="s">
        <v>297</v>
      </c>
    </row>
    <row r="2" spans="2:5">
      <c r="B2" s="60" t="s">
        <v>298</v>
      </c>
    </row>
    <row r="3" spans="2:5">
      <c r="B3" s="60" t="s">
        <v>299</v>
      </c>
    </row>
    <row r="4" spans="2:5">
      <c r="B4" s="60" t="s">
        <v>300</v>
      </c>
    </row>
    <row r="5" spans="2:5">
      <c r="B5" s="59" t="s">
        <v>376</v>
      </c>
      <c r="C5" s="46"/>
      <c r="D5" s="52"/>
      <c r="E5" s="46"/>
    </row>
    <row r="6" spans="2:5">
      <c r="B6" s="60"/>
      <c r="C6" s="46"/>
      <c r="D6" s="52"/>
      <c r="E6" s="46"/>
    </row>
    <row r="7" spans="2:5">
      <c r="B7" s="138"/>
      <c r="C7" s="42" t="s">
        <v>214</v>
      </c>
      <c r="D7" s="42"/>
      <c r="E7" s="42" t="s">
        <v>214</v>
      </c>
    </row>
    <row r="8" spans="2:5" ht="14.1" customHeight="1">
      <c r="B8" s="138"/>
      <c r="C8" s="42" t="s">
        <v>215</v>
      </c>
      <c r="D8" s="42"/>
      <c r="E8" s="42" t="s">
        <v>216</v>
      </c>
    </row>
    <row r="9" spans="2:5" ht="14.1" customHeight="1">
      <c r="B9" s="76"/>
      <c r="C9" s="46"/>
      <c r="D9" s="52"/>
      <c r="E9" s="46"/>
    </row>
    <row r="10" spans="2:5" ht="14.1" customHeight="1">
      <c r="B10" s="49" t="s">
        <v>377</v>
      </c>
      <c r="C10" s="139"/>
      <c r="D10" s="140"/>
      <c r="E10" s="139"/>
    </row>
    <row r="11" spans="2:5" ht="14.1" customHeight="1">
      <c r="B11" s="47" t="s">
        <v>378</v>
      </c>
      <c r="C11" s="48">
        <v>-18139861</v>
      </c>
      <c r="D11" s="53"/>
      <c r="E11" s="48">
        <v>-36877190</v>
      </c>
    </row>
    <row r="12" spans="2:5" ht="14.1" customHeight="1">
      <c r="B12" s="141" t="s">
        <v>379</v>
      </c>
      <c r="C12" s="48"/>
      <c r="D12" s="53"/>
      <c r="E12" s="48"/>
    </row>
    <row r="13" spans="2:5" ht="14.1" customHeight="1">
      <c r="B13" s="142" t="s">
        <v>380</v>
      </c>
      <c r="C13" s="48">
        <v>0</v>
      </c>
      <c r="D13" s="53"/>
      <c r="E13" s="48">
        <v>14191814</v>
      </c>
    </row>
    <row r="14" spans="2:5" ht="14.1" customHeight="1">
      <c r="B14" s="142" t="s">
        <v>381</v>
      </c>
      <c r="C14" s="48">
        <v>0</v>
      </c>
      <c r="D14" s="53"/>
      <c r="E14" s="48">
        <v>0</v>
      </c>
    </row>
    <row r="15" spans="2:5">
      <c r="B15" s="143" t="s">
        <v>319</v>
      </c>
      <c r="C15" s="48">
        <v>12883326</v>
      </c>
      <c r="D15" s="53"/>
      <c r="E15" s="48">
        <v>12594113</v>
      </c>
    </row>
    <row r="16" spans="2:5">
      <c r="B16" s="142" t="s">
        <v>318</v>
      </c>
      <c r="C16" s="48">
        <v>0</v>
      </c>
      <c r="D16" s="53"/>
      <c r="E16" s="48">
        <v>0</v>
      </c>
    </row>
    <row r="17" spans="2:5">
      <c r="B17" s="142" t="s">
        <v>382</v>
      </c>
      <c r="C17" s="48">
        <v>0</v>
      </c>
      <c r="D17" s="53"/>
      <c r="E17" s="48">
        <v>0</v>
      </c>
    </row>
    <row r="18" spans="2:5">
      <c r="B18" s="142" t="s">
        <v>383</v>
      </c>
      <c r="C18" s="48">
        <v>0</v>
      </c>
      <c r="D18" s="53"/>
      <c r="E18" s="48">
        <v>0</v>
      </c>
    </row>
    <row r="19" spans="2:5">
      <c r="B19" s="142" t="s">
        <v>384</v>
      </c>
      <c r="C19" s="48">
        <v>0</v>
      </c>
      <c r="D19" s="53"/>
      <c r="E19" s="48">
        <v>0</v>
      </c>
    </row>
    <row r="20" spans="2:5">
      <c r="B20" s="142" t="s">
        <v>385</v>
      </c>
      <c r="C20" s="48">
        <v>0</v>
      </c>
      <c r="D20" s="64"/>
      <c r="E20" s="48">
        <v>0</v>
      </c>
    </row>
    <row r="21" spans="2:5">
      <c r="B21" s="142" t="s">
        <v>386</v>
      </c>
      <c r="C21" s="48">
        <v>0</v>
      </c>
      <c r="D21" s="64"/>
      <c r="E21" s="48">
        <v>0</v>
      </c>
    </row>
    <row r="22" spans="2:5">
      <c r="B22" s="142" t="s">
        <v>387</v>
      </c>
      <c r="C22" s="48">
        <v>0</v>
      </c>
      <c r="D22" s="64"/>
      <c r="E22" s="48">
        <v>0</v>
      </c>
    </row>
    <row r="23" spans="2:5">
      <c r="B23" s="142" t="s">
        <v>387</v>
      </c>
      <c r="C23" s="48">
        <v>0</v>
      </c>
      <c r="D23" s="64"/>
      <c r="E23" s="48">
        <v>0</v>
      </c>
    </row>
    <row r="24" spans="2:5">
      <c r="B24" s="142"/>
      <c r="C24" s="48"/>
      <c r="D24" s="53"/>
      <c r="E24" s="48"/>
    </row>
    <row r="25" spans="2:5" ht="14.1" customHeight="1">
      <c r="B25" s="47" t="s">
        <v>388</v>
      </c>
      <c r="C25" s="48"/>
      <c r="D25" s="53"/>
      <c r="E25" s="48"/>
    </row>
    <row r="26" spans="2:5" ht="14.1" customHeight="1">
      <c r="B26" s="142" t="s">
        <v>389</v>
      </c>
      <c r="C26" s="48">
        <v>0</v>
      </c>
      <c r="D26" s="53"/>
      <c r="E26" s="48">
        <v>0</v>
      </c>
    </row>
    <row r="27" spans="2:5">
      <c r="B27" s="142" t="s">
        <v>390</v>
      </c>
      <c r="C27" s="48">
        <v>0</v>
      </c>
      <c r="D27" s="53"/>
      <c r="E27" s="48">
        <v>0</v>
      </c>
    </row>
    <row r="28" spans="2:5">
      <c r="B28" s="142" t="s">
        <v>391</v>
      </c>
      <c r="C28" s="48">
        <v>0</v>
      </c>
      <c r="D28" s="53"/>
      <c r="E28" s="48">
        <v>0</v>
      </c>
    </row>
    <row r="29" spans="2:5">
      <c r="B29" s="142" t="s">
        <v>387</v>
      </c>
      <c r="C29" s="48">
        <v>0</v>
      </c>
      <c r="D29" s="53"/>
      <c r="E29" s="48">
        <v>0</v>
      </c>
    </row>
    <row r="30" spans="2:5">
      <c r="B30" s="142"/>
      <c r="C30" s="48"/>
      <c r="D30" s="53"/>
      <c r="E30" s="48"/>
    </row>
    <row r="31" spans="2:5" ht="14.1" customHeight="1">
      <c r="B31" s="47" t="s">
        <v>392</v>
      </c>
      <c r="C31" s="48"/>
      <c r="D31" s="53"/>
      <c r="E31" s="48"/>
    </row>
    <row r="32" spans="2:5">
      <c r="B32" s="142" t="s">
        <v>393</v>
      </c>
      <c r="C32" s="48">
        <v>-41128418</v>
      </c>
      <c r="D32" s="53"/>
      <c r="E32" s="48">
        <v>-26527301</v>
      </c>
    </row>
    <row r="33" spans="2:5" ht="14.25" customHeight="1">
      <c r="B33" s="142" t="s">
        <v>394</v>
      </c>
      <c r="C33" s="48">
        <v>4027870</v>
      </c>
      <c r="D33" s="53"/>
      <c r="E33" s="48">
        <v>-9883283</v>
      </c>
    </row>
    <row r="34" spans="2:5" ht="14.25" customHeight="1">
      <c r="B34" s="142" t="s">
        <v>395</v>
      </c>
      <c r="C34" s="48">
        <v>-2148426</v>
      </c>
      <c r="D34" s="53"/>
      <c r="E34" s="48">
        <v>9628974</v>
      </c>
    </row>
    <row r="35" spans="2:5">
      <c r="B35" s="142" t="s">
        <v>396</v>
      </c>
      <c r="C35" s="48">
        <v>105475</v>
      </c>
      <c r="D35" s="53"/>
      <c r="E35" s="48">
        <v>-70245</v>
      </c>
    </row>
    <row r="36" spans="2:5" ht="14.1" customHeight="1">
      <c r="B36" s="142" t="s">
        <v>397</v>
      </c>
      <c r="C36" s="48">
        <v>36022461</v>
      </c>
      <c r="D36" s="53"/>
      <c r="E36" s="48">
        <v>-145827796</v>
      </c>
    </row>
    <row r="37" spans="2:5">
      <c r="B37" s="49" t="s">
        <v>398</v>
      </c>
      <c r="C37" s="61">
        <f>SUM(C11:C36)</f>
        <v>-8377573</v>
      </c>
      <c r="D37" s="62"/>
      <c r="E37" s="61">
        <f>SUM(E11:E36)</f>
        <v>-182770914</v>
      </c>
    </row>
    <row r="38" spans="2:5">
      <c r="B38" s="144"/>
      <c r="C38" s="48"/>
      <c r="D38" s="53"/>
      <c r="E38" s="48"/>
    </row>
    <row r="39" spans="2:5">
      <c r="B39" s="49" t="s">
        <v>399</v>
      </c>
      <c r="C39" s="48"/>
      <c r="D39" s="53"/>
      <c r="E39" s="48"/>
    </row>
    <row r="40" spans="2:5" ht="14.1" customHeight="1">
      <c r="B40" s="142" t="s">
        <v>400</v>
      </c>
      <c r="C40" s="48">
        <v>-35560108</v>
      </c>
      <c r="D40" s="53"/>
      <c r="E40" s="48">
        <v>-5312179</v>
      </c>
    </row>
    <row r="41" spans="2:5">
      <c r="B41" s="142" t="s">
        <v>401</v>
      </c>
      <c r="C41" s="48">
        <v>0</v>
      </c>
      <c r="D41" s="53"/>
      <c r="E41" s="48">
        <v>0</v>
      </c>
    </row>
    <row r="42" spans="2:5" ht="14.1" customHeight="1">
      <c r="B42" s="142" t="s">
        <v>402</v>
      </c>
      <c r="C42" s="48">
        <v>0</v>
      </c>
      <c r="D42" s="53"/>
      <c r="E42" s="48">
        <v>0</v>
      </c>
    </row>
    <row r="43" spans="2:5" ht="30">
      <c r="B43" s="142" t="s">
        <v>403</v>
      </c>
      <c r="C43" s="48">
        <v>0</v>
      </c>
      <c r="D43" s="53"/>
      <c r="E43" s="48">
        <v>0</v>
      </c>
    </row>
    <row r="44" spans="2:5">
      <c r="B44" s="142" t="s">
        <v>404</v>
      </c>
      <c r="C44" s="48">
        <v>0</v>
      </c>
      <c r="D44" s="53"/>
      <c r="E44" s="48">
        <v>0</v>
      </c>
    </row>
    <row r="45" spans="2:5">
      <c r="B45" s="142" t="s">
        <v>405</v>
      </c>
      <c r="C45" s="48">
        <v>0</v>
      </c>
      <c r="D45" s="53"/>
      <c r="E45" s="48">
        <v>0</v>
      </c>
    </row>
    <row r="46" spans="2:5">
      <c r="B46" s="142" t="s">
        <v>406</v>
      </c>
      <c r="C46" s="48">
        <v>0</v>
      </c>
      <c r="D46" s="53"/>
      <c r="E46" s="48">
        <v>0</v>
      </c>
    </row>
    <row r="47" spans="2:5" ht="14.1" customHeight="1">
      <c r="B47" s="142" t="s">
        <v>407</v>
      </c>
      <c r="C47" s="48">
        <v>0</v>
      </c>
      <c r="D47" s="53"/>
      <c r="E47" s="48">
        <v>0</v>
      </c>
    </row>
    <row r="48" spans="2:5" ht="14.1" customHeight="1">
      <c r="B48" s="142" t="s">
        <v>387</v>
      </c>
      <c r="C48" s="48">
        <v>0</v>
      </c>
      <c r="D48" s="53"/>
      <c r="E48" s="48">
        <v>0</v>
      </c>
    </row>
    <row r="49" spans="2:5" ht="14.1" customHeight="1">
      <c r="B49" s="49" t="s">
        <v>408</v>
      </c>
      <c r="C49" s="61">
        <f>SUM(C40:C48)</f>
        <v>-35560108</v>
      </c>
      <c r="D49" s="62"/>
      <c r="E49" s="61">
        <f>SUM(E40:E48)</f>
        <v>-5312179</v>
      </c>
    </row>
    <row r="50" spans="2:5" ht="14.1" customHeight="1">
      <c r="B50" s="144"/>
      <c r="C50" s="48"/>
      <c r="D50" s="53"/>
      <c r="E50" s="48"/>
    </row>
    <row r="51" spans="2:5" ht="14.1" customHeight="1">
      <c r="B51" s="49" t="s">
        <v>409</v>
      </c>
      <c r="C51" s="48"/>
      <c r="D51" s="53"/>
      <c r="E51" s="48"/>
    </row>
    <row r="52" spans="2:5" ht="14.1" customHeight="1">
      <c r="B52" s="142" t="s">
        <v>410</v>
      </c>
      <c r="C52" s="48">
        <v>0</v>
      </c>
      <c r="D52" s="53"/>
      <c r="E52" s="48">
        <v>0</v>
      </c>
    </row>
    <row r="53" spans="2:5" ht="14.1" customHeight="1">
      <c r="B53" s="142" t="s">
        <v>411</v>
      </c>
      <c r="C53" s="48">
        <v>0</v>
      </c>
      <c r="D53" s="53"/>
      <c r="E53" s="48">
        <v>0</v>
      </c>
    </row>
    <row r="54" spans="2:5" ht="14.1" customHeight="1">
      <c r="B54" s="142" t="s">
        <v>412</v>
      </c>
      <c r="C54" s="48">
        <v>61710000</v>
      </c>
      <c r="D54" s="53"/>
      <c r="E54" s="48">
        <v>203467777</v>
      </c>
    </row>
    <row r="55" spans="2:5" ht="14.1" customHeight="1">
      <c r="B55" s="142" t="s">
        <v>413</v>
      </c>
      <c r="C55" s="48">
        <v>0</v>
      </c>
      <c r="D55" s="53"/>
      <c r="E55" s="48">
        <v>0</v>
      </c>
    </row>
    <row r="56" spans="2:5" ht="14.1" customHeight="1">
      <c r="B56" s="142" t="s">
        <v>414</v>
      </c>
      <c r="C56" s="48">
        <v>0</v>
      </c>
      <c r="D56" s="53"/>
      <c r="E56" s="48">
        <v>0</v>
      </c>
    </row>
    <row r="57" spans="2:5" ht="14.1" customHeight="1">
      <c r="B57" s="142" t="s">
        <v>415</v>
      </c>
      <c r="C57" s="48">
        <v>0</v>
      </c>
      <c r="D57" s="53"/>
      <c r="E57" s="48">
        <v>0</v>
      </c>
    </row>
    <row r="58" spans="2:5" ht="14.1" customHeight="1">
      <c r="B58" s="142" t="s">
        <v>416</v>
      </c>
      <c r="C58" s="48">
        <v>-11570076</v>
      </c>
      <c r="D58" s="53"/>
      <c r="E58" s="48">
        <v>-9590563</v>
      </c>
    </row>
    <row r="59" spans="2:5" ht="14.1" customHeight="1">
      <c r="B59" s="142" t="s">
        <v>417</v>
      </c>
      <c r="C59" s="48">
        <v>0</v>
      </c>
      <c r="D59" s="53"/>
      <c r="E59" s="48">
        <v>0</v>
      </c>
    </row>
    <row r="60" spans="2:5" ht="15" customHeight="1">
      <c r="B60" s="142" t="s">
        <v>418</v>
      </c>
      <c r="C60" s="48">
        <v>-5152783</v>
      </c>
      <c r="D60" s="53"/>
      <c r="E60" s="48">
        <v>-4592752</v>
      </c>
    </row>
    <row r="61" spans="2:5" ht="14.1" customHeight="1">
      <c r="B61" s="142" t="s">
        <v>419</v>
      </c>
      <c r="C61" s="48">
        <v>0</v>
      </c>
      <c r="D61" s="64"/>
      <c r="E61" s="63">
        <v>0</v>
      </c>
    </row>
    <row r="62" spans="2:5" ht="14.1" customHeight="1">
      <c r="B62" s="142" t="s">
        <v>420</v>
      </c>
      <c r="C62" s="48">
        <v>0</v>
      </c>
      <c r="D62" s="64"/>
      <c r="E62" s="63">
        <v>0</v>
      </c>
    </row>
    <row r="63" spans="2:5" ht="14.1" customHeight="1">
      <c r="B63" s="142" t="s">
        <v>387</v>
      </c>
      <c r="C63" s="48">
        <v>0</v>
      </c>
      <c r="D63" s="53"/>
      <c r="E63" s="48">
        <v>0</v>
      </c>
    </row>
    <row r="64" spans="2:5" ht="14.1" customHeight="1">
      <c r="B64" s="49" t="s">
        <v>421</v>
      </c>
      <c r="C64" s="61">
        <f>SUM(C52:C63)</f>
        <v>44987141</v>
      </c>
      <c r="D64" s="62"/>
      <c r="E64" s="61">
        <f>SUM(E52:E63)</f>
        <v>189284462</v>
      </c>
    </row>
    <row r="65" spans="2:6" ht="14.1" customHeight="1">
      <c r="B65" s="144"/>
      <c r="C65" s="48"/>
      <c r="D65" s="53"/>
      <c r="E65" s="48"/>
    </row>
    <row r="66" spans="2:6" ht="14.1" customHeight="1">
      <c r="B66" s="49" t="s">
        <v>422</v>
      </c>
      <c r="C66" s="145">
        <f>C37+C49+C64</f>
        <v>1049460</v>
      </c>
      <c r="D66" s="62"/>
      <c r="E66" s="145">
        <f>E37+E49+E64</f>
        <v>1201369</v>
      </c>
    </row>
    <row r="67" spans="2:6">
      <c r="B67" s="146" t="s">
        <v>423</v>
      </c>
      <c r="C67" s="48">
        <v>1663917</v>
      </c>
      <c r="D67" s="53"/>
      <c r="E67" s="48">
        <v>462548</v>
      </c>
    </row>
    <row r="68" spans="2:6">
      <c r="B68" s="146" t="s">
        <v>424</v>
      </c>
      <c r="C68" s="48">
        <v>0</v>
      </c>
      <c r="D68" s="53"/>
      <c r="E68" s="48">
        <v>0</v>
      </c>
    </row>
    <row r="69" spans="2:6" ht="15.75" thickBot="1">
      <c r="B69" s="147" t="s">
        <v>425</v>
      </c>
      <c r="C69" s="148">
        <f>SUM(C66:C68)</f>
        <v>2713377</v>
      </c>
      <c r="D69" s="149"/>
      <c r="E69" s="148">
        <f>SUM(E66:E68)</f>
        <v>1663917</v>
      </c>
    </row>
    <row r="70" spans="2:6" ht="15.75" thickTop="1"/>
    <row r="72" spans="2:6">
      <c r="B72" s="55" t="s">
        <v>28</v>
      </c>
      <c r="C72" s="150">
        <f>C69-'[1]1-Pasqyra e Pozicioni Financiar'!$B$11</f>
        <v>0</v>
      </c>
      <c r="D72" s="151"/>
      <c r="E72" s="150">
        <f>E69-'[1]1-Pasqyra e Pozicioni Financiar'!$D$11</f>
        <v>0</v>
      </c>
      <c r="F72" s="55"/>
    </row>
  </sheetData>
  <mergeCells count="1">
    <mergeCell ref="B7:B8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tabColor theme="0"/>
  </sheetPr>
  <dimension ref="A1:L41"/>
  <sheetViews>
    <sheetView topLeftCell="B15" zoomScale="80" zoomScaleNormal="80" workbookViewId="0">
      <selection activeCell="K35" sqref="K35"/>
    </sheetView>
  </sheetViews>
  <sheetFormatPr defaultRowHeight="15"/>
  <cols>
    <col min="1" max="1" width="78.7109375" style="110" customWidth="1"/>
    <col min="2" max="11" width="15.7109375" style="110" customWidth="1"/>
    <col min="12" max="16384" width="9.140625" style="110"/>
  </cols>
  <sheetData>
    <row r="1" spans="1:12">
      <c r="A1" s="59" t="s">
        <v>353</v>
      </c>
    </row>
    <row r="2" spans="1:12">
      <c r="A2" s="60" t="s">
        <v>354</v>
      </c>
    </row>
    <row r="3" spans="1:12">
      <c r="A3" s="60" t="s">
        <v>355</v>
      </c>
    </row>
    <row r="4" spans="1:12">
      <c r="A4" s="60" t="s">
        <v>356</v>
      </c>
    </row>
    <row r="5" spans="1:12">
      <c r="A5" s="59" t="s">
        <v>357</v>
      </c>
    </row>
    <row r="6" spans="1:12">
      <c r="A6" s="111"/>
    </row>
    <row r="7" spans="1:12" ht="72">
      <c r="B7" s="112" t="s">
        <v>358</v>
      </c>
      <c r="C7" s="112" t="s">
        <v>239</v>
      </c>
      <c r="D7" s="112" t="s">
        <v>240</v>
      </c>
      <c r="E7" s="112" t="s">
        <v>32</v>
      </c>
      <c r="F7" s="112" t="s">
        <v>270</v>
      </c>
      <c r="G7" s="112" t="s">
        <v>359</v>
      </c>
      <c r="H7" s="112" t="s">
        <v>360</v>
      </c>
      <c r="I7" s="112" t="s">
        <v>361</v>
      </c>
      <c r="J7" s="112" t="s">
        <v>243</v>
      </c>
      <c r="K7" s="112" t="s">
        <v>361</v>
      </c>
      <c r="L7" s="90"/>
    </row>
    <row r="8" spans="1:12">
      <c r="A8" s="113"/>
      <c r="B8" s="90"/>
      <c r="C8" s="114"/>
      <c r="D8" s="114"/>
      <c r="E8" s="115"/>
      <c r="F8" s="115"/>
      <c r="G8" s="115"/>
      <c r="H8" s="116"/>
      <c r="I8" s="116"/>
      <c r="J8" s="116"/>
      <c r="K8" s="114"/>
      <c r="L8" s="114"/>
    </row>
    <row r="9" spans="1:12">
      <c r="A9" s="117"/>
      <c r="B9" s="118"/>
      <c r="C9" s="118"/>
      <c r="D9" s="118"/>
      <c r="E9" s="119"/>
      <c r="F9" s="119"/>
      <c r="G9" s="119"/>
      <c r="H9" s="100"/>
      <c r="I9" s="100"/>
      <c r="J9" s="100"/>
      <c r="K9" s="100"/>
      <c r="L9" s="114"/>
    </row>
    <row r="10" spans="1:12" ht="15.75" thickBot="1">
      <c r="A10" s="120" t="s">
        <v>362</v>
      </c>
      <c r="B10" s="101">
        <v>185634500</v>
      </c>
      <c r="C10" s="101">
        <v>0</v>
      </c>
      <c r="D10" s="101">
        <v>-25407918</v>
      </c>
      <c r="E10" s="101">
        <v>0</v>
      </c>
      <c r="F10" s="101">
        <v>0</v>
      </c>
      <c r="G10" s="101">
        <v>-220643135</v>
      </c>
      <c r="H10" s="101"/>
      <c r="I10" s="101">
        <f>SUM(B10:H10)</f>
        <v>-60416553</v>
      </c>
      <c r="J10" s="101"/>
      <c r="K10" s="101">
        <f>SUM(I10:J10)</f>
        <v>-60416553</v>
      </c>
      <c r="L10" s="114"/>
    </row>
    <row r="11" spans="1:12" ht="15.75" thickTop="1">
      <c r="A11" s="121" t="s">
        <v>363</v>
      </c>
      <c r="B11" s="118"/>
      <c r="C11" s="118"/>
      <c r="D11" s="118"/>
      <c r="E11" s="118"/>
      <c r="F11" s="118"/>
      <c r="G11" s="118"/>
      <c r="H11" s="100"/>
      <c r="I11" s="100">
        <f>SUM(B11:H11)</f>
        <v>0</v>
      </c>
      <c r="J11" s="122"/>
      <c r="K11" s="118">
        <f>SUM(I11:J11)</f>
        <v>0</v>
      </c>
      <c r="L11" s="114"/>
    </row>
    <row r="12" spans="1:12">
      <c r="A12" s="120" t="s">
        <v>364</v>
      </c>
      <c r="B12" s="123">
        <f>SUM(B10:B11)</f>
        <v>185634500</v>
      </c>
      <c r="C12" s="123">
        <f t="shared" ref="C12:J12" si="0">SUM(C10:C11)</f>
        <v>0</v>
      </c>
      <c r="D12" s="123">
        <f t="shared" si="0"/>
        <v>-25407918</v>
      </c>
      <c r="E12" s="123">
        <f t="shared" si="0"/>
        <v>0</v>
      </c>
      <c r="F12" s="123">
        <f t="shared" si="0"/>
        <v>0</v>
      </c>
      <c r="G12" s="123">
        <f t="shared" si="0"/>
        <v>-220643135</v>
      </c>
      <c r="H12" s="123">
        <f t="shared" si="0"/>
        <v>0</v>
      </c>
      <c r="I12" s="123">
        <f>SUM(B12:H12)</f>
        <v>-60416553</v>
      </c>
      <c r="J12" s="123">
        <f t="shared" si="0"/>
        <v>0</v>
      </c>
      <c r="K12" s="123">
        <f>SUM(I12:J12)</f>
        <v>-60416553</v>
      </c>
      <c r="L12" s="114"/>
    </row>
    <row r="13" spans="1:12">
      <c r="A13" s="124" t="s">
        <v>365</v>
      </c>
      <c r="B13" s="118"/>
      <c r="C13" s="118"/>
      <c r="D13" s="118"/>
      <c r="E13" s="118"/>
      <c r="F13" s="118"/>
      <c r="G13" s="118"/>
      <c r="H13" s="99"/>
      <c r="I13" s="99">
        <f t="shared" ref="I13:I37" si="1">SUM(B13:H13)</f>
        <v>0</v>
      </c>
      <c r="J13" s="99"/>
      <c r="K13" s="118">
        <f t="shared" ref="K13:K37" si="2">SUM(I13:J13)</f>
        <v>0</v>
      </c>
      <c r="L13" s="114"/>
    </row>
    <row r="14" spans="1:12">
      <c r="A14" s="125" t="s">
        <v>360</v>
      </c>
      <c r="B14" s="100"/>
      <c r="C14" s="100"/>
      <c r="D14" s="100"/>
      <c r="E14" s="100"/>
      <c r="F14" s="100"/>
      <c r="G14" s="99"/>
      <c r="H14" s="126">
        <v>-36877190</v>
      </c>
      <c r="I14" s="99">
        <f t="shared" si="1"/>
        <v>-36877190</v>
      </c>
      <c r="J14" s="126"/>
      <c r="K14" s="99">
        <f t="shared" si="2"/>
        <v>-36877190</v>
      </c>
      <c r="L14" s="114"/>
    </row>
    <row r="15" spans="1:12">
      <c r="A15" s="125" t="s">
        <v>366</v>
      </c>
      <c r="B15" s="100"/>
      <c r="C15" s="100"/>
      <c r="D15" s="100"/>
      <c r="E15" s="100"/>
      <c r="F15" s="100"/>
      <c r="G15" s="99"/>
      <c r="H15" s="126"/>
      <c r="I15" s="99">
        <f t="shared" si="1"/>
        <v>0</v>
      </c>
      <c r="J15" s="126"/>
      <c r="K15" s="99">
        <f t="shared" si="2"/>
        <v>0</v>
      </c>
      <c r="L15" s="114"/>
    </row>
    <row r="16" spans="1:12">
      <c r="A16" s="125" t="s">
        <v>367</v>
      </c>
      <c r="B16" s="100"/>
      <c r="C16" s="100"/>
      <c r="D16" s="100"/>
      <c r="E16" s="100"/>
      <c r="F16" s="100"/>
      <c r="G16" s="99"/>
      <c r="H16" s="99"/>
      <c r="I16" s="99">
        <f t="shared" si="1"/>
        <v>0</v>
      </c>
      <c r="J16" s="99"/>
      <c r="K16" s="99">
        <f t="shared" si="2"/>
        <v>0</v>
      </c>
      <c r="L16" s="114"/>
    </row>
    <row r="17" spans="1:12">
      <c r="A17" s="124" t="s">
        <v>368</v>
      </c>
      <c r="B17" s="127">
        <f>SUM(B13:B16)</f>
        <v>0</v>
      </c>
      <c r="C17" s="127">
        <f t="shared" ref="C17:J17" si="3">SUM(C13:C16)</f>
        <v>0</v>
      </c>
      <c r="D17" s="127">
        <f t="shared" si="3"/>
        <v>0</v>
      </c>
      <c r="E17" s="127">
        <f t="shared" si="3"/>
        <v>0</v>
      </c>
      <c r="F17" s="127">
        <f t="shared" si="3"/>
        <v>0</v>
      </c>
      <c r="G17" s="127">
        <f t="shared" si="3"/>
        <v>0</v>
      </c>
      <c r="H17" s="128">
        <f>SUM(H13:H16)</f>
        <v>-36877190</v>
      </c>
      <c r="I17" s="127">
        <f t="shared" si="1"/>
        <v>-36877190</v>
      </c>
      <c r="J17" s="128">
        <f t="shared" si="3"/>
        <v>0</v>
      </c>
      <c r="K17" s="127">
        <f>SUM(I17:J17)</f>
        <v>-36877190</v>
      </c>
      <c r="L17" s="114"/>
    </row>
    <row r="18" spans="1:12">
      <c r="A18" s="124" t="s">
        <v>369</v>
      </c>
      <c r="B18" s="100"/>
      <c r="C18" s="100"/>
      <c r="D18" s="100"/>
      <c r="E18" s="100"/>
      <c r="F18" s="100"/>
      <c r="G18" s="99"/>
      <c r="H18" s="99"/>
      <c r="I18" s="99">
        <f t="shared" si="1"/>
        <v>0</v>
      </c>
      <c r="J18" s="99"/>
      <c r="K18" s="99">
        <f t="shared" si="2"/>
        <v>0</v>
      </c>
      <c r="L18" s="114"/>
    </row>
    <row r="19" spans="1:12">
      <c r="A19" s="129" t="s">
        <v>370</v>
      </c>
      <c r="B19" s="100">
        <v>203476277</v>
      </c>
      <c r="C19" s="100"/>
      <c r="D19" s="100"/>
      <c r="E19" s="100"/>
      <c r="F19" s="100"/>
      <c r="G19" s="99"/>
      <c r="H19" s="99"/>
      <c r="I19" s="99">
        <f t="shared" si="1"/>
        <v>203476277</v>
      </c>
      <c r="J19" s="99"/>
      <c r="K19" s="99">
        <f t="shared" si="2"/>
        <v>203476277</v>
      </c>
      <c r="L19" s="114"/>
    </row>
    <row r="20" spans="1:12">
      <c r="A20" s="129" t="s">
        <v>371</v>
      </c>
      <c r="B20" s="100"/>
      <c r="C20" s="100"/>
      <c r="D20" s="100"/>
      <c r="E20" s="100"/>
      <c r="F20" s="100"/>
      <c r="G20" s="99"/>
      <c r="H20" s="99"/>
      <c r="I20" s="99">
        <f t="shared" si="1"/>
        <v>0</v>
      </c>
      <c r="J20" s="99"/>
      <c r="K20" s="99">
        <f t="shared" si="2"/>
        <v>0</v>
      </c>
      <c r="L20" s="114"/>
    </row>
    <row r="21" spans="1:12">
      <c r="A21" s="130" t="s">
        <v>372</v>
      </c>
      <c r="B21" s="100"/>
      <c r="C21" s="100"/>
      <c r="D21" s="100"/>
      <c r="E21" s="131"/>
      <c r="F21" s="131"/>
      <c r="G21" s="99"/>
      <c r="H21" s="99"/>
      <c r="I21" s="99">
        <f t="shared" si="1"/>
        <v>0</v>
      </c>
      <c r="J21" s="99"/>
      <c r="K21" s="99">
        <f t="shared" si="2"/>
        <v>0</v>
      </c>
      <c r="L21" s="114"/>
    </row>
    <row r="22" spans="1:12">
      <c r="A22" s="124" t="s">
        <v>373</v>
      </c>
      <c r="B22" s="123">
        <f>SUM(B19:B21)</f>
        <v>203476277</v>
      </c>
      <c r="C22" s="123">
        <f t="shared" ref="C22:J22" si="4">SUM(C19:C21)</f>
        <v>0</v>
      </c>
      <c r="D22" s="123">
        <f t="shared" si="4"/>
        <v>0</v>
      </c>
      <c r="E22" s="123">
        <f t="shared" si="4"/>
        <v>0</v>
      </c>
      <c r="F22" s="123">
        <f t="shared" si="4"/>
        <v>0</v>
      </c>
      <c r="G22" s="123">
        <f t="shared" si="4"/>
        <v>0</v>
      </c>
      <c r="H22" s="123">
        <f t="shared" si="4"/>
        <v>0</v>
      </c>
      <c r="I22" s="127">
        <f t="shared" si="1"/>
        <v>203476277</v>
      </c>
      <c r="J22" s="123">
        <f t="shared" si="4"/>
        <v>0</v>
      </c>
      <c r="K22" s="123">
        <f t="shared" si="2"/>
        <v>203476277</v>
      </c>
      <c r="L22" s="114"/>
    </row>
    <row r="23" spans="1:12">
      <c r="A23" s="124"/>
      <c r="B23" s="118"/>
      <c r="C23" s="119"/>
      <c r="D23" s="118"/>
      <c r="E23" s="119"/>
      <c r="F23" s="119"/>
      <c r="G23" s="119"/>
      <c r="H23" s="99"/>
      <c r="I23" s="99"/>
      <c r="J23" s="99"/>
      <c r="K23" s="119"/>
      <c r="L23" s="114"/>
    </row>
    <row r="24" spans="1:12" ht="15.75" thickBot="1">
      <c r="A24" s="124" t="s">
        <v>374</v>
      </c>
      <c r="B24" s="132">
        <f>B12+B17+B22</f>
        <v>389110777</v>
      </c>
      <c r="C24" s="132">
        <f t="shared" ref="C24:J24" si="5">C12+C17+C22</f>
        <v>0</v>
      </c>
      <c r="D24" s="132">
        <f t="shared" si="5"/>
        <v>-25407918</v>
      </c>
      <c r="E24" s="132">
        <f t="shared" si="5"/>
        <v>0</v>
      </c>
      <c r="F24" s="132">
        <f t="shared" si="5"/>
        <v>0</v>
      </c>
      <c r="G24" s="132">
        <f t="shared" si="5"/>
        <v>-220643135</v>
      </c>
      <c r="H24" s="132">
        <f t="shared" si="5"/>
        <v>-36877190</v>
      </c>
      <c r="I24" s="132">
        <f t="shared" si="1"/>
        <v>106182534</v>
      </c>
      <c r="J24" s="132">
        <f t="shared" si="5"/>
        <v>0</v>
      </c>
      <c r="K24" s="132">
        <f t="shared" si="2"/>
        <v>106182534</v>
      </c>
      <c r="L24" s="114"/>
    </row>
    <row r="25" spans="1:12" ht="15.75" thickTop="1">
      <c r="A25" s="133"/>
      <c r="B25" s="118"/>
      <c r="C25" s="118"/>
      <c r="D25" s="118"/>
      <c r="E25" s="118"/>
      <c r="F25" s="118"/>
      <c r="G25" s="118"/>
      <c r="H25" s="99"/>
      <c r="I25" s="99">
        <f t="shared" si="1"/>
        <v>0</v>
      </c>
      <c r="J25" s="99"/>
      <c r="K25" s="118">
        <f t="shared" si="2"/>
        <v>0</v>
      </c>
      <c r="L25" s="114"/>
    </row>
    <row r="26" spans="1:12">
      <c r="A26" s="124" t="s">
        <v>365</v>
      </c>
      <c r="B26" s="100"/>
      <c r="C26" s="100"/>
      <c r="D26" s="100"/>
      <c r="E26" s="100"/>
      <c r="F26" s="100"/>
      <c r="G26" s="99"/>
      <c r="H26" s="99"/>
      <c r="I26" s="99">
        <f t="shared" si="1"/>
        <v>0</v>
      </c>
      <c r="J26" s="99"/>
      <c r="K26" s="99">
        <f t="shared" si="2"/>
        <v>0</v>
      </c>
      <c r="L26" s="114"/>
    </row>
    <row r="27" spans="1:12">
      <c r="A27" s="125" t="s">
        <v>360</v>
      </c>
      <c r="B27" s="100"/>
      <c r="C27" s="100"/>
      <c r="D27" s="100"/>
      <c r="E27" s="100"/>
      <c r="F27" s="100"/>
      <c r="G27" s="134">
        <f>+H24</f>
        <v>-36877190</v>
      </c>
      <c r="H27" s="126">
        <v>-18139861</v>
      </c>
      <c r="I27" s="99">
        <f t="shared" si="1"/>
        <v>-55017051</v>
      </c>
      <c r="J27" s="126"/>
      <c r="K27" s="99">
        <f t="shared" si="2"/>
        <v>-55017051</v>
      </c>
      <c r="L27" s="114"/>
    </row>
    <row r="28" spans="1:12">
      <c r="A28" s="125" t="s">
        <v>366</v>
      </c>
      <c r="B28" s="100"/>
      <c r="C28" s="100"/>
      <c r="D28" s="100"/>
      <c r="E28" s="100"/>
      <c r="F28" s="100"/>
      <c r="G28" s="99"/>
      <c r="H28" s="126"/>
      <c r="I28" s="99">
        <f t="shared" si="1"/>
        <v>0</v>
      </c>
      <c r="J28" s="126"/>
      <c r="K28" s="99">
        <f t="shared" si="2"/>
        <v>0</v>
      </c>
      <c r="L28" s="114"/>
    </row>
    <row r="29" spans="1:12">
      <c r="A29" s="125" t="s">
        <v>367</v>
      </c>
      <c r="B29" s="100"/>
      <c r="C29" s="100"/>
      <c r="D29" s="100"/>
      <c r="E29" s="100"/>
      <c r="F29" s="100"/>
      <c r="G29" s="99"/>
      <c r="H29" s="99"/>
      <c r="I29" s="99">
        <f t="shared" si="1"/>
        <v>0</v>
      </c>
      <c r="J29" s="99"/>
      <c r="K29" s="99">
        <f t="shared" si="2"/>
        <v>0</v>
      </c>
      <c r="L29" s="114"/>
    </row>
    <row r="30" spans="1:12">
      <c r="A30" s="124" t="s">
        <v>368</v>
      </c>
      <c r="B30" s="127">
        <f>SUM(B27:B29)</f>
        <v>0</v>
      </c>
      <c r="C30" s="127">
        <f t="shared" ref="C30:J30" si="6">SUM(C27:C29)</f>
        <v>0</v>
      </c>
      <c r="D30" s="127">
        <f t="shared" si="6"/>
        <v>0</v>
      </c>
      <c r="E30" s="127">
        <f t="shared" si="6"/>
        <v>0</v>
      </c>
      <c r="F30" s="127">
        <f t="shared" si="6"/>
        <v>0</v>
      </c>
      <c r="G30" s="127">
        <f t="shared" si="6"/>
        <v>-36877190</v>
      </c>
      <c r="H30" s="128">
        <f t="shared" si="6"/>
        <v>-18139861</v>
      </c>
      <c r="I30" s="127">
        <f t="shared" si="1"/>
        <v>-55017051</v>
      </c>
      <c r="J30" s="128">
        <f t="shared" si="6"/>
        <v>0</v>
      </c>
      <c r="K30" s="127">
        <f t="shared" si="2"/>
        <v>-55017051</v>
      </c>
      <c r="L30" s="114"/>
    </row>
    <row r="31" spans="1:12">
      <c r="A31" s="124" t="s">
        <v>369</v>
      </c>
      <c r="B31" s="100"/>
      <c r="C31" s="100"/>
      <c r="D31" s="100"/>
      <c r="E31" s="100"/>
      <c r="F31" s="100"/>
      <c r="G31" s="99"/>
      <c r="H31" s="99"/>
      <c r="I31" s="99">
        <f t="shared" si="1"/>
        <v>0</v>
      </c>
      <c r="J31" s="99"/>
      <c r="K31" s="99">
        <f t="shared" si="2"/>
        <v>0</v>
      </c>
      <c r="L31" s="114"/>
    </row>
    <row r="32" spans="1:12">
      <c r="A32" s="129" t="s">
        <v>370</v>
      </c>
      <c r="B32" s="100"/>
      <c r="C32" s="100"/>
      <c r="D32" s="100"/>
      <c r="E32" s="100"/>
      <c r="F32" s="100"/>
      <c r="G32" s="99"/>
      <c r="H32" s="135">
        <f>-G30</f>
        <v>36877190</v>
      </c>
      <c r="I32" s="99">
        <f t="shared" si="1"/>
        <v>36877190</v>
      </c>
      <c r="J32" s="99"/>
      <c r="K32" s="99">
        <f t="shared" si="2"/>
        <v>36877190</v>
      </c>
      <c r="L32" s="114"/>
    </row>
    <row r="33" spans="1:12">
      <c r="A33" s="129" t="s">
        <v>371</v>
      </c>
      <c r="B33" s="100"/>
      <c r="C33" s="100"/>
      <c r="D33" s="100"/>
      <c r="E33" s="100"/>
      <c r="F33" s="100"/>
      <c r="G33" s="99"/>
      <c r="H33" s="99"/>
      <c r="I33" s="99">
        <f t="shared" si="1"/>
        <v>0</v>
      </c>
      <c r="J33" s="99"/>
      <c r="K33" s="99">
        <f t="shared" si="2"/>
        <v>0</v>
      </c>
      <c r="L33" s="114"/>
    </row>
    <row r="34" spans="1:12">
      <c r="A34" s="130" t="s">
        <v>372</v>
      </c>
      <c r="B34" s="100"/>
      <c r="C34" s="100"/>
      <c r="D34" s="100"/>
      <c r="E34" s="131"/>
      <c r="F34" s="131"/>
      <c r="G34" s="99"/>
      <c r="H34" s="99"/>
      <c r="I34" s="99">
        <f t="shared" si="1"/>
        <v>0</v>
      </c>
      <c r="J34" s="99"/>
      <c r="K34" s="99">
        <f t="shared" si="2"/>
        <v>0</v>
      </c>
      <c r="L34" s="114"/>
    </row>
    <row r="35" spans="1:12">
      <c r="A35" s="124" t="s">
        <v>373</v>
      </c>
      <c r="B35" s="127">
        <f>SUM(B32:B34)</f>
        <v>0</v>
      </c>
      <c r="C35" s="127">
        <f t="shared" ref="C35:J35" si="7">SUM(C32:C34)</f>
        <v>0</v>
      </c>
      <c r="D35" s="127">
        <f t="shared" si="7"/>
        <v>0</v>
      </c>
      <c r="E35" s="127">
        <f t="shared" si="7"/>
        <v>0</v>
      </c>
      <c r="F35" s="127">
        <f t="shared" si="7"/>
        <v>0</v>
      </c>
      <c r="G35" s="127">
        <f t="shared" si="7"/>
        <v>0</v>
      </c>
      <c r="H35" s="127">
        <f t="shared" si="7"/>
        <v>36877190</v>
      </c>
      <c r="I35" s="127">
        <f t="shared" si="1"/>
        <v>36877190</v>
      </c>
      <c r="J35" s="127">
        <f t="shared" si="7"/>
        <v>0</v>
      </c>
      <c r="K35" s="127">
        <f t="shared" si="2"/>
        <v>36877190</v>
      </c>
      <c r="L35" s="114"/>
    </row>
    <row r="36" spans="1:12">
      <c r="A36" s="124"/>
      <c r="B36" s="100"/>
      <c r="C36" s="100"/>
      <c r="D36" s="100"/>
      <c r="E36" s="100"/>
      <c r="F36" s="100"/>
      <c r="G36" s="99"/>
      <c r="H36" s="99"/>
      <c r="I36" s="99"/>
      <c r="J36" s="99"/>
      <c r="K36" s="99"/>
      <c r="L36" s="114"/>
    </row>
    <row r="37" spans="1:12" ht="15.75" thickBot="1">
      <c r="A37" s="124" t="s">
        <v>375</v>
      </c>
      <c r="B37" s="132">
        <f>B24+B30+B35</f>
        <v>389110777</v>
      </c>
      <c r="C37" s="132">
        <f t="shared" ref="C37:J37" si="8">C24+C30+C35</f>
        <v>0</v>
      </c>
      <c r="D37" s="132">
        <f t="shared" si="8"/>
        <v>-25407918</v>
      </c>
      <c r="E37" s="132">
        <f t="shared" si="8"/>
        <v>0</v>
      </c>
      <c r="F37" s="132">
        <f t="shared" si="8"/>
        <v>0</v>
      </c>
      <c r="G37" s="132">
        <f t="shared" si="8"/>
        <v>-257520325</v>
      </c>
      <c r="H37" s="132">
        <f>H24+H30+H35</f>
        <v>-18139861</v>
      </c>
      <c r="I37" s="132">
        <f t="shared" si="1"/>
        <v>88042673</v>
      </c>
      <c r="J37" s="132">
        <f t="shared" si="8"/>
        <v>0</v>
      </c>
      <c r="K37" s="132">
        <f t="shared" si="2"/>
        <v>88042673</v>
      </c>
      <c r="L37" s="114"/>
    </row>
    <row r="38" spans="1:12" ht="15.75" thickTop="1">
      <c r="B38" s="136"/>
      <c r="C38" s="136"/>
      <c r="D38" s="136"/>
      <c r="E38" s="136"/>
      <c r="F38" s="136"/>
      <c r="G38" s="137"/>
      <c r="H38" s="137"/>
      <c r="I38" s="137"/>
      <c r="J38" s="137"/>
      <c r="K38" s="137"/>
      <c r="L38" s="114"/>
    </row>
    <row r="39" spans="1:12">
      <c r="B39" s="114"/>
      <c r="C39" s="114"/>
      <c r="D39" s="114"/>
      <c r="E39" s="114"/>
      <c r="F39" s="114"/>
      <c r="L39" s="114"/>
    </row>
    <row r="40" spans="1:12">
      <c r="B40" s="114"/>
      <c r="C40" s="114"/>
      <c r="D40" s="114"/>
      <c r="E40" s="114"/>
      <c r="F40" s="114"/>
      <c r="L40" s="114"/>
    </row>
    <row r="41" spans="1:12">
      <c r="B41" s="114"/>
      <c r="C41" s="114"/>
      <c r="D41" s="114"/>
      <c r="E41" s="114"/>
      <c r="F41" s="114"/>
    </row>
  </sheetData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110</v>
      </c>
      <c r="C1" s="19" t="s">
        <v>194</v>
      </c>
      <c r="E1" s="9" t="s">
        <v>195</v>
      </c>
      <c r="G1" s="10" t="s">
        <v>111</v>
      </c>
    </row>
    <row r="2" spans="1:18">
      <c r="A2" s="20" t="s">
        <v>1</v>
      </c>
      <c r="B2" s="20" t="s">
        <v>2</v>
      </c>
      <c r="C2" s="9" t="s">
        <v>3</v>
      </c>
      <c r="E2" s="11" t="s">
        <v>197</v>
      </c>
      <c r="G2" s="4" t="s">
        <v>198</v>
      </c>
      <c r="H2" s="5" t="s">
        <v>196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33</v>
      </c>
      <c r="B4" s="19" t="s">
        <v>34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199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112</v>
      </c>
      <c r="B5" s="19" t="s">
        <v>113</v>
      </c>
      <c r="C5" s="10" t="s">
        <v>6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200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35</v>
      </c>
      <c r="B6" s="19" t="s">
        <v>36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201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37</v>
      </c>
      <c r="B7" s="19" t="s">
        <v>38</v>
      </c>
      <c r="C7" s="10" t="s">
        <v>6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202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39</v>
      </c>
      <c r="B8" s="19" t="s">
        <v>40</v>
      </c>
      <c r="C8" s="10" t="s">
        <v>6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202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41</v>
      </c>
      <c r="B9" s="19" t="s">
        <v>42</v>
      </c>
      <c r="C9" s="10" t="s">
        <v>6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203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43</v>
      </c>
      <c r="B10" s="19" t="s">
        <v>44</v>
      </c>
      <c r="C10" s="10" t="s">
        <v>6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201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45</v>
      </c>
      <c r="B11" s="19" t="s">
        <v>46</v>
      </c>
      <c r="C11" s="10" t="s">
        <v>6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203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47</v>
      </c>
      <c r="B12" s="19" t="s">
        <v>48</v>
      </c>
      <c r="C12" s="10" t="s">
        <v>6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203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108</v>
      </c>
      <c r="B13" s="19" t="s">
        <v>109</v>
      </c>
      <c r="C13" s="10" t="s">
        <v>6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201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49</v>
      </c>
      <c r="B14" s="19" t="s">
        <v>50</v>
      </c>
      <c r="C14" s="10" t="s">
        <v>6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203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51</v>
      </c>
      <c r="B15" s="19" t="s">
        <v>52</v>
      </c>
      <c r="C15" s="10" t="s">
        <v>6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204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53</v>
      </c>
      <c r="B16" s="19" t="s">
        <v>54</v>
      </c>
      <c r="C16" s="10" t="s">
        <v>6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203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55</v>
      </c>
      <c r="B17" s="19" t="s">
        <v>56</v>
      </c>
      <c r="C17" s="10" t="s">
        <v>6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203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57</v>
      </c>
      <c r="B18" s="19" t="s">
        <v>58</v>
      </c>
      <c r="C18" s="10" t="s">
        <v>6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204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59</v>
      </c>
      <c r="B19" s="19" t="s">
        <v>60</v>
      </c>
      <c r="C19" s="10" t="s">
        <v>6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201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61</v>
      </c>
      <c r="B20" s="19" t="s">
        <v>62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201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63</v>
      </c>
      <c r="B21" s="19" t="s">
        <v>64</v>
      </c>
      <c r="C21" s="10" t="s">
        <v>6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205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65</v>
      </c>
      <c r="B22" s="19" t="s">
        <v>66</v>
      </c>
      <c r="C22" s="10" t="s">
        <v>6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204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114</v>
      </c>
      <c r="B23" s="19" t="s">
        <v>115</v>
      </c>
      <c r="C23" s="10" t="s">
        <v>6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203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67</v>
      </c>
      <c r="B24" s="19" t="s">
        <v>68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69</v>
      </c>
      <c r="B25" s="19" t="s">
        <v>70</v>
      </c>
      <c r="C25" s="10" t="s">
        <v>6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203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71</v>
      </c>
      <c r="B26" s="19" t="s">
        <v>72</v>
      </c>
      <c r="C26" s="10" t="s">
        <v>6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204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73</v>
      </c>
      <c r="B27" s="19" t="s">
        <v>74</v>
      </c>
      <c r="C27" s="10" t="s">
        <v>6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116</v>
      </c>
      <c r="B28" s="19" t="s">
        <v>117</v>
      </c>
      <c r="C28" s="10" t="s">
        <v>6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201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118</v>
      </c>
      <c r="B29" s="19" t="s">
        <v>119</v>
      </c>
      <c r="C29" s="10" t="s">
        <v>6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204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120</v>
      </c>
      <c r="B30" s="19" t="s">
        <v>121</v>
      </c>
      <c r="C30" s="10" t="s">
        <v>6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201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122</v>
      </c>
      <c r="B31" s="19" t="s">
        <v>123</v>
      </c>
      <c r="C31" s="10" t="s">
        <v>6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201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124</v>
      </c>
      <c r="B32" s="19" t="s">
        <v>125</v>
      </c>
      <c r="C32" s="10" t="s">
        <v>6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201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126</v>
      </c>
      <c r="B33" s="19" t="s">
        <v>127</v>
      </c>
      <c r="C33" s="10" t="s">
        <v>6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201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128</v>
      </c>
      <c r="B34" s="19" t="s">
        <v>129</v>
      </c>
      <c r="C34" s="10" t="s">
        <v>6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203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130</v>
      </c>
      <c r="B35" s="21" t="s">
        <v>131</v>
      </c>
      <c r="C35" s="22" t="s">
        <v>6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201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75</v>
      </c>
      <c r="B36" s="19" t="s">
        <v>76</v>
      </c>
      <c r="C36" s="10" t="s">
        <v>6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77</v>
      </c>
      <c r="B37" s="19" t="s">
        <v>31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201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7</v>
      </c>
      <c r="B38" s="19" t="s">
        <v>8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201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78</v>
      </c>
      <c r="B39" s="19" t="s">
        <v>79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203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132</v>
      </c>
      <c r="B40" s="19" t="s">
        <v>133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201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80</v>
      </c>
      <c r="B41" s="19" t="s">
        <v>81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134</v>
      </c>
      <c r="B42" s="19" t="s">
        <v>135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9</v>
      </c>
      <c r="B43" s="19" t="s">
        <v>5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203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82</v>
      </c>
      <c r="B44" s="19" t="s">
        <v>83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206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84</v>
      </c>
      <c r="B45" s="19" t="s">
        <v>85</v>
      </c>
      <c r="C45" s="10" t="s">
        <v>6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201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136</v>
      </c>
      <c r="B46" s="19" t="s">
        <v>137</v>
      </c>
      <c r="C46" s="10" t="s">
        <v>6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201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138</v>
      </c>
      <c r="B47" s="19" t="s">
        <v>139</v>
      </c>
      <c r="C47" s="10" t="s">
        <v>6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201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140</v>
      </c>
      <c r="B48" s="19" t="s">
        <v>141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201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86</v>
      </c>
      <c r="B49" s="19" t="s">
        <v>87</v>
      </c>
      <c r="C49" s="10" t="s">
        <v>6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207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142</v>
      </c>
      <c r="B50" s="19" t="s">
        <v>143</v>
      </c>
      <c r="C50" s="10" t="s">
        <v>6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207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144</v>
      </c>
      <c r="B51" s="19" t="s">
        <v>145</v>
      </c>
      <c r="C51" s="10" t="s">
        <v>6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207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146</v>
      </c>
      <c r="B52" s="19" t="s">
        <v>147</v>
      </c>
      <c r="C52" s="10" t="s">
        <v>6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207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148</v>
      </c>
      <c r="B53" s="19" t="s">
        <v>149</v>
      </c>
      <c r="C53" s="10" t="s">
        <v>6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208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150</v>
      </c>
      <c r="B54" s="19" t="s">
        <v>151</v>
      </c>
      <c r="C54" s="10" t="s">
        <v>6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208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152</v>
      </c>
      <c r="B55" s="19" t="s">
        <v>153</v>
      </c>
      <c r="C55" s="10" t="s">
        <v>6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208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154</v>
      </c>
      <c r="B56" s="19" t="s">
        <v>155</v>
      </c>
      <c r="C56" s="10" t="s">
        <v>6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208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156</v>
      </c>
      <c r="B57" s="19" t="s">
        <v>157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208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158</v>
      </c>
      <c r="B58" s="19" t="s">
        <v>159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203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160</v>
      </c>
      <c r="B59" s="19" t="s">
        <v>161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203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162</v>
      </c>
      <c r="B60" s="19" t="s">
        <v>163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203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164</v>
      </c>
      <c r="B61" s="19" t="s">
        <v>165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203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166</v>
      </c>
      <c r="B62" s="19" t="s">
        <v>167</v>
      </c>
      <c r="C62" s="10" t="s">
        <v>6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203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168</v>
      </c>
      <c r="B63" s="19" t="s">
        <v>169</v>
      </c>
      <c r="C63" s="10" t="s">
        <v>6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170</v>
      </c>
      <c r="B64" s="19" t="s">
        <v>171</v>
      </c>
      <c r="C64" s="10" t="s">
        <v>6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203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10</v>
      </c>
      <c r="B65" s="19" t="s">
        <v>88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201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11</v>
      </c>
      <c r="B66" s="19" t="s">
        <v>89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201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172</v>
      </c>
      <c r="B67" s="19" t="s">
        <v>173</v>
      </c>
      <c r="C67" s="10" t="s">
        <v>6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201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90</v>
      </c>
      <c r="B68" s="19" t="s">
        <v>91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203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12</v>
      </c>
      <c r="B69" s="19" t="s">
        <v>13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92</v>
      </c>
      <c r="B70" s="19" t="s">
        <v>93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14</v>
      </c>
      <c r="B71" s="19" t="s">
        <v>15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94</v>
      </c>
      <c r="B72" s="19" t="s">
        <v>95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209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96</v>
      </c>
      <c r="B73" s="19" t="s">
        <v>97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98</v>
      </c>
      <c r="B74" s="19" t="s">
        <v>99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174</v>
      </c>
      <c r="B75" s="19" t="s">
        <v>175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16</v>
      </c>
      <c r="B76" s="19" t="s">
        <v>17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210</v>
      </c>
      <c r="K76" s="18">
        <v>2.9999974766727025E-3</v>
      </c>
      <c r="L76" s="8"/>
      <c r="M76" s="27" t="s">
        <v>196</v>
      </c>
      <c r="N76" s="27"/>
      <c r="O76" s="27"/>
      <c r="P76" s="27"/>
      <c r="Q76" s="27"/>
      <c r="R76" s="27"/>
    </row>
    <row r="77" spans="1:18">
      <c r="A77" s="19" t="s">
        <v>176</v>
      </c>
      <c r="B77" s="19" t="s">
        <v>177</v>
      </c>
      <c r="C77" s="10" t="s">
        <v>6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178</v>
      </c>
      <c r="B78" s="19" t="s">
        <v>179</v>
      </c>
      <c r="C78" s="10" t="s">
        <v>6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180</v>
      </c>
      <c r="B79" s="19" t="s">
        <v>181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211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18</v>
      </c>
      <c r="B80" s="19" t="s">
        <v>19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20</v>
      </c>
      <c r="B81" s="19" t="s">
        <v>21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30</v>
      </c>
      <c r="B82" s="19" t="s">
        <v>29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100</v>
      </c>
      <c r="B83" s="3" t="s">
        <v>101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102</v>
      </c>
      <c r="B84" s="3" t="s">
        <v>103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182</v>
      </c>
      <c r="B85" s="3" t="s">
        <v>183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184</v>
      </c>
      <c r="B86" s="3" t="s">
        <v>185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186</v>
      </c>
      <c r="B87" s="3" t="s">
        <v>187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188</v>
      </c>
      <c r="B88" s="3" t="s">
        <v>189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190</v>
      </c>
      <c r="B89" s="3" t="s">
        <v>191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104</v>
      </c>
      <c r="B90" s="3" t="s">
        <v>105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192</v>
      </c>
      <c r="B91" s="14" t="s">
        <v>193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106</v>
      </c>
      <c r="B92" s="3" t="s">
        <v>107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22</v>
      </c>
      <c r="B93" s="3" t="s">
        <v>23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24</v>
      </c>
      <c r="B94" s="3" t="s">
        <v>25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212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213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1-Pasqyra e Pozicioni Financiar</vt:lpstr>
      <vt:lpstr>2.1-Pasqyra e Perform. (natyra)</vt:lpstr>
      <vt:lpstr>3.1-CashFlow (indirekt)</vt:lpstr>
      <vt:lpstr>4-Pasq. e Levizjeve ne Kapital</vt:lpstr>
      <vt:lpstr>Shpenzime te pazbritshme 14  </vt:lpstr>
      <vt:lpstr>'1-Pasqyra e Pozicioni Financiar'!Print_Area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2021-07-03T09:16:53Z</dcterms:modified>
</cp:coreProperties>
</file>