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 activeTab="1"/>
  </bookViews>
  <sheets>
    <sheet name="1-Pasqyra e Pozicioni Financiar" sheetId="17" r:id="rId1"/>
    <sheet name="2.1-Pasqyra e Perform. (natyra)" sheetId="20" r:id="rId2"/>
    <sheet name="3.2-CashFlow (direkt)" sheetId="18" r:id="rId3"/>
    <sheet name="4-Pasq. e Levizjeve ne Kapital" sheetId="19" r:id="rId4"/>
    <sheet name="Shpenzime te pazbritshme 14  " sheetId="11" state="hidden" r:id="rId5"/>
  </sheet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20"/>
  <c r="B55"/>
  <c r="D42"/>
  <c r="D47" s="1"/>
  <c r="D57" s="1"/>
  <c r="B42"/>
  <c r="B47" s="1"/>
  <c r="B57" s="1"/>
  <c r="J35" i="19" l="1"/>
  <c r="H35"/>
  <c r="G35"/>
  <c r="F35"/>
  <c r="E35"/>
  <c r="D35"/>
  <c r="C35"/>
  <c r="I35" s="1"/>
  <c r="K35" s="1"/>
  <c r="B35"/>
  <c r="K34"/>
  <c r="I34"/>
  <c r="K33"/>
  <c r="I33"/>
  <c r="K32"/>
  <c r="I32"/>
  <c r="K31"/>
  <c r="I31"/>
  <c r="J30"/>
  <c r="H30"/>
  <c r="G30"/>
  <c r="F30"/>
  <c r="E30"/>
  <c r="D30"/>
  <c r="C30"/>
  <c r="I30" s="1"/>
  <c r="K30" s="1"/>
  <c r="B30"/>
  <c r="K29"/>
  <c r="I29"/>
  <c r="K28"/>
  <c r="I28"/>
  <c r="K27"/>
  <c r="I27"/>
  <c r="K26"/>
  <c r="I26"/>
  <c r="K25"/>
  <c r="I25"/>
  <c r="J22"/>
  <c r="H22"/>
  <c r="G22"/>
  <c r="F22"/>
  <c r="E22"/>
  <c r="D22"/>
  <c r="C22"/>
  <c r="I22" s="1"/>
  <c r="K22" s="1"/>
  <c r="B22"/>
  <c r="K21"/>
  <c r="I21"/>
  <c r="K20"/>
  <c r="I20"/>
  <c r="K19"/>
  <c r="I19"/>
  <c r="K18"/>
  <c r="I18"/>
  <c r="J17"/>
  <c r="H17"/>
  <c r="G17"/>
  <c r="F17"/>
  <c r="E17"/>
  <c r="D17"/>
  <c r="C17"/>
  <c r="I17" s="1"/>
  <c r="K17" s="1"/>
  <c r="B17"/>
  <c r="K16"/>
  <c r="I16"/>
  <c r="K15"/>
  <c r="I15"/>
  <c r="K14"/>
  <c r="I14"/>
  <c r="K13"/>
  <c r="I13"/>
  <c r="J12"/>
  <c r="J24" s="1"/>
  <c r="J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I12" s="1"/>
  <c r="K12" s="1"/>
  <c r="B12"/>
  <c r="B24" s="1"/>
  <c r="K11"/>
  <c r="I11"/>
  <c r="K10"/>
  <c r="I10"/>
  <c r="C3"/>
  <c r="B37" l="1"/>
  <c r="I24"/>
  <c r="K24" s="1"/>
  <c r="C24"/>
  <c r="C37" s="1"/>
  <c r="I37" l="1"/>
  <c r="K37" s="1"/>
  <c r="D42" i="18" l="1"/>
  <c r="B42"/>
  <c r="D29"/>
  <c r="B29"/>
  <c r="D18"/>
  <c r="D44" s="1"/>
  <c r="D47" s="1"/>
  <c r="B18"/>
  <c r="B44" s="1"/>
  <c r="B47" s="1"/>
  <c r="D107" i="17" l="1"/>
  <c r="D109" s="1"/>
  <c r="B107"/>
  <c r="B109" s="1"/>
  <c r="D92"/>
  <c r="B92"/>
  <c r="D75"/>
  <c r="B75"/>
  <c r="D55"/>
  <c r="B55"/>
  <c r="D33"/>
  <c r="B33"/>
  <c r="D94" l="1"/>
  <c r="D57"/>
  <c r="B57"/>
  <c r="D111"/>
  <c r="D113" s="1"/>
  <c r="B94"/>
  <c r="B111" s="1"/>
  <c r="B113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<sst xmlns="http://schemas.openxmlformats.org/spreadsheetml/2006/main" count="604" uniqueCount="409">
  <si>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</si>
  <si>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</si>
  <si>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</si>
  <si>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</si>
  <si>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</si>
  <si>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</si>
  <si>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</si>
  <si>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</si>
  <si>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</si>
  <si>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</si>
  <si>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</si>
  <si>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</si>
  <si>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</si>
  <si>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</si>
  <si>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</si>
  <si>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</si>
  <si>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</si>
  <si>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</si>
  <si>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</si>
  <si>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</si>
  <si>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</si>
  <si>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</si>
  <si>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</si>
  <si>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</si>
  <si>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</si>
  <si>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</si>
  <si>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</si>
  <si>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</si>
  <si>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</si>
  <si>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</si>
  <si>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</si>
  <si>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</si>
  <si>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</si>
  <si>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</si>
  <si>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</si>
  <si>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</si>
  <si>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</si>
  <si>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</si>
  <si>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</si>
  <si>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</si>
  <si>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</si>
  <si>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</si>
  <si>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</si>
  <si>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</si>
  <si>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</si>
  <si>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</si>
  <si>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</si>
  <si>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</si>
  <si>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</si>
  <si>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</si>
  <si>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</si>
  <si>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</si>
  <si>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</si>
  <si>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</si>
  <si>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</si>
  <si>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</si>
  <si>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</si>
  <si>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</si>
  <si>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</si>
  <si>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</si>
  <si>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</si>
  <si>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</si>
  <si>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</si>
  <si>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</si>
  <si>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</si>
  <si>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</si>
  <si>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</si>
  <si>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</si>
  <si>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</si>
  <si>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</si>
  <si>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</si>
  <si>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</si>
  <si>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</si>
  <si>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</si>
  <si>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</si>
  <si>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</si>
  <si>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</si>
  <si>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</si>
  <si>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</si>
  <si>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</si>
  <si>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</si>
  <si>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</si>
  <si>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</si>
  <si>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</si>
  <si>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</si>
  <si>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</si>
  <si>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</si>
  <si>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</si>
  <si>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</si>
  <si>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</si>
  <si>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</si>
  <si>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</si>
  <si>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</si>
  <si>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</si>
  <si>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</si>
  <si>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</si>
  <si>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</si>
  <si>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</si>
  <si>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</si>
  <si>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</si>
  <si>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</si>
  <si>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</si>
  <si>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</si>
  <si>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</si>
  <si>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</si>
  <si>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</si>
  <si>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</si>
  <si>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</si>
  <si>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</si>
  <si>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</si>
  <si>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</si>
  <si>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</si>
  <si>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</si>
  <si>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</si>
  <si>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</si>
  <si>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</si>
  <si>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</si>
  <si>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</si>
  <si>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</si>
  <si>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</si>
  <si>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</si>
  <si>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</si>
  <si>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</si>
  <si>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</si>
  <si>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</si>
  <si>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</si>
  <si>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</si>
  <si>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</si>
  <si>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</si>
  <si>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</si>
  <si>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</si>
  <si>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</si>
  <si>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</si>
  <si>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</si>
  <si>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</si>
  <si>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</si>
  <si>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</si>
  <si>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</si>
  <si>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</si>
  <si>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</si>
  <si>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</si>
  <si>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</si>
  <si>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</si>
  <si>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</si>
  <si>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</si>
  <si>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</si>
  <si>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</si>
  <si>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</si>
  <si>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</si>
  <si>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</si>
  <si>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</si>
  <si>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</si>
  <si>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</si>
  <si>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</si>
  <si>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</si>
  <si>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</si>
  <si>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</si>
  <si>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</si>
  <si>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</si>
  <si>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</si>
  <si>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</si>
  <si>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</si>
  <si>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</si>
  <si>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</si>
  <si>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</si>
  <si>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</si>
  <si>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</si>
  <si>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</si>
  <si>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</si>
  <si>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</si>
  <si>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</si>
  <si>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</si>
  <si>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</si>
  <si>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</si>
  <si>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</si>
  <si>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</si>
  <si>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</si>
  <si>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</si>
  <si>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</si>
  <si>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</si>
  <si>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</si>
  <si>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</si>
  <si>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</si>
  <si>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</si>
  <si>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</si>
  <si>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</si>
  <si>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</si>
  <si>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</si>
  <si>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</si>
  <si>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</si>
  <si>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</si>
  <si>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</si>
  <si>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</si>
  <si>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</si>
  <si>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</si>
  <si>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</si>
  <si>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</si>
  <si>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</si>
  <si>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</si>
  <si>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</si>
  <si>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</si>
  <si>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</si>
  <si>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</si>
  <si>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</si>
  <si>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</si>
  <si>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</si>
  <si>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</si>
  <si>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</si>
  <si>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</si>
  <si>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</si>
  <si>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</si>
  <si>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</si>
  <si>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</si>
  <si>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</si>
  <si>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</si>
  <si>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</si>
  <si>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</si>
  <si>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</si>
  <si>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</si>
  <si>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</si>
  <si>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</si>
  <si>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</si>
  <si>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</si>
  <si>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</si>
  <si>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</si>
  <si>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</si>
  <si>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</si>
  <si>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</si>
  <si>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</si>
  <si>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</si>
  <si>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</si>
  <si>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</si>
  <si>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</si>
  <si>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</si>
  <si>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</si>
  <si>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</si>
  <si>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</si>
  <si>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</si>
  <si>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</si>
  <si>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</si>
  <si>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</si>
  <si>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</si>
  <si>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</si>
  <si>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</si>
  <si>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</si>
  <si>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</si>
  <si>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</si>
  <si>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</si>
  <si>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</si>
  <si>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</si>
  <si>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</si>
  <si>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</si>
  <si>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</si>
  <si>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</si>
  <si>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</si>
  <si>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</si>
  <si>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</si>
  <si>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</si>
  <si>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</si>
  <si>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</si>
  <si>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</si>
  <si>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</si>
  <si>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</si>
  <si>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</si>
  <si>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</si>
  <si>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</si>
  <si>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</si>
  <si>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</si>
  <si>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</si>
  <si>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</si>
  <si>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</si>
  <si>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</si>
  <si>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</si>
  <si>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</si>
  <si>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</si>
  <si>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</si>
  <si>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</si>
  <si>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</si>
  <si>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</si>
  <si>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</si>
  <si>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</si>
  <si>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</si>
  <si>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</si>
  <si>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</si>
  <si>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</si>
  <si>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</si>
  <si>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</si>
  <si>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</si>
  <si>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</si>
  <si>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</si>
  <si>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</si>
  <si>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</si>
  <si>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</si>
  <si>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</si>
  <si>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</si>
  <si>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</si>
  <si>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</si>
  <si>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 2018</t>
  </si>
  <si>
    <t>Ujesjelles Kanalizime Korçe sh.a.</t>
  </si>
  <si>
    <t>J64103141O</t>
  </si>
  <si>
    <t>Lek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</si>
  <si>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</si>
  <si>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Fluksi mjeteve monetare nga/perdorur ne aktivitetin e shfrytezimit:</t>
  </si>
  <si>
    <t>Te arketuara nga te drejtat e arketueshme</t>
  </si>
  <si>
    <t>Te paguara per detyrime e pagueshme dhe detyrimet per punonjesit</t>
  </si>
  <si>
    <t>Pagesa te tjera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</si>
  <si>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</si>
  <si>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Mjete monetare te gjeneruara nga aktiviteti i shfrytezimit</t>
  </si>
  <si>
    <t>Interes i paguar</t>
  </si>
  <si>
    <t>Tatim fitimi i paguar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</si>
  <si>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</si>
  <si>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</si>
  <si>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</si>
  <si>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</si>
  <si>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</si>
  <si>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</si>
  <si>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</si>
  <si>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</si>
  <si>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</si>
  <si>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</si>
  <si>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</si>
  <si>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</si>
  <si>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</si>
  <si>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</si>
  <si>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</si>
  <si>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</si>
  <si>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</si>
  <si>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</si>
  <si>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</si>
  <si>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Dividende te paguar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</si>
  <si>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</si>
  <si>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</si>
  <si>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</si>
  <si>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kurset te kembimit te mjetet monetare</t>
  </si>
  <si>
    <t>Mjete monetare dhe ekuivalente me to ne fund</t>
  </si>
  <si>
    <t>Pasqyra e levizjeve ne kapitalin neto</t>
  </si>
  <si>
    <t>Kapitali i nenshkruar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</si>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</sst>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</cellStyleXfs>
  <cellXfs count="15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0" fontId="185" fillId="0" borderId="0" xfId="6593" applyFont="1"/>
    <xf numFmtId="0" fontId="181" fillId="0" borderId="0" xfId="6593" applyFont="1"/>
    <xf numFmtId="0" fontId="181" fillId="0" borderId="0" xfId="6593" applyFont="1" applyBorder="1"/>
    <xf numFmtId="0" fontId="186" fillId="0" borderId="0" xfId="6593" applyFont="1"/>
    <xf numFmtId="0" fontId="181" fillId="0" borderId="0" xfId="6593" applyFont="1" applyAlignment="1">
      <alignment horizontal="center"/>
    </xf>
    <xf numFmtId="3" fontId="179" fillId="0" borderId="0" xfId="6593" applyNumberFormat="1" applyFont="1" applyBorder="1" applyAlignment="1">
      <alignment horizontal="center" vertical="center"/>
    </xf>
    <xf numFmtId="0" fontId="190" fillId="0" borderId="0" xfId="6593" applyFont="1" applyBorder="1" applyAlignment="1">
      <alignment vertical="center"/>
    </xf>
    <xf numFmtId="3" fontId="180" fillId="0" borderId="0" xfId="6593" applyNumberFormat="1" applyFont="1" applyBorder="1" applyAlignment="1">
      <alignment vertical="center"/>
    </xf>
    <xf numFmtId="0" fontId="177" fillId="0" borderId="0" xfId="6593" applyNumberFormat="1" applyFont="1" applyFill="1" applyBorder="1" applyAlignment="1" applyProtection="1">
      <alignment wrapText="1"/>
    </xf>
    <xf numFmtId="38" fontId="181" fillId="0" borderId="0" xfId="6593" applyNumberFormat="1" applyFont="1"/>
    <xf numFmtId="38" fontId="181" fillId="0" borderId="0" xfId="6593" applyNumberFormat="1" applyFont="1" applyBorder="1"/>
    <xf numFmtId="0" fontId="182" fillId="0" borderId="0" xfId="6593" applyNumberFormat="1" applyFont="1" applyFill="1" applyBorder="1" applyAlignment="1" applyProtection="1">
      <alignment horizontal="left" indent="2"/>
    </xf>
    <xf numFmtId="0" fontId="182" fillId="0" borderId="0" xfId="6593" applyNumberFormat="1" applyFont="1" applyFill="1" applyBorder="1" applyAlignment="1" applyProtection="1">
      <alignment horizontal="left" wrapText="1" indent="2"/>
    </xf>
    <xf numFmtId="38" fontId="181" fillId="0" borderId="26" xfId="6593" applyNumberFormat="1" applyFont="1" applyBorder="1"/>
    <xf numFmtId="0" fontId="177" fillId="0" borderId="0" xfId="3275" applyFont="1" applyFill="1" applyAlignment="1">
      <alignment vertical="top" wrapText="1"/>
    </xf>
    <xf numFmtId="38" fontId="181" fillId="0" borderId="15" xfId="6593" applyNumberFormat="1" applyFont="1" applyBorder="1"/>
    <xf numFmtId="0" fontId="182" fillId="0" borderId="0" xfId="6593" applyNumberFormat="1" applyFont="1" applyFill="1" applyBorder="1" applyAlignment="1" applyProtection="1">
      <alignment horizontal="left" wrapText="1"/>
    </xf>
    <xf numFmtId="0" fontId="177" fillId="61" borderId="0" xfId="6593" applyNumberFormat="1" applyFont="1" applyFill="1" applyBorder="1" applyAlignment="1" applyProtection="1">
      <alignment horizontal="left" wrapText="1"/>
    </xf>
    <xf numFmtId="38" fontId="181" fillId="61" borderId="16" xfId="6593" applyNumberFormat="1" applyFont="1" applyFill="1" applyBorder="1"/>
    <xf numFmtId="38" fontId="181" fillId="61" borderId="0" xfId="6593" applyNumberFormat="1" applyFont="1" applyFill="1" applyBorder="1"/>
    <xf numFmtId="0" fontId="182" fillId="0" borderId="0" xfId="6593" applyNumberFormat="1" applyFont="1" applyFill="1" applyBorder="1" applyAlignment="1" applyProtection="1">
      <alignment wrapText="1"/>
    </xf>
    <xf numFmtId="0" fontId="181" fillId="0" borderId="0" xfId="6595" applyFont="1"/>
    <xf numFmtId="0" fontId="186" fillId="0" borderId="0" xfId="6595" applyFont="1"/>
    <xf numFmtId="0" fontId="177" fillId="0" borderId="0" xfId="6595" applyNumberFormat="1" applyFont="1" applyFill="1" applyBorder="1" applyAlignment="1" applyProtection="1">
      <alignment horizontal="center" wrapText="1"/>
    </xf>
    <xf numFmtId="0" fontId="177" fillId="0" borderId="0" xfId="6595" applyNumberFormat="1" applyFont="1" applyFill="1" applyBorder="1" applyAlignment="1" applyProtection="1">
      <alignment wrapText="1"/>
    </xf>
    <xf numFmtId="0" fontId="177" fillId="0" borderId="0" xfId="6596" applyFont="1" applyFill="1" applyBorder="1"/>
    <xf numFmtId="0" fontId="181" fillId="0" borderId="0" xfId="6595" applyFont="1" applyBorder="1"/>
    <xf numFmtId="0" fontId="182" fillId="0" borderId="0" xfId="6595" applyNumberFormat="1" applyFont="1" applyFill="1" applyBorder="1" applyAlignment="1" applyProtection="1"/>
    <xf numFmtId="0" fontId="177" fillId="0" borderId="0" xfId="6595" applyNumberFormat="1" applyFont="1" applyFill="1" applyBorder="1" applyAlignment="1" applyProtection="1">
      <alignment horizontal="right" wrapText="1"/>
    </xf>
    <xf numFmtId="0" fontId="182" fillId="0" borderId="0" xfId="6596" applyFont="1" applyFill="1" applyBorder="1"/>
    <xf numFmtId="37" fontId="182" fillId="0" borderId="0" xfId="6597" applyNumberFormat="1" applyFont="1" applyBorder="1" applyAlignment="1">
      <alignment horizontal="right"/>
    </xf>
    <xf numFmtId="37" fontId="182" fillId="0" borderId="0" xfId="6597" applyNumberFormat="1" applyFont="1" applyFill="1" applyBorder="1" applyAlignment="1" applyProtection="1">
      <alignment horizontal="right" wrapText="1"/>
    </xf>
    <xf numFmtId="37" fontId="181" fillId="0" borderId="0" xfId="6595" applyNumberFormat="1" applyFont="1" applyBorder="1" applyAlignment="1">
      <alignment horizontal="right"/>
    </xf>
    <xf numFmtId="0" fontId="191" fillId="0" borderId="0" xfId="6595" applyNumberFormat="1" applyFont="1" applyFill="1" applyBorder="1" applyAlignment="1" applyProtection="1">
      <alignment vertical="center"/>
    </xf>
    <xf numFmtId="37" fontId="185" fillId="0" borderId="16" xfId="6595" applyNumberFormat="1" applyFont="1" applyFill="1" applyBorder="1" applyAlignment="1">
      <alignment horizontal="right"/>
    </xf>
    <xf numFmtId="0" fontId="192" fillId="0" borderId="0" xfId="6595" applyNumberFormat="1" applyFont="1" applyFill="1" applyBorder="1" applyAlignment="1" applyProtection="1">
      <alignment vertical="center"/>
    </xf>
    <xf numFmtId="37" fontId="182" fillId="0" borderId="0" xfId="6597" applyNumberFormat="1" applyFont="1" applyFill="1" applyBorder="1" applyAlignment="1">
      <alignment horizontal="right"/>
    </xf>
    <xf numFmtId="37" fontId="177" fillId="0" borderId="26" xfId="6597" applyNumberFormat="1" applyFont="1" applyBorder="1" applyAlignment="1">
      <alignment horizontal="right"/>
    </xf>
    <xf numFmtId="0" fontId="191" fillId="0" borderId="0" xfId="6595" applyNumberFormat="1" applyFont="1" applyFill="1" applyBorder="1" applyAlignment="1" applyProtection="1">
      <alignment vertical="top" wrapText="1"/>
    </xf>
    <xf numFmtId="37" fontId="181" fillId="0" borderId="0" xfId="6595" applyNumberFormat="1" applyFont="1" applyAlignment="1">
      <alignment horizontal="right"/>
    </xf>
    <xf numFmtId="0" fontId="192" fillId="0" borderId="0" xfId="6595" applyNumberFormat="1" applyFont="1" applyFill="1" applyBorder="1" applyAlignment="1" applyProtection="1">
      <alignment vertical="top" wrapText="1"/>
    </xf>
    <xf numFmtId="37" fontId="181" fillId="62" borderId="0" xfId="6595" applyNumberFormat="1" applyFont="1" applyFill="1" applyAlignment="1">
      <alignment horizontal="right"/>
    </xf>
    <xf numFmtId="37" fontId="185" fillId="0" borderId="26" xfId="6595" applyNumberFormat="1" applyFont="1" applyBorder="1" applyAlignment="1">
      <alignment horizontal="right"/>
    </xf>
    <xf numFmtId="37" fontId="185" fillId="62" borderId="26" xfId="6595" applyNumberFormat="1" applyFont="1" applyFill="1" applyBorder="1" applyAlignment="1">
      <alignment horizontal="right"/>
    </xf>
    <xf numFmtId="0" fontId="192" fillId="0" borderId="0" xfId="6595" applyNumberFormat="1" applyFont="1" applyFill="1" applyBorder="1" applyAlignment="1" applyProtection="1">
      <alignment vertical="top"/>
    </xf>
    <xf numFmtId="0" fontId="192" fillId="63" borderId="0" xfId="6595" applyNumberFormat="1" applyFont="1" applyFill="1" applyBorder="1" applyAlignment="1" applyProtection="1">
      <alignment vertical="top"/>
    </xf>
    <xf numFmtId="37" fontId="181" fillId="0" borderId="0" xfId="6595" applyNumberFormat="1" applyFont="1" applyFill="1" applyBorder="1" applyAlignment="1">
      <alignment horizontal="right"/>
    </xf>
    <xf numFmtId="37" fontId="185" fillId="61" borderId="16" xfId="6595" applyNumberFormat="1" applyFont="1" applyFill="1" applyBorder="1" applyAlignment="1">
      <alignment horizontal="right"/>
    </xf>
    <xf numFmtId="0" fontId="191" fillId="0" borderId="0" xfId="6595" applyNumberFormat="1" applyFont="1" applyFill="1" applyBorder="1" applyAlignment="1" applyProtection="1"/>
    <xf numFmtId="37" fontId="181" fillId="0" borderId="0" xfId="6595" applyNumberFormat="1" applyFont="1" applyBorder="1"/>
    <xf numFmtId="37" fontId="181" fillId="0" borderId="0" xfId="6595" applyNumberFormat="1" applyFont="1"/>
    <xf numFmtId="0" fontId="181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90" fillId="0" borderId="0" xfId="0" applyFont="1" applyBorder="1" applyAlignment="1">
      <alignment vertical="center"/>
    </xf>
    <xf numFmtId="0" fontId="181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0" fontId="194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>
      <alignment horizontal="right"/>
    </xf>
    <xf numFmtId="0" fontId="177" fillId="63" borderId="0" xfId="0" applyNumberFormat="1" applyFont="1" applyFill="1" applyBorder="1" applyAlignment="1" applyProtection="1">
      <alignment wrapText="1"/>
    </xf>
    <xf numFmtId="37" fontId="185" fillId="0" borderId="26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37" fontId="185" fillId="0" borderId="0" xfId="0" applyNumberFormat="1" applyFont="1" applyFill="1" applyBorder="1" applyAlignment="1">
      <alignment horizontal="right"/>
    </xf>
    <xf numFmtId="37" fontId="185" fillId="0" borderId="26" xfId="0" applyNumberFormat="1" applyFont="1" applyFill="1" applyBorder="1" applyAlignment="1">
      <alignment horizontal="right"/>
    </xf>
    <xf numFmtId="0" fontId="177" fillId="0" borderId="16" xfId="0" applyNumberFormat="1" applyFont="1" applyFill="1" applyBorder="1" applyAlignment="1" applyProtection="1">
      <alignment wrapText="1"/>
    </xf>
    <xf numFmtId="37" fontId="181" fillId="0" borderId="16" xfId="0" applyNumberFormat="1" applyFont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8" applyFont="1" applyFill="1" applyAlignment="1">
      <alignment horizontal="center"/>
    </xf>
    <xf numFmtId="0" fontId="175" fillId="0" borderId="0" xfId="6598" applyFont="1" applyAlignment="1">
      <alignment horizontal="center"/>
    </xf>
    <xf numFmtId="0" fontId="183" fillId="63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5" fillId="0" borderId="0" xfId="6595" applyNumberFormat="1" applyFont="1" applyFill="1" applyBorder="1" applyAlignment="1">
      <alignment horizontal="right"/>
    </xf>
    <xf numFmtId="0" fontId="194" fillId="0" borderId="0" xfId="6595" applyNumberFormat="1" applyFont="1" applyFill="1" applyBorder="1" applyAlignment="1" applyProtection="1">
      <alignment wrapText="1"/>
    </xf>
    <xf numFmtId="0" fontId="175" fillId="0" borderId="0" xfId="6598" applyFont="1" applyFill="1" applyAlignment="1">
      <alignment horizontal="center" vertical="center"/>
    </xf>
    <xf numFmtId="0" fontId="175" fillId="0" borderId="0" xfId="6598" applyFont="1" applyAlignment="1">
      <alignment horizontal="center" vertical="center"/>
    </xf>
    <xf numFmtId="0" fontId="175" fillId="0" borderId="0" xfId="6598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8"/>
    <cellStyle name="Normal_Global IFRS YE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4" workbookViewId="0">
      <selection activeCell="B49" sqref="B49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297</v>
      </c>
    </row>
    <row r="2" spans="1:5">
      <c r="A2" s="60" t="s">
        <v>298</v>
      </c>
    </row>
    <row r="3" spans="1:5">
      <c r="A3" s="60" t="s">
        <v>299</v>
      </c>
    </row>
    <row r="4" spans="1:5">
      <c r="A4" s="60" t="s">
        <v>300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324912023</v>
      </c>
      <c r="C11" s="53"/>
      <c r="D11" s="65">
        <v>282555151</v>
      </c>
      <c r="E11" s="41"/>
    </row>
    <row r="12" spans="1:5">
      <c r="A12" s="49" t="s">
        <v>254</v>
      </c>
      <c r="B12" s="71"/>
      <c r="C12" s="53"/>
      <c r="D12" s="71"/>
      <c r="E12" s="41"/>
    </row>
    <row r="13" spans="1:5" ht="16.5" customHeight="1">
      <c r="A13" s="66" t="s">
        <v>272</v>
      </c>
      <c r="B13" s="65"/>
      <c r="C13" s="53"/>
      <c r="D13" s="65"/>
      <c r="E13" s="41"/>
    </row>
    <row r="14" spans="1:5" ht="16.5" customHeight="1">
      <c r="A14" s="66" t="s">
        <v>273</v>
      </c>
      <c r="B14" s="65"/>
      <c r="C14" s="53"/>
      <c r="D14" s="65"/>
      <c r="E14" s="41"/>
    </row>
    <row r="15" spans="1:5">
      <c r="A15" s="66" t="s">
        <v>284</v>
      </c>
      <c r="B15" s="65"/>
      <c r="C15" s="53"/>
      <c r="D15" s="65"/>
      <c r="E15" s="41"/>
    </row>
    <row r="16" spans="1:5">
      <c r="A16" s="66" t="s">
        <v>274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285</v>
      </c>
      <c r="B18" s="65">
        <v>221424748</v>
      </c>
      <c r="C18" s="53"/>
      <c r="D18" s="65">
        <v>226445319</v>
      </c>
      <c r="E18" s="41"/>
    </row>
    <row r="19" spans="1:5" ht="16.5" customHeight="1">
      <c r="A19" s="66" t="s">
        <v>275</v>
      </c>
      <c r="B19" s="65"/>
      <c r="C19" s="53"/>
      <c r="D19" s="65"/>
      <c r="E19" s="41"/>
    </row>
    <row r="20" spans="1:5" ht="16.5" customHeight="1">
      <c r="A20" s="66" t="s">
        <v>276</v>
      </c>
      <c r="B20" s="65"/>
      <c r="C20" s="53"/>
      <c r="D20" s="65"/>
      <c r="E20" s="41"/>
    </row>
    <row r="21" spans="1:5">
      <c r="A21" s="66" t="s">
        <v>193</v>
      </c>
      <c r="B21" s="65">
        <v>36543636</v>
      </c>
      <c r="C21" s="53"/>
      <c r="D21" s="65">
        <v>942209</v>
      </c>
      <c r="E21" s="41"/>
    </row>
    <row r="22" spans="1:5">
      <c r="A22" s="66" t="s">
        <v>277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255</v>
      </c>
      <c r="B24" s="65">
        <v>84530975</v>
      </c>
      <c r="C24" s="53"/>
      <c r="D24" s="65">
        <v>83335142</v>
      </c>
      <c r="E24" s="41"/>
    </row>
    <row r="25" spans="1:5">
      <c r="A25" s="66" t="s">
        <v>256</v>
      </c>
      <c r="B25" s="65"/>
      <c r="C25" s="53"/>
      <c r="D25" s="65"/>
      <c r="E25" s="41"/>
    </row>
    <row r="26" spans="1:5">
      <c r="A26" s="66" t="s">
        <v>257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258</v>
      </c>
      <c r="B28" s="65"/>
      <c r="C28" s="53"/>
      <c r="D28" s="65"/>
      <c r="E28" s="41"/>
    </row>
    <row r="29" spans="1:5">
      <c r="A29" s="66" t="s">
        <v>259</v>
      </c>
      <c r="B29" s="65"/>
      <c r="C29" s="53"/>
      <c r="D29" s="65"/>
      <c r="E29" s="41"/>
    </row>
    <row r="30" spans="1:5">
      <c r="A30" s="66" t="s">
        <v>260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667411382</v>
      </c>
      <c r="C33" s="58"/>
      <c r="D33" s="57">
        <f>SUM(D11:D32)</f>
        <v>593277821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261</v>
      </c>
      <c r="B36" s="48"/>
      <c r="C36" s="53"/>
      <c r="D36" s="48"/>
      <c r="E36" s="41"/>
    </row>
    <row r="37" spans="1:5">
      <c r="A37" s="66" t="s">
        <v>278</v>
      </c>
      <c r="B37" s="65"/>
      <c r="C37" s="53"/>
      <c r="D37" s="65"/>
      <c r="E37" s="41"/>
    </row>
    <row r="38" spans="1:5">
      <c r="A38" s="66" t="s">
        <v>279</v>
      </c>
      <c r="B38" s="65"/>
      <c r="C38" s="53"/>
      <c r="D38" s="65"/>
      <c r="E38" s="41"/>
    </row>
    <row r="39" spans="1:5">
      <c r="A39" s="66" t="s">
        <v>280</v>
      </c>
      <c r="B39" s="65"/>
      <c r="C39" s="53"/>
      <c r="D39" s="65"/>
      <c r="E39" s="41"/>
    </row>
    <row r="40" spans="1:5">
      <c r="A40" s="66" t="s">
        <v>281</v>
      </c>
      <c r="B40" s="65"/>
      <c r="C40" s="53"/>
      <c r="D40" s="65"/>
      <c r="E40" s="41"/>
    </row>
    <row r="41" spans="1:5">
      <c r="A41" s="66" t="s">
        <v>282</v>
      </c>
      <c r="B41" s="65"/>
      <c r="C41" s="53"/>
      <c r="D41" s="65"/>
      <c r="E41" s="41"/>
    </row>
    <row r="42" spans="1:5">
      <c r="A42" s="66" t="s">
        <v>283</v>
      </c>
      <c r="B42" s="65">
        <v>148320667</v>
      </c>
      <c r="C42" s="53"/>
      <c r="D42" s="65">
        <v>9144798</v>
      </c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286</v>
      </c>
      <c r="B44" s="65">
        <v>717349508</v>
      </c>
      <c r="C44" s="53"/>
      <c r="D44" s="65">
        <v>754409241</v>
      </c>
      <c r="E44" s="41"/>
    </row>
    <row r="45" spans="1:5">
      <c r="A45" s="66" t="s">
        <v>287</v>
      </c>
      <c r="B45" s="65">
        <v>6148697097</v>
      </c>
      <c r="C45" s="53"/>
      <c r="D45" s="65">
        <v>6117282734</v>
      </c>
      <c r="E45" s="41"/>
    </row>
    <row r="46" spans="1:5">
      <c r="A46" s="66" t="s">
        <v>288</v>
      </c>
      <c r="B46" s="65">
        <v>425235015</v>
      </c>
      <c r="C46" s="53"/>
      <c r="D46" s="65">
        <v>113169767</v>
      </c>
      <c r="E46" s="41"/>
    </row>
    <row r="47" spans="1:5">
      <c r="A47" s="66" t="s">
        <v>289</v>
      </c>
      <c r="B47" s="65"/>
      <c r="C47" s="53"/>
      <c r="D47" s="65"/>
      <c r="E47" s="41"/>
    </row>
    <row r="48" spans="1:5">
      <c r="A48" s="66" t="s">
        <v>290</v>
      </c>
      <c r="B48" s="65">
        <v>3752416</v>
      </c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262</v>
      </c>
      <c r="B50" s="48"/>
      <c r="C50" s="53"/>
      <c r="D50" s="48"/>
      <c r="E50" s="41"/>
    </row>
    <row r="51" spans="1:5">
      <c r="A51" s="66" t="s">
        <v>291</v>
      </c>
      <c r="B51" s="65">
        <v>56081330</v>
      </c>
      <c r="C51" s="53"/>
      <c r="D51" s="65">
        <v>53195973</v>
      </c>
      <c r="E51" s="41"/>
    </row>
    <row r="52" spans="1:5">
      <c r="A52" s="66" t="s">
        <v>292</v>
      </c>
      <c r="B52" s="65"/>
      <c r="C52" s="53"/>
      <c r="D52" s="65"/>
      <c r="E52" s="41"/>
    </row>
    <row r="53" spans="1:5">
      <c r="A53" s="66" t="s">
        <v>293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7499436033</v>
      </c>
      <c r="C55" s="58"/>
      <c r="D55" s="57">
        <f>SUM(D37:D54)</f>
        <v>7047202513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8166847415</v>
      </c>
      <c r="C57" s="68"/>
      <c r="D57" s="67">
        <f>D55+D33</f>
        <v>7640480334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294</v>
      </c>
      <c r="B62" s="65"/>
      <c r="C62" s="53"/>
      <c r="D62" s="65"/>
      <c r="E62" s="41"/>
    </row>
    <row r="63" spans="1:5">
      <c r="A63" s="66" t="s">
        <v>263</v>
      </c>
      <c r="B63" s="65"/>
      <c r="C63" s="53"/>
      <c r="D63" s="65"/>
      <c r="E63" s="41"/>
    </row>
    <row r="64" spans="1:5">
      <c r="A64" s="66" t="s">
        <v>264</v>
      </c>
      <c r="B64" s="65">
        <v>242517</v>
      </c>
      <c r="C64" s="53"/>
      <c r="D64" s="65">
        <v>1055137</v>
      </c>
      <c r="E64" s="41"/>
    </row>
    <row r="65" spans="1:5">
      <c r="A65" s="66" t="s">
        <v>229</v>
      </c>
      <c r="B65" s="65">
        <v>18200291</v>
      </c>
      <c r="C65" s="53"/>
      <c r="D65" s="65">
        <v>14941269</v>
      </c>
      <c r="E65" s="41"/>
    </row>
    <row r="66" spans="1:5">
      <c r="A66" s="66" t="s">
        <v>265</v>
      </c>
      <c r="B66" s="65"/>
      <c r="C66" s="53"/>
      <c r="D66" s="65"/>
      <c r="E66" s="41"/>
    </row>
    <row r="67" spans="1:5">
      <c r="A67" s="66" t="s">
        <v>295</v>
      </c>
      <c r="B67" s="65"/>
      <c r="C67" s="53"/>
      <c r="D67" s="65"/>
      <c r="E67" s="41"/>
    </row>
    <row r="68" spans="1:5">
      <c r="A68" s="66" t="s">
        <v>296</v>
      </c>
      <c r="B68" s="65"/>
      <c r="C68" s="53"/>
      <c r="D68" s="65"/>
      <c r="E68" s="41"/>
    </row>
    <row r="69" spans="1:5">
      <c r="A69" s="66" t="s">
        <v>251</v>
      </c>
      <c r="B69" s="65">
        <v>2742740</v>
      </c>
      <c r="C69" s="53"/>
      <c r="D69" s="65">
        <v>231402</v>
      </c>
      <c r="E69" s="41"/>
    </row>
    <row r="70" spans="1:5">
      <c r="A70" s="66" t="s">
        <v>266</v>
      </c>
      <c r="B70" s="65">
        <v>4826487</v>
      </c>
      <c r="C70" s="53"/>
      <c r="D70" s="65">
        <v>4171480</v>
      </c>
      <c r="E70" s="41"/>
    </row>
    <row r="71" spans="1:5">
      <c r="A71" s="66" t="s">
        <v>250</v>
      </c>
      <c r="B71" s="65">
        <v>3591755</v>
      </c>
      <c r="C71" s="53"/>
      <c r="D71" s="65">
        <v>1043009</v>
      </c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>
        <v>92568812</v>
      </c>
      <c r="C73" s="53"/>
      <c r="D73" s="65">
        <v>86025778</v>
      </c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122172602</v>
      </c>
      <c r="C75" s="58"/>
      <c r="D75" s="57">
        <f>SUM(D62:D74)</f>
        <v>107468075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294</v>
      </c>
      <c r="B78" s="65"/>
      <c r="C78" s="53"/>
      <c r="D78" s="65"/>
      <c r="E78" s="41"/>
    </row>
    <row r="79" spans="1:5">
      <c r="A79" s="66" t="s">
        <v>263</v>
      </c>
      <c r="B79" s="65">
        <v>4991938317</v>
      </c>
      <c r="C79" s="53"/>
      <c r="D79" s="65">
        <v>4946231228</v>
      </c>
      <c r="E79" s="41"/>
    </row>
    <row r="80" spans="1:5">
      <c r="A80" s="66" t="s">
        <v>264</v>
      </c>
      <c r="B80" s="65"/>
      <c r="C80" s="53"/>
      <c r="D80" s="65"/>
      <c r="E80" s="41"/>
    </row>
    <row r="81" spans="1:5">
      <c r="A81" s="66" t="s">
        <v>229</v>
      </c>
      <c r="B81" s="65">
        <v>147262504</v>
      </c>
      <c r="C81" s="53"/>
      <c r="D81" s="65">
        <v>257114623</v>
      </c>
      <c r="E81" s="41"/>
    </row>
    <row r="82" spans="1:5">
      <c r="A82" s="66" t="s">
        <v>265</v>
      </c>
      <c r="B82" s="65"/>
      <c r="C82" s="53"/>
      <c r="D82" s="65"/>
      <c r="E82" s="41"/>
    </row>
    <row r="83" spans="1:5">
      <c r="A83" s="66" t="s">
        <v>295</v>
      </c>
      <c r="B83" s="65"/>
      <c r="C83" s="53"/>
      <c r="D83" s="65"/>
      <c r="E83" s="41"/>
    </row>
    <row r="84" spans="1:5">
      <c r="A84" s="66" t="s">
        <v>296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>
        <v>2479704450</v>
      </c>
      <c r="C87" s="53"/>
      <c r="D87" s="65">
        <v>1912396877</v>
      </c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267</v>
      </c>
      <c r="B89" s="65"/>
      <c r="C89" s="53"/>
      <c r="D89" s="65"/>
      <c r="E89" s="41"/>
    </row>
    <row r="90" spans="1:5">
      <c r="A90" s="66" t="s">
        <v>268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7618905271</v>
      </c>
      <c r="C92" s="58"/>
      <c r="D92" s="57">
        <f>SUM(D78:D91)</f>
        <v>7115742728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7741077873</v>
      </c>
      <c r="C94" s="68"/>
      <c r="D94" s="69">
        <f>D75+D92</f>
        <v>7223210803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370708000</v>
      </c>
      <c r="C97" s="53"/>
      <c r="D97" s="65">
        <v>370708000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>
        <v>6407302</v>
      </c>
      <c r="C99" s="53"/>
      <c r="D99" s="65">
        <v>6407302</v>
      </c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>
        <v>3779454</v>
      </c>
      <c r="C101" s="53"/>
      <c r="D101" s="65">
        <v>3292487</v>
      </c>
      <c r="E101" s="41"/>
    </row>
    <row r="102" spans="1:5">
      <c r="A102" s="66" t="s">
        <v>269</v>
      </c>
      <c r="B102" s="65">
        <v>27122404</v>
      </c>
      <c r="C102" s="53"/>
      <c r="D102" s="65">
        <v>27122404</v>
      </c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270</v>
      </c>
      <c r="B104" s="65"/>
      <c r="C104" s="53"/>
      <c r="D104" s="65"/>
      <c r="E104" s="41"/>
    </row>
    <row r="105" spans="1:5">
      <c r="A105" s="49" t="s">
        <v>246</v>
      </c>
      <c r="B105" s="65">
        <v>9808482</v>
      </c>
      <c r="C105" s="64"/>
      <c r="D105" s="65"/>
      <c r="E105" s="41"/>
    </row>
    <row r="106" spans="1:5">
      <c r="A106" s="49" t="s">
        <v>245</v>
      </c>
      <c r="B106" s="65">
        <v>7943900</v>
      </c>
      <c r="C106" s="53"/>
      <c r="D106" s="65">
        <v>9739338</v>
      </c>
      <c r="E106" s="41"/>
    </row>
    <row r="107" spans="1:5" ht="18" customHeight="1">
      <c r="A107" s="49" t="s">
        <v>248</v>
      </c>
      <c r="B107" s="61">
        <f>SUM(B97:B106)</f>
        <v>425769542</v>
      </c>
      <c r="C107" s="62"/>
      <c r="D107" s="61">
        <f>SUM(D97:D106)</f>
        <v>417269531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425769542</v>
      </c>
      <c r="C109" s="68"/>
      <c r="D109" s="69">
        <f>SUM(D107:D108)</f>
        <v>417269531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8166847415</v>
      </c>
      <c r="C111" s="68"/>
      <c r="D111" s="67">
        <f>D94+D109</f>
        <v>7640480334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271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9" workbookViewId="0">
      <selection activeCell="B42" sqref="B4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59" t="s">
        <v>297</v>
      </c>
    </row>
    <row r="2" spans="1:6">
      <c r="A2" s="60" t="s">
        <v>298</v>
      </c>
    </row>
    <row r="3" spans="1:6">
      <c r="A3" s="60" t="s">
        <v>299</v>
      </c>
    </row>
    <row r="4" spans="1:6">
      <c r="A4" s="60" t="s">
        <v>300</v>
      </c>
    </row>
    <row r="5" spans="1:6">
      <c r="A5" s="59" t="s">
        <v>354</v>
      </c>
      <c r="B5" s="41"/>
      <c r="C5" s="41"/>
      <c r="D5" s="41"/>
      <c r="E5" s="41"/>
      <c r="F5" s="41"/>
    </row>
    <row r="6" spans="1:6">
      <c r="A6" s="124"/>
      <c r="B6" s="42" t="s">
        <v>214</v>
      </c>
      <c r="C6" s="42"/>
      <c r="D6" s="42" t="s">
        <v>214</v>
      </c>
      <c r="E6" s="125"/>
      <c r="F6" s="41"/>
    </row>
    <row r="7" spans="1:6">
      <c r="A7" s="124"/>
      <c r="B7" s="42" t="s">
        <v>215</v>
      </c>
      <c r="C7" s="42"/>
      <c r="D7" s="42" t="s">
        <v>216</v>
      </c>
      <c r="E7" s="125"/>
      <c r="F7" s="41"/>
    </row>
    <row r="8" spans="1:6">
      <c r="A8" s="126"/>
      <c r="B8" s="46"/>
      <c r="C8" s="52"/>
      <c r="D8" s="46"/>
      <c r="E8" s="127"/>
      <c r="F8" s="41"/>
    </row>
    <row r="9" spans="1:6">
      <c r="A9" s="49" t="s">
        <v>355</v>
      </c>
      <c r="B9" s="128"/>
      <c r="C9" s="129"/>
      <c r="D9" s="128"/>
      <c r="E9" s="128"/>
      <c r="F9" s="130" t="s">
        <v>356</v>
      </c>
    </row>
    <row r="10" spans="1:6">
      <c r="A10" s="66" t="s">
        <v>357</v>
      </c>
      <c r="B10" s="131">
        <v>373868013</v>
      </c>
      <c r="C10" s="129"/>
      <c r="D10" s="131">
        <v>325121489</v>
      </c>
      <c r="E10" s="128"/>
      <c r="F10" s="132" t="s">
        <v>358</v>
      </c>
    </row>
    <row r="11" spans="1:6">
      <c r="A11" s="66" t="s">
        <v>359</v>
      </c>
      <c r="B11" s="131"/>
      <c r="C11" s="129"/>
      <c r="D11" s="131"/>
      <c r="E11" s="128"/>
      <c r="F11" s="132" t="s">
        <v>360</v>
      </c>
    </row>
    <row r="12" spans="1:6">
      <c r="A12" s="66" t="s">
        <v>361</v>
      </c>
      <c r="B12" s="131"/>
      <c r="C12" s="129"/>
      <c r="D12" s="131"/>
      <c r="E12" s="128"/>
      <c r="F12" s="132" t="s">
        <v>360</v>
      </c>
    </row>
    <row r="13" spans="1:6">
      <c r="A13" s="66" t="s">
        <v>362</v>
      </c>
      <c r="B13" s="131"/>
      <c r="C13" s="129"/>
      <c r="D13" s="131"/>
      <c r="E13" s="128"/>
      <c r="F13" s="132" t="s">
        <v>360</v>
      </c>
    </row>
    <row r="14" spans="1:6">
      <c r="A14" s="66" t="s">
        <v>363</v>
      </c>
      <c r="B14" s="131"/>
      <c r="C14" s="129"/>
      <c r="D14" s="131"/>
      <c r="E14" s="128"/>
      <c r="F14" s="132" t="s">
        <v>364</v>
      </c>
    </row>
    <row r="15" spans="1:6">
      <c r="A15" s="49" t="s">
        <v>365</v>
      </c>
      <c r="B15" s="131"/>
      <c r="C15" s="129"/>
      <c r="D15" s="131"/>
      <c r="E15" s="128"/>
      <c r="F15" s="41"/>
    </row>
    <row r="16" spans="1:6">
      <c r="A16" s="49" t="s">
        <v>366</v>
      </c>
      <c r="B16" s="131">
        <v>7775990</v>
      </c>
      <c r="C16" s="129"/>
      <c r="D16" s="131">
        <v>10519160</v>
      </c>
      <c r="E16" s="128"/>
      <c r="F16" s="41"/>
    </row>
    <row r="17" spans="1:6">
      <c r="A17" s="49" t="s">
        <v>367</v>
      </c>
      <c r="B17" s="131">
        <v>88608479</v>
      </c>
      <c r="C17" s="129"/>
      <c r="D17" s="131">
        <v>67934809</v>
      </c>
      <c r="E17" s="128"/>
      <c r="F17" s="41"/>
    </row>
    <row r="18" spans="1:6">
      <c r="A18" s="49" t="s">
        <v>368</v>
      </c>
      <c r="B18" s="128"/>
      <c r="C18" s="129"/>
      <c r="D18" s="128"/>
      <c r="E18" s="128"/>
      <c r="F18" s="41"/>
    </row>
    <row r="19" spans="1:6">
      <c r="A19" s="66" t="s">
        <v>368</v>
      </c>
      <c r="B19" s="131">
        <v>-51471210</v>
      </c>
      <c r="C19" s="129"/>
      <c r="D19" s="131">
        <v>-67300810</v>
      </c>
      <c r="E19" s="128"/>
      <c r="F19" s="41"/>
    </row>
    <row r="20" spans="1:6">
      <c r="A20" s="66" t="s">
        <v>369</v>
      </c>
      <c r="B20" s="131"/>
      <c r="C20" s="129"/>
      <c r="D20" s="131"/>
      <c r="E20" s="128"/>
      <c r="F20" s="41"/>
    </row>
    <row r="21" spans="1:6">
      <c r="A21" s="49" t="s">
        <v>370</v>
      </c>
      <c r="B21" s="128"/>
      <c r="C21" s="129"/>
      <c r="D21" s="128"/>
      <c r="E21" s="128"/>
      <c r="F21" s="41"/>
    </row>
    <row r="22" spans="1:6">
      <c r="A22" s="66" t="s">
        <v>371</v>
      </c>
      <c r="B22" s="131">
        <v>-78994899</v>
      </c>
      <c r="C22" s="129"/>
      <c r="D22" s="131">
        <v>-73768037</v>
      </c>
      <c r="E22" s="128"/>
      <c r="F22" s="41"/>
    </row>
    <row r="23" spans="1:6">
      <c r="A23" s="66" t="s">
        <v>372</v>
      </c>
      <c r="B23" s="131">
        <v>-13670018</v>
      </c>
      <c r="C23" s="129"/>
      <c r="D23" s="131">
        <v>-12236960</v>
      </c>
      <c r="E23" s="128"/>
      <c r="F23" s="41"/>
    </row>
    <row r="24" spans="1:6">
      <c r="A24" s="66" t="s">
        <v>373</v>
      </c>
      <c r="B24" s="131">
        <v>-7051807</v>
      </c>
      <c r="C24" s="129"/>
      <c r="D24" s="131">
        <v>-6511873</v>
      </c>
      <c r="E24" s="128"/>
      <c r="F24" s="41"/>
    </row>
    <row r="25" spans="1:6">
      <c r="A25" s="49" t="s">
        <v>374</v>
      </c>
      <c r="B25" s="131"/>
      <c r="C25" s="129"/>
      <c r="D25" s="131"/>
      <c r="E25" s="128"/>
      <c r="F25" s="41"/>
    </row>
    <row r="26" spans="1:6">
      <c r="A26" s="49" t="s">
        <v>375</v>
      </c>
      <c r="B26" s="131">
        <v>-283127967</v>
      </c>
      <c r="C26" s="129"/>
      <c r="D26" s="131">
        <v>-183656931</v>
      </c>
      <c r="E26" s="128"/>
      <c r="F26" s="41"/>
    </row>
    <row r="27" spans="1:6">
      <c r="A27" s="49" t="s">
        <v>376</v>
      </c>
      <c r="B27" s="131">
        <v>-42011526</v>
      </c>
      <c r="C27" s="129"/>
      <c r="D27" s="131">
        <v>-54064907</v>
      </c>
      <c r="E27" s="128"/>
      <c r="F27" s="41"/>
    </row>
    <row r="28" spans="1:6">
      <c r="A28" s="49" t="s">
        <v>377</v>
      </c>
      <c r="B28" s="128"/>
      <c r="C28" s="129"/>
      <c r="D28" s="128"/>
      <c r="E28" s="128"/>
      <c r="F28" s="41"/>
    </row>
    <row r="29" spans="1:6" ht="15" customHeight="1">
      <c r="A29" s="66" t="s">
        <v>378</v>
      </c>
      <c r="B29" s="131"/>
      <c r="C29" s="129"/>
      <c r="D29" s="131"/>
      <c r="E29" s="128"/>
      <c r="F29" s="41"/>
    </row>
    <row r="30" spans="1:6" ht="15" customHeight="1">
      <c r="A30" s="66" t="s">
        <v>379</v>
      </c>
      <c r="B30" s="131">
        <v>35028000</v>
      </c>
      <c r="C30" s="129"/>
      <c r="D30" s="131"/>
      <c r="E30" s="128"/>
      <c r="F30" s="41"/>
    </row>
    <row r="31" spans="1:6" ht="15" customHeight="1">
      <c r="A31" s="66" t="s">
        <v>380</v>
      </c>
      <c r="B31" s="131"/>
      <c r="C31" s="129"/>
      <c r="D31" s="131"/>
      <c r="E31" s="128"/>
      <c r="F31" s="41"/>
    </row>
    <row r="32" spans="1:6" ht="15" customHeight="1">
      <c r="A32" s="66" t="s">
        <v>381</v>
      </c>
      <c r="B32" s="131"/>
      <c r="C32" s="129"/>
      <c r="D32" s="131"/>
      <c r="E32" s="128"/>
      <c r="F32" s="41"/>
    </row>
    <row r="33" spans="1:6" ht="15" customHeight="1">
      <c r="A33" s="66" t="s">
        <v>382</v>
      </c>
      <c r="B33" s="131">
        <v>17611972</v>
      </c>
      <c r="C33" s="129"/>
      <c r="D33" s="131">
        <v>14824044</v>
      </c>
      <c r="E33" s="128"/>
      <c r="F33" s="41"/>
    </row>
    <row r="34" spans="1:6" ht="15" customHeight="1">
      <c r="A34" s="66" t="s">
        <v>383</v>
      </c>
      <c r="B34" s="131"/>
      <c r="C34" s="129"/>
      <c r="D34" s="131"/>
      <c r="E34" s="128"/>
      <c r="F34" s="41"/>
    </row>
    <row r="35" spans="1:6">
      <c r="A35" s="49" t="s">
        <v>384</v>
      </c>
      <c r="B35" s="131"/>
      <c r="C35" s="129"/>
      <c r="D35" s="131"/>
      <c r="E35" s="128"/>
      <c r="F35" s="41"/>
    </row>
    <row r="36" spans="1:6">
      <c r="A36" s="49" t="s">
        <v>385</v>
      </c>
      <c r="B36" s="128"/>
      <c r="C36" s="133"/>
      <c r="D36" s="128"/>
      <c r="E36" s="128"/>
      <c r="F36" s="41"/>
    </row>
    <row r="37" spans="1:6">
      <c r="A37" s="66" t="s">
        <v>386</v>
      </c>
      <c r="B37" s="131">
        <v>-44672786</v>
      </c>
      <c r="C37" s="129"/>
      <c r="D37" s="131">
        <v>-9826218</v>
      </c>
      <c r="E37" s="128"/>
      <c r="F37" s="41"/>
    </row>
    <row r="38" spans="1:6">
      <c r="A38" s="66" t="s">
        <v>387</v>
      </c>
      <c r="B38" s="131"/>
      <c r="C38" s="129"/>
      <c r="D38" s="131"/>
      <c r="E38" s="128"/>
      <c r="F38" s="41"/>
    </row>
    <row r="39" spans="1:6">
      <c r="A39" s="66" t="s">
        <v>388</v>
      </c>
      <c r="B39" s="131">
        <v>9908008</v>
      </c>
      <c r="C39" s="129"/>
      <c r="D39" s="131">
        <v>3979111</v>
      </c>
      <c r="E39" s="128"/>
      <c r="F39" s="41"/>
    </row>
    <row r="40" spans="1:6">
      <c r="A40" s="49" t="s">
        <v>389</v>
      </c>
      <c r="B40" s="131"/>
      <c r="C40" s="129"/>
      <c r="D40" s="131"/>
      <c r="E40" s="128"/>
      <c r="F40" s="41"/>
    </row>
    <row r="41" spans="1:6">
      <c r="A41" s="134" t="s">
        <v>390</v>
      </c>
      <c r="B41" s="131"/>
      <c r="C41" s="129"/>
      <c r="D41" s="131"/>
      <c r="E41" s="128"/>
      <c r="F41" s="41"/>
    </row>
    <row r="42" spans="1:6">
      <c r="A42" s="49" t="s">
        <v>391</v>
      </c>
      <c r="B42" s="135">
        <f>SUM(B9:B41)</f>
        <v>11800249</v>
      </c>
      <c r="C42" s="136"/>
      <c r="D42" s="135">
        <f>SUM(D9:D41)</f>
        <v>15012877</v>
      </c>
      <c r="E42" s="137"/>
      <c r="F42" s="41"/>
    </row>
    <row r="43" spans="1:6">
      <c r="A43" s="49" t="s">
        <v>392</v>
      </c>
      <c r="B43" s="136"/>
      <c r="C43" s="136"/>
      <c r="D43" s="136"/>
      <c r="E43" s="137"/>
      <c r="F43" s="41"/>
    </row>
    <row r="44" spans="1:6">
      <c r="A44" s="66" t="s">
        <v>393</v>
      </c>
      <c r="B44" s="131">
        <v>-3856349</v>
      </c>
      <c r="C44" s="129"/>
      <c r="D44" s="131">
        <v>-5273539</v>
      </c>
      <c r="E44" s="128"/>
      <c r="F44" s="41"/>
    </row>
    <row r="45" spans="1:6">
      <c r="A45" s="66" t="s">
        <v>394</v>
      </c>
      <c r="B45" s="131"/>
      <c r="C45" s="129"/>
      <c r="D45" s="131"/>
      <c r="E45" s="128"/>
      <c r="F45" s="41"/>
    </row>
    <row r="46" spans="1:6">
      <c r="A46" s="66" t="s">
        <v>395</v>
      </c>
      <c r="B46" s="131"/>
      <c r="C46" s="129"/>
      <c r="D46" s="131"/>
      <c r="E46" s="128"/>
      <c r="F46" s="41"/>
    </row>
    <row r="47" spans="1:6">
      <c r="A47" s="49" t="s">
        <v>396</v>
      </c>
      <c r="B47" s="138">
        <f>SUM(B42:B46)</f>
        <v>7943900</v>
      </c>
      <c r="C47" s="137"/>
      <c r="D47" s="138">
        <f>SUM(D42:D46)</f>
        <v>9739338</v>
      </c>
      <c r="E47" s="137"/>
      <c r="F47" s="41"/>
    </row>
    <row r="48" spans="1:6" ht="15.75" thickBot="1">
      <c r="A48" s="139"/>
      <c r="B48" s="140"/>
      <c r="C48" s="140"/>
      <c r="D48" s="140"/>
      <c r="E48" s="141"/>
      <c r="F48" s="41"/>
    </row>
    <row r="49" spans="1:6" ht="15.75" thickTop="1">
      <c r="A49" s="97" t="s">
        <v>397</v>
      </c>
      <c r="B49" s="142"/>
      <c r="C49" s="142"/>
      <c r="D49" s="142"/>
      <c r="E49" s="141"/>
      <c r="F49" s="41"/>
    </row>
    <row r="50" spans="1:6">
      <c r="A50" s="66" t="s">
        <v>398</v>
      </c>
      <c r="B50" s="143"/>
      <c r="C50" s="142"/>
      <c r="D50" s="143"/>
      <c r="E50" s="128"/>
      <c r="F50" s="41"/>
    </row>
    <row r="51" spans="1:6">
      <c r="A51" s="66" t="s">
        <v>399</v>
      </c>
      <c r="B51" s="143"/>
      <c r="C51" s="142"/>
      <c r="D51" s="143"/>
      <c r="E51" s="128"/>
      <c r="F51" s="41"/>
    </row>
    <row r="52" spans="1:6">
      <c r="A52" s="66" t="s">
        <v>400</v>
      </c>
      <c r="B52" s="143"/>
      <c r="C52" s="142"/>
      <c r="D52" s="143"/>
      <c r="E52" s="127"/>
      <c r="F52" s="41"/>
    </row>
    <row r="53" spans="1:6" ht="15" customHeight="1">
      <c r="A53" s="66" t="s">
        <v>401</v>
      </c>
      <c r="B53" s="143"/>
      <c r="C53" s="142"/>
      <c r="D53" s="143"/>
      <c r="E53" s="144"/>
      <c r="F53" s="145"/>
    </row>
    <row r="54" spans="1:6">
      <c r="A54" s="146" t="s">
        <v>402</v>
      </c>
      <c r="B54" s="143"/>
      <c r="C54" s="142"/>
      <c r="D54" s="143"/>
      <c r="E54" s="147"/>
      <c r="F54" s="145"/>
    </row>
    <row r="55" spans="1:6">
      <c r="A55" s="97" t="s">
        <v>403</v>
      </c>
      <c r="B55" s="148">
        <f>SUM(B50:B54)</f>
        <v>0</v>
      </c>
      <c r="C55" s="149"/>
      <c r="D55" s="148">
        <f>SUM(D50:D54)</f>
        <v>0</v>
      </c>
      <c r="E55" s="144"/>
      <c r="F55" s="145"/>
    </row>
    <row r="56" spans="1:6">
      <c r="A56" s="150"/>
      <c r="B56" s="112"/>
      <c r="C56" s="105"/>
      <c r="D56" s="112"/>
      <c r="E56" s="144"/>
      <c r="F56" s="145"/>
    </row>
    <row r="57" spans="1:6" ht="15.75" thickBot="1">
      <c r="A57" s="97" t="s">
        <v>404</v>
      </c>
      <c r="B57" s="107">
        <f>B47+B55</f>
        <v>7943900</v>
      </c>
      <c r="C57" s="151"/>
      <c r="D57" s="107">
        <f>D47+D55</f>
        <v>9739338</v>
      </c>
      <c r="E57" s="144"/>
      <c r="F57" s="145"/>
    </row>
    <row r="58" spans="1:6" ht="15.75" thickTop="1">
      <c r="A58" s="150"/>
      <c r="B58" s="112"/>
      <c r="C58" s="105"/>
      <c r="D58" s="112"/>
      <c r="E58" s="144"/>
      <c r="F58" s="145"/>
    </row>
    <row r="59" spans="1:6">
      <c r="A59" s="152" t="s">
        <v>405</v>
      </c>
      <c r="B59" s="112"/>
      <c r="C59" s="105"/>
      <c r="D59" s="112"/>
      <c r="E59" s="153"/>
      <c r="F59" s="154"/>
    </row>
    <row r="60" spans="1:6">
      <c r="A60" s="150" t="s">
        <v>406</v>
      </c>
      <c r="B60" s="131"/>
      <c r="C60" s="128"/>
      <c r="D60" s="131"/>
      <c r="E60" s="153"/>
      <c r="F60" s="154"/>
    </row>
    <row r="61" spans="1:6">
      <c r="A61" s="150" t="s">
        <v>407</v>
      </c>
      <c r="B61" s="131"/>
      <c r="C61" s="128"/>
      <c r="D61" s="131"/>
      <c r="E61" s="153"/>
      <c r="F61" s="154"/>
    </row>
    <row r="62" spans="1:6">
      <c r="A62" s="155"/>
      <c r="B62" s="154"/>
      <c r="C62" s="154"/>
      <c r="D62" s="154"/>
      <c r="E62" s="153"/>
      <c r="F62" s="154"/>
    </row>
    <row r="63" spans="1:6">
      <c r="A63" s="155"/>
      <c r="B63" s="154"/>
      <c r="C63" s="154"/>
      <c r="D63" s="154"/>
      <c r="E63" s="153"/>
      <c r="F63" s="154"/>
    </row>
    <row r="64" spans="1:6">
      <c r="A64" s="39" t="s">
        <v>408</v>
      </c>
      <c r="B64" s="154"/>
      <c r="C64" s="154"/>
      <c r="D64" s="154"/>
      <c r="E64" s="153"/>
      <c r="F64" s="154"/>
    </row>
    <row r="65" spans="1:6">
      <c r="A65" s="156"/>
      <c r="B65" s="157"/>
      <c r="C65" s="157"/>
      <c r="D65" s="157"/>
      <c r="E65" s="158"/>
      <c r="F65" s="15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D49"/>
  <sheetViews>
    <sheetView topLeftCell="A28" workbookViewId="0">
      <selection activeCell="B42" sqref="B42"/>
    </sheetView>
  </sheetViews>
  <sheetFormatPr defaultRowHeight="15"/>
  <cols>
    <col min="1" max="1" width="102.85546875" style="74" customWidth="1"/>
    <col min="2" max="2" width="18.7109375" style="74" customWidth="1"/>
    <col min="3" max="3" width="2.7109375" style="75" customWidth="1"/>
    <col min="4" max="4" width="18.7109375" style="74" customWidth="1"/>
    <col min="5" max="5" width="10.5703125" style="74" customWidth="1"/>
    <col min="6" max="6" width="10.7109375" style="74" customWidth="1"/>
    <col min="7" max="7" width="10.140625" style="74" customWidth="1"/>
    <col min="8" max="8" width="10.7109375" style="74" customWidth="1"/>
    <col min="9" max="9" width="11.5703125" style="74" customWidth="1"/>
    <col min="10" max="10" width="11" style="74" customWidth="1"/>
    <col min="11" max="16384" width="9.140625" style="74"/>
  </cols>
  <sheetData>
    <row r="1" spans="1:4">
      <c r="A1" s="73" t="s">
        <v>297</v>
      </c>
    </row>
    <row r="2" spans="1:4">
      <c r="A2" s="76" t="s">
        <v>298</v>
      </c>
    </row>
    <row r="3" spans="1:4">
      <c r="A3" s="76" t="s">
        <v>299</v>
      </c>
    </row>
    <row r="4" spans="1:4" ht="16.5" customHeight="1">
      <c r="A4" s="76" t="s">
        <v>300</v>
      </c>
    </row>
    <row r="5" spans="1:4" ht="16.5" customHeight="1">
      <c r="A5" s="73" t="s">
        <v>301</v>
      </c>
    </row>
    <row r="6" spans="1:4" ht="16.5" customHeight="1">
      <c r="A6" s="73"/>
    </row>
    <row r="7" spans="1:4" ht="15" customHeight="1">
      <c r="A7" s="77"/>
      <c r="B7" s="78" t="s">
        <v>214</v>
      </c>
      <c r="C7" s="78"/>
      <c r="D7" s="78" t="s">
        <v>214</v>
      </c>
    </row>
    <row r="8" spans="1:4" ht="15" customHeight="1">
      <c r="A8" s="77"/>
      <c r="B8" s="78" t="s">
        <v>215</v>
      </c>
      <c r="C8" s="78"/>
      <c r="D8" s="78" t="s">
        <v>216</v>
      </c>
    </row>
    <row r="9" spans="1:4">
      <c r="A9" s="79"/>
      <c r="B9" s="80"/>
      <c r="C9" s="80"/>
      <c r="D9" s="80"/>
    </row>
    <row r="10" spans="1:4">
      <c r="A10" s="81" t="s">
        <v>302</v>
      </c>
      <c r="B10" s="82"/>
      <c r="C10" s="83"/>
      <c r="D10" s="82"/>
    </row>
    <row r="11" spans="1:4">
      <c r="A11" s="84" t="s">
        <v>303</v>
      </c>
      <c r="B11" s="82">
        <v>434254286</v>
      </c>
      <c r="C11" s="83"/>
      <c r="D11" s="82">
        <v>366834493</v>
      </c>
    </row>
    <row r="12" spans="1:4">
      <c r="A12" s="84" t="s">
        <v>304</v>
      </c>
      <c r="B12" s="82">
        <v>-166767555</v>
      </c>
      <c r="C12" s="83"/>
      <c r="D12" s="82">
        <v>-155862627</v>
      </c>
    </row>
    <row r="13" spans="1:4">
      <c r="A13" s="84" t="s">
        <v>305</v>
      </c>
      <c r="B13" s="82">
        <v>-112761849</v>
      </c>
      <c r="C13" s="83"/>
      <c r="D13" s="82">
        <v>-84189614</v>
      </c>
    </row>
    <row r="14" spans="1:4">
      <c r="A14" s="85" t="s">
        <v>306</v>
      </c>
      <c r="B14" s="82"/>
      <c r="C14" s="83"/>
      <c r="D14" s="82"/>
    </row>
    <row r="15" spans="1:4">
      <c r="A15" s="81" t="s">
        <v>307</v>
      </c>
      <c r="B15" s="82"/>
      <c r="C15" s="83"/>
      <c r="D15" s="82"/>
    </row>
    <row r="16" spans="1:4">
      <c r="A16" s="84" t="s">
        <v>308</v>
      </c>
      <c r="B16" s="82"/>
      <c r="C16" s="83"/>
      <c r="D16" s="82"/>
    </row>
    <row r="17" spans="1:4">
      <c r="A17" s="85" t="s">
        <v>309</v>
      </c>
      <c r="B17" s="82">
        <v>-8362000</v>
      </c>
      <c r="C17" s="83"/>
      <c r="D17" s="82">
        <v>-986837</v>
      </c>
    </row>
    <row r="18" spans="1:4">
      <c r="A18" s="81" t="s">
        <v>310</v>
      </c>
      <c r="B18" s="86">
        <f>SUM(B11:B17)</f>
        <v>146362882</v>
      </c>
      <c r="C18" s="83"/>
      <c r="D18" s="86">
        <f>SUM(D11:D17)</f>
        <v>125795415</v>
      </c>
    </row>
    <row r="19" spans="1:4">
      <c r="A19" s="85"/>
      <c r="B19" s="82"/>
      <c r="C19" s="83"/>
      <c r="D19" s="82"/>
    </row>
    <row r="20" spans="1:4" ht="13.5" customHeight="1">
      <c r="A20" s="81" t="s">
        <v>311</v>
      </c>
      <c r="B20" s="82"/>
      <c r="C20" s="83"/>
      <c r="D20" s="82"/>
    </row>
    <row r="21" spans="1:4" ht="13.5" customHeight="1">
      <c r="A21" s="85" t="s">
        <v>312</v>
      </c>
      <c r="B21" s="82">
        <v>-96425975</v>
      </c>
      <c r="C21" s="83"/>
      <c r="D21" s="82">
        <v>-97650482</v>
      </c>
    </row>
    <row r="22" spans="1:4" ht="13.5" customHeight="1">
      <c r="A22" s="85" t="s">
        <v>313</v>
      </c>
      <c r="B22" s="82"/>
      <c r="C22" s="83"/>
      <c r="D22" s="82"/>
    </row>
    <row r="23" spans="1:4" ht="13.5" customHeight="1">
      <c r="A23" s="85" t="s">
        <v>314</v>
      </c>
      <c r="B23" s="82"/>
      <c r="C23" s="83"/>
      <c r="D23" s="82"/>
    </row>
    <row r="24" spans="1:4" ht="13.5" customHeight="1">
      <c r="A24" s="85" t="s">
        <v>315</v>
      </c>
      <c r="B24" s="82"/>
      <c r="C24" s="83"/>
      <c r="D24" s="82"/>
    </row>
    <row r="25" spans="1:4" ht="13.5" customHeight="1">
      <c r="A25" s="85" t="s">
        <v>316</v>
      </c>
      <c r="B25" s="82"/>
      <c r="C25" s="83"/>
      <c r="D25" s="82"/>
    </row>
    <row r="26" spans="1:4" ht="13.5" customHeight="1">
      <c r="A26" s="85" t="s">
        <v>317</v>
      </c>
      <c r="B26" s="82"/>
      <c r="C26" s="83"/>
      <c r="D26" s="82"/>
    </row>
    <row r="27" spans="1:4" ht="13.5" customHeight="1">
      <c r="A27" s="85" t="s">
        <v>318</v>
      </c>
      <c r="B27" s="82"/>
      <c r="C27" s="83"/>
      <c r="D27" s="82"/>
    </row>
    <row r="28" spans="1:4">
      <c r="A28" s="85" t="s">
        <v>306</v>
      </c>
      <c r="B28" s="82">
        <v>24779791</v>
      </c>
      <c r="C28" s="83"/>
      <c r="D28" s="82">
        <v>20889649</v>
      </c>
    </row>
    <row r="29" spans="1:4">
      <c r="A29" s="81" t="s">
        <v>319</v>
      </c>
      <c r="B29" s="86">
        <f>SUM(B21:B28)</f>
        <v>-71646184</v>
      </c>
      <c r="C29" s="83"/>
      <c r="D29" s="86">
        <f>SUM(D21:D28)</f>
        <v>-76760833</v>
      </c>
    </row>
    <row r="30" spans="1:4">
      <c r="A30" s="87"/>
      <c r="B30" s="82"/>
      <c r="C30" s="83"/>
      <c r="D30" s="82"/>
    </row>
    <row r="31" spans="1:4">
      <c r="A31" s="81" t="s">
        <v>320</v>
      </c>
      <c r="B31" s="82"/>
      <c r="C31" s="83"/>
      <c r="D31" s="82"/>
    </row>
    <row r="32" spans="1:4">
      <c r="A32" s="85" t="s">
        <v>321</v>
      </c>
      <c r="B32" s="82"/>
      <c r="C32" s="83"/>
      <c r="D32" s="82"/>
    </row>
    <row r="33" spans="1:4">
      <c r="A33" s="85" t="s">
        <v>322</v>
      </c>
      <c r="B33" s="82"/>
      <c r="C33" s="83"/>
      <c r="D33" s="82"/>
    </row>
    <row r="34" spans="1:4">
      <c r="A34" s="85" t="s">
        <v>323</v>
      </c>
      <c r="B34" s="82"/>
      <c r="C34" s="83"/>
      <c r="D34" s="82"/>
    </row>
    <row r="35" spans="1:4">
      <c r="A35" s="85" t="s">
        <v>324</v>
      </c>
      <c r="B35" s="82">
        <v>-338652</v>
      </c>
      <c r="C35" s="83"/>
      <c r="D35" s="82">
        <v>-1058049</v>
      </c>
    </row>
    <row r="36" spans="1:4">
      <c r="A36" s="85" t="s">
        <v>325</v>
      </c>
      <c r="B36" s="82"/>
      <c r="C36" s="83"/>
      <c r="D36" s="82"/>
    </row>
    <row r="37" spans="1:4">
      <c r="A37" s="85" t="s">
        <v>326</v>
      </c>
      <c r="B37" s="82"/>
      <c r="C37" s="83"/>
      <c r="D37" s="82"/>
    </row>
    <row r="38" spans="1:4">
      <c r="A38" s="85" t="s">
        <v>327</v>
      </c>
      <c r="B38" s="82">
        <v>-13832490</v>
      </c>
      <c r="C38" s="83"/>
      <c r="D38" s="82">
        <v>-14721524</v>
      </c>
    </row>
    <row r="39" spans="1:4">
      <c r="A39" s="85" t="s">
        <v>328</v>
      </c>
      <c r="B39" s="82">
        <v>-8936313</v>
      </c>
      <c r="C39" s="83"/>
      <c r="D39" s="82">
        <v>-13221627</v>
      </c>
    </row>
    <row r="40" spans="1:4">
      <c r="A40" s="85" t="s">
        <v>329</v>
      </c>
      <c r="B40" s="82">
        <v>-9252371</v>
      </c>
      <c r="C40" s="83"/>
      <c r="D40" s="82">
        <v>-4433134</v>
      </c>
    </row>
    <row r="41" spans="1:4">
      <c r="A41" s="85" t="s">
        <v>306</v>
      </c>
      <c r="B41" s="82"/>
      <c r="C41" s="83"/>
      <c r="D41" s="82"/>
    </row>
    <row r="42" spans="1:4">
      <c r="A42" s="81" t="s">
        <v>330</v>
      </c>
      <c r="B42" s="86">
        <f>SUM(B32:B41)</f>
        <v>-32359826</v>
      </c>
      <c r="C42" s="83"/>
      <c r="D42" s="86">
        <f>SUM(D32:D41)</f>
        <v>-33434334</v>
      </c>
    </row>
    <row r="43" spans="1:4">
      <c r="A43" s="87"/>
      <c r="B43" s="82"/>
      <c r="C43" s="83"/>
      <c r="D43" s="82"/>
    </row>
    <row r="44" spans="1:4">
      <c r="A44" s="81" t="s">
        <v>331</v>
      </c>
      <c r="B44" s="88">
        <f>B18+B29+B42</f>
        <v>42356872</v>
      </c>
      <c r="C44" s="83"/>
      <c r="D44" s="88">
        <f>D18+D29+D42</f>
        <v>15600248</v>
      </c>
    </row>
    <row r="45" spans="1:4">
      <c r="A45" s="89" t="s">
        <v>332</v>
      </c>
      <c r="B45" s="82">
        <v>282555151</v>
      </c>
      <c r="C45" s="83"/>
      <c r="D45" s="82">
        <v>266954903</v>
      </c>
    </row>
    <row r="46" spans="1:4">
      <c r="A46" s="89" t="s">
        <v>333</v>
      </c>
      <c r="B46" s="82"/>
      <c r="C46" s="83"/>
      <c r="D46" s="82"/>
    </row>
    <row r="47" spans="1:4" ht="15.75" thickBot="1">
      <c r="A47" s="90" t="s">
        <v>334</v>
      </c>
      <c r="B47" s="91">
        <f>B44+B45+B46</f>
        <v>324912023</v>
      </c>
      <c r="C47" s="92"/>
      <c r="D47" s="91">
        <f>D44+D45+D46</f>
        <v>282555151</v>
      </c>
    </row>
    <row r="48" spans="1:4" ht="15.75" thickTop="1">
      <c r="A48" s="93"/>
    </row>
    <row r="49" spans="1:1">
      <c r="A49" s="93"/>
    </row>
  </sheetData>
  <mergeCells count="1">
    <mergeCell ref="A7:A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topLeftCell="B10" zoomScale="90" zoomScaleNormal="90" workbookViewId="0">
      <selection activeCell="O24" sqref="O24"/>
    </sheetView>
  </sheetViews>
  <sheetFormatPr defaultRowHeight="15"/>
  <cols>
    <col min="1" max="1" width="78.7109375" style="94" customWidth="1"/>
    <col min="2" max="11" width="15.7109375" style="94" customWidth="1"/>
    <col min="12" max="16384" width="9.140625" style="94"/>
  </cols>
  <sheetData>
    <row r="1" spans="1:12">
      <c r="A1" s="59" t="s">
        <v>297</v>
      </c>
    </row>
    <row r="2" spans="1:12">
      <c r="A2" s="60" t="s">
        <v>298</v>
      </c>
    </row>
    <row r="3" spans="1:12">
      <c r="A3" s="60" t="s">
        <v>299</v>
      </c>
      <c r="C3" s="94">
        <f>3292487+27122404</f>
        <v>30414891</v>
      </c>
    </row>
    <row r="4" spans="1:12">
      <c r="A4" s="60" t="s">
        <v>300</v>
      </c>
    </row>
    <row r="5" spans="1:12">
      <c r="A5" s="59" t="s">
        <v>335</v>
      </c>
    </row>
    <row r="6" spans="1:12">
      <c r="A6" s="95"/>
    </row>
    <row r="7" spans="1:12" ht="72">
      <c r="B7" s="96" t="s">
        <v>336</v>
      </c>
      <c r="C7" s="96" t="s">
        <v>239</v>
      </c>
      <c r="D7" s="96" t="s">
        <v>240</v>
      </c>
      <c r="E7" s="96" t="s">
        <v>32</v>
      </c>
      <c r="F7" s="96" t="s">
        <v>270</v>
      </c>
      <c r="G7" s="96" t="s">
        <v>337</v>
      </c>
      <c r="H7" s="96" t="s">
        <v>338</v>
      </c>
      <c r="I7" s="96" t="s">
        <v>339</v>
      </c>
      <c r="J7" s="96" t="s">
        <v>243</v>
      </c>
      <c r="K7" s="96" t="s">
        <v>339</v>
      </c>
      <c r="L7" s="97"/>
    </row>
    <row r="8" spans="1:12">
      <c r="A8" s="98"/>
      <c r="B8" s="97"/>
      <c r="C8" s="99"/>
      <c r="D8" s="99"/>
      <c r="E8" s="100"/>
      <c r="F8" s="100"/>
      <c r="G8" s="100"/>
      <c r="H8" s="101"/>
      <c r="I8" s="101"/>
      <c r="J8" s="101"/>
      <c r="K8" s="99"/>
      <c r="L8" s="99"/>
    </row>
    <row r="9" spans="1:12">
      <c r="A9" s="102"/>
      <c r="B9" s="103"/>
      <c r="C9" s="103"/>
      <c r="D9" s="103"/>
      <c r="E9" s="104"/>
      <c r="F9" s="104"/>
      <c r="G9" s="104"/>
      <c r="H9" s="105"/>
      <c r="I9" s="105"/>
      <c r="J9" s="105"/>
      <c r="K9" s="105"/>
      <c r="L9" s="99"/>
    </row>
    <row r="10" spans="1:12" ht="15.75" thickBot="1">
      <c r="A10" s="106" t="s">
        <v>340</v>
      </c>
      <c r="B10" s="107">
        <v>370708000</v>
      </c>
      <c r="C10" s="107"/>
      <c r="D10" s="107">
        <v>6407302</v>
      </c>
      <c r="E10" s="107">
        <v>30414891</v>
      </c>
      <c r="F10" s="107"/>
      <c r="G10" s="107"/>
      <c r="H10" s="107"/>
      <c r="I10" s="107">
        <f>SUM(B10:H10)</f>
        <v>407530193</v>
      </c>
      <c r="J10" s="107"/>
      <c r="K10" s="107">
        <f>SUM(I10:J10)</f>
        <v>407530193</v>
      </c>
      <c r="L10" s="99"/>
    </row>
    <row r="11" spans="1:12" ht="15.75" thickTop="1">
      <c r="A11" s="108" t="s">
        <v>341</v>
      </c>
      <c r="B11" s="103"/>
      <c r="C11" s="103"/>
      <c r="D11" s="103"/>
      <c r="E11" s="103"/>
      <c r="F11" s="103"/>
      <c r="G11" s="103"/>
      <c r="H11" s="105"/>
      <c r="I11" s="105">
        <f>SUM(B11:H11)</f>
        <v>0</v>
      </c>
      <c r="J11" s="109"/>
      <c r="K11" s="103">
        <f>SUM(I11:J11)</f>
        <v>0</v>
      </c>
      <c r="L11" s="99"/>
    </row>
    <row r="12" spans="1:12">
      <c r="A12" s="106" t="s">
        <v>342</v>
      </c>
      <c r="B12" s="110">
        <f>SUM(B10:B11)</f>
        <v>370708000</v>
      </c>
      <c r="C12" s="110">
        <f t="shared" ref="C12:J12" si="0">SUM(C10:C11)</f>
        <v>0</v>
      </c>
      <c r="D12" s="110">
        <f t="shared" si="0"/>
        <v>6407302</v>
      </c>
      <c r="E12" s="110">
        <f t="shared" si="0"/>
        <v>30414891</v>
      </c>
      <c r="F12" s="110">
        <f t="shared" si="0"/>
        <v>0</v>
      </c>
      <c r="G12" s="110">
        <f t="shared" si="0"/>
        <v>0</v>
      </c>
      <c r="H12" s="110">
        <f t="shared" si="0"/>
        <v>0</v>
      </c>
      <c r="I12" s="110">
        <f>SUM(B12:H12)</f>
        <v>407530193</v>
      </c>
      <c r="J12" s="110">
        <f t="shared" si="0"/>
        <v>0</v>
      </c>
      <c r="K12" s="110">
        <f>SUM(I12:J12)</f>
        <v>407530193</v>
      </c>
      <c r="L12" s="99"/>
    </row>
    <row r="13" spans="1:12">
      <c r="A13" s="111" t="s">
        <v>343</v>
      </c>
      <c r="B13" s="103"/>
      <c r="C13" s="103"/>
      <c r="D13" s="103"/>
      <c r="E13" s="103"/>
      <c r="F13" s="103"/>
      <c r="G13" s="103"/>
      <c r="H13" s="112"/>
      <c r="I13" s="112">
        <f t="shared" ref="I13:I37" si="1">SUM(B13:H13)</f>
        <v>0</v>
      </c>
      <c r="J13" s="112"/>
      <c r="K13" s="103">
        <f t="shared" ref="K13:K37" si="2">SUM(I13:J13)</f>
        <v>0</v>
      </c>
      <c r="L13" s="99"/>
    </row>
    <row r="14" spans="1:12">
      <c r="A14" s="113" t="s">
        <v>338</v>
      </c>
      <c r="B14" s="105"/>
      <c r="C14" s="105"/>
      <c r="D14" s="105"/>
      <c r="E14" s="105"/>
      <c r="F14" s="105"/>
      <c r="G14" s="112"/>
      <c r="H14" s="114">
        <v>9739338</v>
      </c>
      <c r="I14" s="112">
        <f t="shared" si="1"/>
        <v>9739338</v>
      </c>
      <c r="J14" s="114"/>
      <c r="K14" s="112">
        <f t="shared" si="2"/>
        <v>9739338</v>
      </c>
      <c r="L14" s="99"/>
    </row>
    <row r="15" spans="1:12">
      <c r="A15" s="113" t="s">
        <v>344</v>
      </c>
      <c r="B15" s="105"/>
      <c r="C15" s="105"/>
      <c r="D15" s="105"/>
      <c r="E15" s="105"/>
      <c r="F15" s="105"/>
      <c r="G15" s="112"/>
      <c r="H15" s="114"/>
      <c r="I15" s="112">
        <f t="shared" si="1"/>
        <v>0</v>
      </c>
      <c r="J15" s="114"/>
      <c r="K15" s="112">
        <f t="shared" si="2"/>
        <v>0</v>
      </c>
      <c r="L15" s="99"/>
    </row>
    <row r="16" spans="1:12">
      <c r="A16" s="113" t="s">
        <v>345</v>
      </c>
      <c r="B16" s="105"/>
      <c r="C16" s="105"/>
      <c r="D16" s="105"/>
      <c r="E16" s="105"/>
      <c r="F16" s="105"/>
      <c r="G16" s="112"/>
      <c r="H16" s="112"/>
      <c r="I16" s="112">
        <f t="shared" si="1"/>
        <v>0</v>
      </c>
      <c r="J16" s="112"/>
      <c r="K16" s="112">
        <f t="shared" si="2"/>
        <v>0</v>
      </c>
      <c r="L16" s="99"/>
    </row>
    <row r="17" spans="1:12">
      <c r="A17" s="111" t="s">
        <v>346</v>
      </c>
      <c r="B17" s="115">
        <f>SUM(B13:B16)</f>
        <v>0</v>
      </c>
      <c r="C17" s="115">
        <f t="shared" ref="C17:J17" si="3">SUM(C13:C16)</f>
        <v>0</v>
      </c>
      <c r="D17" s="115">
        <f t="shared" si="3"/>
        <v>0</v>
      </c>
      <c r="E17" s="115">
        <f t="shared" si="3"/>
        <v>0</v>
      </c>
      <c r="F17" s="115">
        <f t="shared" si="3"/>
        <v>0</v>
      </c>
      <c r="G17" s="115">
        <f t="shared" si="3"/>
        <v>0</v>
      </c>
      <c r="H17" s="116">
        <f>SUM(H13:H16)</f>
        <v>9739338</v>
      </c>
      <c r="I17" s="115">
        <f t="shared" si="1"/>
        <v>9739338</v>
      </c>
      <c r="J17" s="116">
        <f t="shared" si="3"/>
        <v>0</v>
      </c>
      <c r="K17" s="115">
        <f t="shared" si="2"/>
        <v>9739338</v>
      </c>
      <c r="L17" s="99"/>
    </row>
    <row r="18" spans="1:12">
      <c r="A18" s="111" t="s">
        <v>347</v>
      </c>
      <c r="B18" s="105"/>
      <c r="C18" s="105"/>
      <c r="D18" s="105"/>
      <c r="E18" s="105"/>
      <c r="F18" s="105"/>
      <c r="G18" s="112"/>
      <c r="H18" s="112"/>
      <c r="I18" s="112">
        <f t="shared" si="1"/>
        <v>0</v>
      </c>
      <c r="J18" s="112"/>
      <c r="K18" s="112">
        <f t="shared" si="2"/>
        <v>0</v>
      </c>
      <c r="L18" s="99"/>
    </row>
    <row r="19" spans="1:12">
      <c r="A19" s="117" t="s">
        <v>348</v>
      </c>
      <c r="B19" s="105"/>
      <c r="C19" s="105"/>
      <c r="D19" s="105"/>
      <c r="E19" s="105"/>
      <c r="F19" s="105"/>
      <c r="G19" s="112"/>
      <c r="H19" s="112"/>
      <c r="I19" s="112">
        <f t="shared" si="1"/>
        <v>0</v>
      </c>
      <c r="J19" s="112"/>
      <c r="K19" s="112">
        <f t="shared" si="2"/>
        <v>0</v>
      </c>
      <c r="L19" s="99"/>
    </row>
    <row r="20" spans="1:12">
      <c r="A20" s="117" t="s">
        <v>349</v>
      </c>
      <c r="B20" s="105"/>
      <c r="C20" s="105"/>
      <c r="D20" s="105"/>
      <c r="E20" s="105"/>
      <c r="F20" s="105"/>
      <c r="G20" s="112"/>
      <c r="H20" s="112"/>
      <c r="I20" s="112">
        <f t="shared" si="1"/>
        <v>0</v>
      </c>
      <c r="J20" s="112"/>
      <c r="K20" s="112">
        <f t="shared" si="2"/>
        <v>0</v>
      </c>
      <c r="L20" s="99"/>
    </row>
    <row r="21" spans="1:12">
      <c r="A21" s="118" t="s">
        <v>350</v>
      </c>
      <c r="B21" s="105"/>
      <c r="C21" s="105"/>
      <c r="D21" s="105"/>
      <c r="E21" s="119"/>
      <c r="F21" s="119"/>
      <c r="G21" s="112"/>
      <c r="H21" s="112"/>
      <c r="I21" s="112">
        <f t="shared" si="1"/>
        <v>0</v>
      </c>
      <c r="J21" s="112"/>
      <c r="K21" s="112">
        <f t="shared" si="2"/>
        <v>0</v>
      </c>
      <c r="L21" s="99"/>
    </row>
    <row r="22" spans="1:12">
      <c r="A22" s="111" t="s">
        <v>351</v>
      </c>
      <c r="B22" s="110">
        <f>SUM(B19:B21)</f>
        <v>0</v>
      </c>
      <c r="C22" s="110">
        <f t="shared" ref="C22:J22" si="4">SUM(C19:C21)</f>
        <v>0</v>
      </c>
      <c r="D22" s="110">
        <f t="shared" si="4"/>
        <v>0</v>
      </c>
      <c r="E22" s="110">
        <f t="shared" si="4"/>
        <v>0</v>
      </c>
      <c r="F22" s="110">
        <f t="shared" si="4"/>
        <v>0</v>
      </c>
      <c r="G22" s="110">
        <f t="shared" si="4"/>
        <v>0</v>
      </c>
      <c r="H22" s="110">
        <f t="shared" si="4"/>
        <v>0</v>
      </c>
      <c r="I22" s="115">
        <f t="shared" si="1"/>
        <v>0</v>
      </c>
      <c r="J22" s="110">
        <f t="shared" si="4"/>
        <v>0</v>
      </c>
      <c r="K22" s="110">
        <f t="shared" si="2"/>
        <v>0</v>
      </c>
      <c r="L22" s="99"/>
    </row>
    <row r="23" spans="1:12">
      <c r="A23" s="111"/>
      <c r="B23" s="103"/>
      <c r="C23" s="104"/>
      <c r="D23" s="103"/>
      <c r="E23" s="104"/>
      <c r="F23" s="104"/>
      <c r="G23" s="104"/>
      <c r="H23" s="112"/>
      <c r="I23" s="112"/>
      <c r="J23" s="112"/>
      <c r="K23" s="104"/>
      <c r="L23" s="99"/>
    </row>
    <row r="24" spans="1:12" ht="15.75" thickBot="1">
      <c r="A24" s="111" t="s">
        <v>352</v>
      </c>
      <c r="B24" s="120">
        <f t="shared" ref="B24:J24" si="5">B12+B17+B22</f>
        <v>370708000</v>
      </c>
      <c r="C24" s="120">
        <f t="shared" si="5"/>
        <v>0</v>
      </c>
      <c r="D24" s="120">
        <f t="shared" si="5"/>
        <v>6407302</v>
      </c>
      <c r="E24" s="120">
        <f t="shared" si="5"/>
        <v>30414891</v>
      </c>
      <c r="F24" s="120">
        <f t="shared" si="5"/>
        <v>0</v>
      </c>
      <c r="G24" s="120">
        <f t="shared" si="5"/>
        <v>0</v>
      </c>
      <c r="H24" s="120">
        <f t="shared" si="5"/>
        <v>9739338</v>
      </c>
      <c r="I24" s="120">
        <f t="shared" si="1"/>
        <v>417269531</v>
      </c>
      <c r="J24" s="120">
        <f t="shared" si="5"/>
        <v>0</v>
      </c>
      <c r="K24" s="120">
        <f t="shared" si="2"/>
        <v>417269531</v>
      </c>
      <c r="L24" s="99"/>
    </row>
    <row r="25" spans="1:12" ht="15.75" thickTop="1">
      <c r="A25" s="121"/>
      <c r="B25" s="103"/>
      <c r="C25" s="103"/>
      <c r="D25" s="103"/>
      <c r="E25" s="103"/>
      <c r="F25" s="103"/>
      <c r="G25" s="103"/>
      <c r="H25" s="112"/>
      <c r="I25" s="112">
        <f t="shared" si="1"/>
        <v>0</v>
      </c>
      <c r="J25" s="112"/>
      <c r="K25" s="103">
        <f t="shared" si="2"/>
        <v>0</v>
      </c>
      <c r="L25" s="99"/>
    </row>
    <row r="26" spans="1:12">
      <c r="A26" s="111" t="s">
        <v>343</v>
      </c>
      <c r="B26" s="105"/>
      <c r="C26" s="105"/>
      <c r="D26" s="105"/>
      <c r="E26" s="105"/>
      <c r="F26" s="105"/>
      <c r="G26" s="112"/>
      <c r="H26" s="112"/>
      <c r="I26" s="112">
        <f t="shared" si="1"/>
        <v>0</v>
      </c>
      <c r="J26" s="112"/>
      <c r="K26" s="112">
        <f t="shared" si="2"/>
        <v>0</v>
      </c>
      <c r="L26" s="99"/>
    </row>
    <row r="27" spans="1:12">
      <c r="A27" s="113" t="s">
        <v>338</v>
      </c>
      <c r="B27" s="105"/>
      <c r="C27" s="105"/>
      <c r="D27" s="105"/>
      <c r="E27" s="105"/>
      <c r="F27" s="105"/>
      <c r="G27" s="112">
        <v>9808482</v>
      </c>
      <c r="H27" s="114">
        <v>7943900</v>
      </c>
      <c r="I27" s="112">
        <f t="shared" si="1"/>
        <v>17752382</v>
      </c>
      <c r="J27" s="114"/>
      <c r="K27" s="112">
        <f t="shared" si="2"/>
        <v>17752382</v>
      </c>
      <c r="L27" s="99"/>
    </row>
    <row r="28" spans="1:12">
      <c r="A28" s="113" t="s">
        <v>344</v>
      </c>
      <c r="B28" s="105"/>
      <c r="C28" s="105"/>
      <c r="D28" s="105"/>
      <c r="E28" s="105"/>
      <c r="F28" s="105"/>
      <c r="G28" s="112"/>
      <c r="H28" s="114"/>
      <c r="I28" s="112">
        <f t="shared" si="1"/>
        <v>0</v>
      </c>
      <c r="J28" s="114"/>
      <c r="K28" s="112">
        <f t="shared" si="2"/>
        <v>0</v>
      </c>
      <c r="L28" s="99"/>
    </row>
    <row r="29" spans="1:12" ht="17.25" customHeight="1">
      <c r="A29" s="113" t="s">
        <v>345</v>
      </c>
      <c r="B29" s="105"/>
      <c r="C29" s="105"/>
      <c r="D29" s="105"/>
      <c r="E29" s="105"/>
      <c r="F29" s="105"/>
      <c r="G29" s="112"/>
      <c r="H29" s="112"/>
      <c r="I29" s="112">
        <f t="shared" si="1"/>
        <v>0</v>
      </c>
      <c r="J29" s="112"/>
      <c r="K29" s="112">
        <f t="shared" si="2"/>
        <v>0</v>
      </c>
      <c r="L29" s="99"/>
    </row>
    <row r="30" spans="1:12">
      <c r="A30" s="111" t="s">
        <v>346</v>
      </c>
      <c r="B30" s="115">
        <f>SUM(B27:B29)</f>
        <v>0</v>
      </c>
      <c r="C30" s="115">
        <f t="shared" ref="C30:J30" si="6">SUM(C27:C29)</f>
        <v>0</v>
      </c>
      <c r="D30" s="115">
        <f t="shared" si="6"/>
        <v>0</v>
      </c>
      <c r="E30" s="115">
        <f t="shared" si="6"/>
        <v>0</v>
      </c>
      <c r="F30" s="115">
        <f t="shared" si="6"/>
        <v>0</v>
      </c>
      <c r="G30" s="115">
        <f>SUM(G27:G29)</f>
        <v>9808482</v>
      </c>
      <c r="H30" s="116">
        <f>SUM(H27:H29)</f>
        <v>7943900</v>
      </c>
      <c r="I30" s="115">
        <f t="shared" si="1"/>
        <v>17752382</v>
      </c>
      <c r="J30" s="116">
        <f t="shared" si="6"/>
        <v>0</v>
      </c>
      <c r="K30" s="115">
        <f t="shared" si="2"/>
        <v>17752382</v>
      </c>
      <c r="L30" s="99"/>
    </row>
    <row r="31" spans="1:12">
      <c r="A31" s="111" t="s">
        <v>347</v>
      </c>
      <c r="B31" s="105"/>
      <c r="C31" s="105"/>
      <c r="D31" s="105"/>
      <c r="E31" s="105"/>
      <c r="F31" s="105"/>
      <c r="G31" s="112"/>
      <c r="H31" s="112"/>
      <c r="I31" s="112">
        <f t="shared" si="1"/>
        <v>0</v>
      </c>
      <c r="J31" s="112"/>
      <c r="K31" s="112">
        <f t="shared" si="2"/>
        <v>0</v>
      </c>
      <c r="L31" s="99"/>
    </row>
    <row r="32" spans="1:12">
      <c r="A32" s="117" t="s">
        <v>348</v>
      </c>
      <c r="B32" s="105"/>
      <c r="C32" s="105"/>
      <c r="D32" s="105"/>
      <c r="E32" s="105">
        <v>486967</v>
      </c>
      <c r="F32" s="105"/>
      <c r="G32" s="112">
        <v>-486967</v>
      </c>
      <c r="H32" s="112"/>
      <c r="I32" s="112">
        <f t="shared" si="1"/>
        <v>0</v>
      </c>
      <c r="J32" s="112"/>
      <c r="K32" s="112">
        <f t="shared" si="2"/>
        <v>0</v>
      </c>
      <c r="L32" s="99"/>
    </row>
    <row r="33" spans="1:12">
      <c r="A33" s="117" t="s">
        <v>349</v>
      </c>
      <c r="B33" s="105"/>
      <c r="C33" s="105"/>
      <c r="D33" s="105"/>
      <c r="E33" s="105"/>
      <c r="F33" s="105"/>
      <c r="G33" s="112">
        <v>-9252371</v>
      </c>
      <c r="H33" s="112"/>
      <c r="I33" s="112">
        <f t="shared" si="1"/>
        <v>-9252371</v>
      </c>
      <c r="J33" s="112"/>
      <c r="K33" s="112">
        <f t="shared" si="2"/>
        <v>-9252371</v>
      </c>
      <c r="L33" s="99"/>
    </row>
    <row r="34" spans="1:12">
      <c r="A34" s="118" t="s">
        <v>350</v>
      </c>
      <c r="B34" s="105"/>
      <c r="C34" s="105"/>
      <c r="D34" s="105"/>
      <c r="E34" s="119"/>
      <c r="F34" s="119"/>
      <c r="G34" s="112">
        <v>9739338</v>
      </c>
      <c r="H34" s="112">
        <v>-9739338</v>
      </c>
      <c r="I34" s="112">
        <f t="shared" si="1"/>
        <v>0</v>
      </c>
      <c r="J34" s="112"/>
      <c r="K34" s="112">
        <f t="shared" si="2"/>
        <v>0</v>
      </c>
      <c r="L34" s="99"/>
    </row>
    <row r="35" spans="1:12">
      <c r="A35" s="111" t="s">
        <v>351</v>
      </c>
      <c r="B35" s="115">
        <f>SUM(B32:B34)</f>
        <v>0</v>
      </c>
      <c r="C35" s="115">
        <f t="shared" ref="C35:J35" si="7">SUM(C32:C34)</f>
        <v>0</v>
      </c>
      <c r="D35" s="115">
        <f t="shared" si="7"/>
        <v>0</v>
      </c>
      <c r="E35" s="115">
        <f t="shared" si="7"/>
        <v>486967</v>
      </c>
      <c r="F35" s="115">
        <f t="shared" si="7"/>
        <v>0</v>
      </c>
      <c r="G35" s="115">
        <f t="shared" si="7"/>
        <v>0</v>
      </c>
      <c r="H35" s="115">
        <f t="shared" si="7"/>
        <v>-9739338</v>
      </c>
      <c r="I35" s="115">
        <f t="shared" si="1"/>
        <v>-9252371</v>
      </c>
      <c r="J35" s="115">
        <f t="shared" si="7"/>
        <v>0</v>
      </c>
      <c r="K35" s="115">
        <f t="shared" si="2"/>
        <v>-9252371</v>
      </c>
      <c r="L35" s="99"/>
    </row>
    <row r="36" spans="1:12">
      <c r="A36" s="111"/>
      <c r="B36" s="105"/>
      <c r="C36" s="105"/>
      <c r="D36" s="105"/>
      <c r="E36" s="105"/>
      <c r="F36" s="105"/>
      <c r="G36" s="112"/>
      <c r="H36" s="112"/>
      <c r="I36" s="112"/>
      <c r="J36" s="112"/>
      <c r="K36" s="112"/>
      <c r="L36" s="99"/>
    </row>
    <row r="37" spans="1:12" ht="15.75" thickBot="1">
      <c r="A37" s="111" t="s">
        <v>353</v>
      </c>
      <c r="B37" s="120">
        <f>B24+B30+B35</f>
        <v>370708000</v>
      </c>
      <c r="C37" s="120">
        <f t="shared" ref="C37:J37" si="8">C24+C30+C35</f>
        <v>0</v>
      </c>
      <c r="D37" s="120">
        <f t="shared" si="8"/>
        <v>6407302</v>
      </c>
      <c r="E37" s="120">
        <f t="shared" si="8"/>
        <v>30901858</v>
      </c>
      <c r="F37" s="120">
        <f t="shared" si="8"/>
        <v>0</v>
      </c>
      <c r="G37" s="120">
        <f>G24+G30+G35</f>
        <v>9808482</v>
      </c>
      <c r="H37" s="120">
        <f t="shared" si="8"/>
        <v>7943900</v>
      </c>
      <c r="I37" s="120">
        <f t="shared" si="1"/>
        <v>425769542</v>
      </c>
      <c r="J37" s="120">
        <f t="shared" si="8"/>
        <v>0</v>
      </c>
      <c r="K37" s="120">
        <f t="shared" si="2"/>
        <v>425769542</v>
      </c>
      <c r="L37" s="99"/>
    </row>
    <row r="38" spans="1:12" ht="15.75" thickTop="1">
      <c r="B38" s="122"/>
      <c r="C38" s="122"/>
      <c r="D38" s="122"/>
      <c r="E38" s="122"/>
      <c r="F38" s="122"/>
      <c r="G38" s="123"/>
      <c r="H38" s="123"/>
      <c r="I38" s="123"/>
      <c r="J38" s="123"/>
      <c r="K38" s="123"/>
      <c r="L38" s="99"/>
    </row>
    <row r="39" spans="1:12">
      <c r="B39" s="99"/>
      <c r="C39" s="99"/>
      <c r="D39" s="99"/>
      <c r="E39" s="99"/>
      <c r="F39" s="99"/>
      <c r="L39" s="99"/>
    </row>
    <row r="40" spans="1:12">
      <c r="B40" s="99"/>
      <c r="C40" s="99"/>
      <c r="D40" s="99"/>
      <c r="E40" s="99"/>
      <c r="F40" s="99"/>
      <c r="L40" s="99"/>
    </row>
    <row r="41" spans="1:12">
      <c r="B41" s="99"/>
      <c r="C41" s="99"/>
      <c r="D41" s="99"/>
      <c r="E41" s="99"/>
      <c r="F41" s="9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3.2-CashFlow (direkt)</vt:lpstr>
      <vt:lpstr>4-Pasq. e Levizjeve ne Kapital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2021-07-10T07:37:05Z</dcterms:modified>
</cp:coreProperties>
</file>