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83" activeTab="1"/>
  </bookViews>
  <sheets>
    <sheet name="2.Pasqyra e Pozicioni Financiar" sheetId="17" r:id="rId1"/>
    <sheet name="1.Pasqyra e Perform. (natyra)" sheetId="20" r:id="rId2"/>
    <sheet name="5-CashFlow (indirekt)" sheetId="18" r:id="rId3"/>
    <sheet name="Pasqyra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7" i="20"/>
  <c r="B67"/>
  <c r="D59"/>
  <c r="D69" s="1"/>
  <c r="B59"/>
  <c r="B69" s="1"/>
  <c r="D28"/>
  <c r="D30" s="1"/>
  <c r="D35" s="1"/>
  <c r="D50" s="1"/>
  <c r="B28"/>
  <c r="B30" s="1"/>
  <c r="B35" s="1"/>
  <c r="B50" s="1"/>
  <c r="D71" l="1"/>
  <c r="B71"/>
  <c r="I37" i="19" l="1"/>
  <c r="K35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J29"/>
  <c r="L29" s="1"/>
  <c r="J28"/>
  <c r="L28" s="1"/>
  <c r="J27"/>
  <c r="L27" s="1"/>
  <c r="J26"/>
  <c r="L26" s="1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G17"/>
  <c r="F17"/>
  <c r="E17"/>
  <c r="D17"/>
  <c r="C17"/>
  <c r="B17"/>
  <c r="J17" s="1"/>
  <c r="L17" s="1"/>
  <c r="J16"/>
  <c r="L16" s="1"/>
  <c r="J15"/>
  <c r="L15" s="1"/>
  <c r="J14"/>
  <c r="L14" s="1"/>
  <c r="J13"/>
  <c r="L13" s="1"/>
  <c r="K12"/>
  <c r="K24" s="1"/>
  <c r="K37" s="1"/>
  <c r="I12"/>
  <c r="I24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L11"/>
  <c r="J11"/>
  <c r="L10"/>
  <c r="J10"/>
  <c r="J24" l="1"/>
  <c r="L24" s="1"/>
  <c r="B37"/>
  <c r="J37" s="1"/>
  <c r="L37" s="1"/>
  <c r="J12"/>
  <c r="L12" s="1"/>
  <c r="E72" i="18" l="1"/>
  <c r="C72"/>
  <c r="E57"/>
  <c r="C57"/>
  <c r="E41"/>
  <c r="E74" s="1"/>
  <c r="E77" s="1"/>
  <c r="E80" s="1"/>
  <c r="C41"/>
  <c r="C74" s="1"/>
  <c r="C77" s="1"/>
  <c r="C80" s="1"/>
  <c r="D48" i="17" l="1"/>
  <c r="B48"/>
  <c r="D46"/>
  <c r="B46"/>
  <c r="D69" l="1"/>
  <c r="D71" s="1"/>
  <c r="B69"/>
  <c r="B71" s="1"/>
  <c r="D44" l="1"/>
  <c r="B44"/>
  <c r="D58" l="1"/>
  <c r="B58"/>
  <c r="D32"/>
  <c r="D34" s="1"/>
  <c r="B32"/>
  <c r="B34" s="1"/>
  <c r="D22"/>
  <c r="B22"/>
  <c r="B36" l="1"/>
  <c r="D36"/>
  <c r="B73"/>
  <c r="B75" s="1"/>
  <c r="D73"/>
  <c r="D75" s="1"/>
  <c r="B77" l="1"/>
  <c r="D7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<sst xmlns="http://schemas.openxmlformats.org/spreadsheetml/2006/main" count="601" uniqueCount="376">
  <si>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</si>
  <si>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</si>
  <si>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</si>
  <si>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</si>
  <si>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</si>
  <si>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</si>
  <si>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</si>
  <si>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</si>
  <si>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</si>
  <si>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</si>
  <si>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</si>
  <si>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</si>
  <si>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</si>
  <si>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</si>
  <si>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</si>
  <si>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</si>
  <si>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</si>
  <si>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</si>
  <si>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</si>
  <si>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</si>
  <si>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</si>
  <si>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</si>
  <si>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</si>
  <si>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</si>
  <si>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</si>
  <si>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</si>
  <si>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</si>
  <si>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</si>
  <si>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</si>
  <si>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</si>
  <si>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</si>
  <si>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</si>
  <si>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</si>
  <si>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</si>
  <si>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</si>
  <si>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</si>
  <si>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</si>
  <si>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</si>
  <si>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</si>
  <si>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</si>
  <si>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</si>
  <si>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</si>
  <si>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</si>
  <si>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</si>
  <si>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</si>
  <si>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</si>
  <si>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</si>
  <si>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</si>
  <si>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</si>
  <si>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</si>
  <si>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</si>
  <si>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</si>
  <si>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</si>
  <si>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</si>
  <si>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</si>
  <si>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</si>
  <si>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</si>
  <si>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</si>
  <si>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</si>
  <si>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</si>
  <si>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</si>
  <si>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</si>
  <si>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</si>
  <si>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</si>
  <si>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</si>
  <si>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</si>
  <si>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</si>
  <si>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</si>
  <si>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</si>
  <si>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</si>
  <si>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</si>
  <si>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</si>
  <si>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</si>
  <si>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</si>
  <si>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</si>
  <si>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</si>
  <si>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</si>
  <si>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</si>
  <si>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</si>
  <si>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</si>
  <si>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</si>
  <si>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</si>
  <si>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</si>
  <si>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</si>
  <si>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</si>
  <si>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</si>
  <si>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</si>
  <si>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</si>
  <si>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</si>
  <si>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</si>
  <si>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</si>
  <si>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</si>
  <si>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</si>
  <si>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</si>
  <si>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</si>
  <si>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</si>
  <si>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</si>
  <si>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</si>
  <si>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</si>
  <si>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</si>
  <si>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</si>
  <si>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</si>
  <si>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</si>
  <si>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</si>
  <si>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</si>
  <si>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</si>
  <si>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</si>
  <si>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</si>
  <si>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</si>
  <si>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</si>
  <si>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</si>
  <si>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</si>
  <si>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</si>
  <si>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</si>
  <si>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</si>
  <si>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</si>
  <si>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</si>
  <si>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</si>
  <si>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</si>
  <si>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</si>
  <si>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</si>
  <si>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</si>
  <si>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</si>
  <si>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</si>
  <si>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</si>
  <si>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</si>
  <si>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</si>
  <si>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</si>
  <si>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</si>
  <si>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</si>
  <si>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</si>
  <si>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</si>
  <si>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</si>
  <si>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</si>
  <si>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</si>
  <si>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</si>
  <si>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</si>
  <si>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</si>
  <si>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</si>
  <si>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</si>
  <si>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</si>
  <si>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</si>
  <si>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</si>
  <si>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</si>
  <si>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</si>
  <si>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</si>
  <si>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</si>
  <si>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</si>
  <si>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</si>
  <si>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</si>
  <si>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</si>
  <si>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</si>
  <si>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</si>
  <si>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</si>
  <si>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</si>
  <si>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</si>
  <si>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</si>
  <si>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</si>
  <si>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</si>
  <si>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</si>
  <si>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</si>
  <si>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</si>
  <si>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</si>
  <si>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</si>
  <si>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</si>
  <si>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</si>
  <si>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</si>
  <si>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</si>
  <si>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</si>
  <si>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</si>
  <si>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</si>
  <si>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</si>
  <si>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</si>
  <si>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</si>
  <si>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</si>
  <si>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</si>
  <si>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</si>
  <si>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</si>
  <si>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</si>
  <si>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</si>
  <si>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</si>
  <si>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</si>
  <si>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</si>
  <si>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</si>
  <si>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</si>
  <si>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</si>
  <si>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</si>
  <si>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</si>
  <si>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</si>
  <si>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</si>
  <si>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</si>
  <si>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</si>
  <si>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</si>
  <si>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</si>
  <si>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</si>
  <si>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</si>
  <si>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</si>
  <si>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</si>
  <si>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</si>
  <si>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</si>
  <si>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</si>
  <si>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</si>
  <si>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</si>
  <si>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</si>
  <si>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</si>
  <si>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</si>
  <si>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</si>
  <si>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</si>
  <si>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</si>
  <si>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</si>
  <si>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</si>
  <si>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</si>
  <si>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</si>
  <si>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</si>
  <si>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</si>
  <si>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</si>
  <si>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</si>
  <si>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</si>
  <si>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</si>
  <si>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</si>
  <si>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</si>
  <si>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</si>
  <si>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</si>
  <si>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</si>
  <si>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</si>
  <si>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</si>
  <si>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</si>
  <si>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</si>
  <si>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</si>
  <si>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TOTALI I DETYRIMEVE DHE KAPITALIT</t>
  </si>
  <si>
    <t>Pasqyra e Pozicionit Financiar</t>
  </si>
  <si>
    <t>Interesa jo-kontrollues</t>
  </si>
  <si>
    <t>Huamarrje</t>
  </si>
  <si>
    <t>Provizione</t>
  </si>
  <si>
    <t>Emri i mire</t>
  </si>
  <si>
    <t>Me ndarje ne afatshkurter dhe afatgjate</t>
  </si>
  <si>
    <t>Aktive afatgjata materiale</t>
  </si>
  <si>
    <t>Aktive afatgjata materiale per investim</t>
  </si>
  <si>
    <t>Aktive te tjera afatgjata jo-materiale</t>
  </si>
  <si>
    <t>Investime ne pjesmarrje</t>
  </si>
  <si>
    <t>Investime ne bashkime ekonomike (joint-ventures)</t>
  </si>
  <si>
    <t>Kerkesa per qira financiare afatgjata</t>
  </si>
  <si>
    <t>Huadhenie afatgjata</t>
  </si>
  <si>
    <t>Aktive te tjere financiare afatgjate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</si>
  <si>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</si>
  <si>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</si>
  <si>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</si>
  <si>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</si>
  <si>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</si>
  <si>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</si>
  <si>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</si>
  <si>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Llogari te pagueshme tregtare dhe llogari te tjera te pagueshme</t>
  </si>
  <si>
    <t>Detyrime per tatimin aktual</t>
  </si>
  <si>
    <t>Detyrimet e perfshira ne grupet e nxjerjes jashte perdorimit te klasifikuara si te mbajtura per shitje ne perputhje me SNRF5</t>
  </si>
  <si>
    <t>Kapitali  i nenshkruar dhe primi i kapitalit</t>
  </si>
  <si>
    <t>Fitime/(humbje) te mbartura</t>
  </si>
  <si>
    <t>Shuma te njohura direkt ne kapital ne lidhje me aktivet e mbajtur per shitje</t>
  </si>
  <si>
    <t>Totali i kapitalit qe i takon pronareve njesise ekonomike</t>
  </si>
  <si>
    <t xml:space="preserve">Totali i kapitalit </t>
  </si>
  <si>
    <t>Detyrime per perfitime pensionesh</t>
  </si>
  <si>
    <t>Te ardhura te shtyra</t>
  </si>
  <si>
    <t>Detyrime financiare te tjera</t>
  </si>
  <si>
    <t>Detyrime ndaj klienteve per kontratat e ndertimit</t>
  </si>
  <si>
    <t>Aktive te tjera (pershkruaj)</t>
  </si>
  <si>
    <t>Detyrime te tjera (pershkruaj)</t>
  </si>
  <si>
    <t>Rezerva te tjera (pershkruaj)</t>
  </si>
  <si>
    <t>Pasqyrat financiare te vitit 2019</t>
  </si>
  <si>
    <t>UJESJELLES KANALIZIME POGRADEC</t>
  </si>
  <si>
    <t>J64103615J</t>
  </si>
  <si>
    <t>UJESJELLES-KANALIZIME POGRADEC</t>
  </si>
  <si>
    <t>Lek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</si>
  <si>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</si>
  <si>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</si>
  <si>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</si>
  <si>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</si>
  <si>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Amortizimi</t>
  </si>
  <si>
    <t>Llograri te arketueshme</t>
  </si>
  <si>
    <t>Llogari te pagueshme</t>
  </si>
  <si>
    <t>Pershkruaj</t>
  </si>
  <si>
    <t>Fluksi i mjeteve monetare i perfshire ne aktivitete investuese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</si>
  <si>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</si>
  <si>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</si>
  <si>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</si>
  <si>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</si>
  <si>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</si>
  <si>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</si>
  <si>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Blerje aktive</t>
  </si>
  <si>
    <t>Mjete monetare neto nga/perdorur ne aktivitetin e investimit</t>
  </si>
  <si>
    <t>Fluksi i mjeteve monetare nga/perdorur ne aktivitetin e financimit</t>
  </si>
  <si>
    <t>Hua te arketuara</t>
  </si>
  <si>
    <t>Tatim fitimi I vitit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</si>
  <si>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</si>
  <si>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</si>
  <si>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</si>
  <si>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</si>
  <si>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</si>
  <si>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</si>
  <si>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</si>
  <si>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Primi i lidhur me kapitalin</t>
  </si>
  <si>
    <t>Rezerva rivleresimi</t>
  </si>
  <si>
    <t>Rezerva te tjera (ligjore)</t>
  </si>
  <si>
    <t>Rezerva te tjera (statutore dh te tjera)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</si>
  <si>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</si>
  <si>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</si>
  <si>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</si>
  <si>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</si>
  <si>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</si>
  <si>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</si>
  <si>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</si>
  <si>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</si>
  <si>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</si>
  <si>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</si>
  <si>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</si>
  <si>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</si>
  <si>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Pakesim rezerva per intersa kredie vite te kaluara</t>
  </si>
  <si>
    <t>Aktive te caktuara per perdorim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</si>
  <si>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</si>
  <si>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</si>
  <si>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</si>
  <si>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Emetim i kapitalit të nënshkruar</t>
  </si>
  <si>
    <t>Dividende te shperndare</t>
  </si>
  <si>
    <t>Pozicioni financiar ne fund (viti aktual)</t>
  </si>
  <si>
    <t>Check PY</t>
  </si>
  <si>
    <t>Check CY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</si>
  <si>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</si>
  <si>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Aktivitetet e vazhdueshme</t>
  </si>
  <si>
    <t>Udhezime</t>
  </si>
  <si>
    <t>Te ardhurat nga aktiviteti i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</si>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</sst>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1"/>
      <color indexed="8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133" fillId="25" borderId="17" applyNumberFormat="0" applyAlignment="0" applyProtection="0"/>
    <xf numFmtId="0" fontId="56" fillId="26" borderId="1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98" fillId="25" borderId="17" applyNumberFormat="0" applyAlignment="0" applyProtection="0"/>
    <xf numFmtId="0" fontId="31" fillId="27" borderId="2" applyNumberFormat="0" applyAlignment="0" applyProtection="0"/>
    <xf numFmtId="0" fontId="134" fillId="31" borderId="18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63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9" applyNumberFormat="0" applyFont="0" applyAlignment="0" applyProtection="0"/>
    <xf numFmtId="0" fontId="39" fillId="33" borderId="19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141" fillId="25" borderId="20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5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20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4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7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3" applyNumberFormat="0" applyFill="0" applyAlignment="0" applyProtection="0"/>
    <xf numFmtId="0" fontId="160" fillId="0" borderId="5" applyNumberFormat="0" applyFill="0" applyAlignment="0" applyProtection="0"/>
    <xf numFmtId="0" fontId="147" fillId="0" borderId="22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1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7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9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7" fillId="0" borderId="0" xfId="3506" applyNumberFormat="1" applyFont="1" applyFill="1" applyBorder="1" applyAlignment="1">
      <alignment horizontal="center" vertical="center"/>
    </xf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horizontal="center" vertical="center"/>
    </xf>
    <xf numFmtId="0" fontId="178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vertical="center"/>
    </xf>
    <xf numFmtId="0" fontId="180" fillId="0" borderId="0" xfId="3275" applyFont="1" applyFill="1" applyBorder="1" applyAlignment="1">
      <alignment horizontal="left" vertical="center"/>
    </xf>
    <xf numFmtId="37" fontId="182" fillId="0" borderId="0" xfId="0" applyNumberFormat="1" applyFont="1"/>
    <xf numFmtId="0" fontId="178" fillId="0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Border="1"/>
    <xf numFmtId="0" fontId="179" fillId="0" borderId="0" xfId="0" applyFont="1" applyBorder="1" applyAlignment="1"/>
    <xf numFmtId="0" fontId="185" fillId="0" borderId="0" xfId="3506" applyNumberFormat="1" applyFont="1" applyFill="1" applyBorder="1" applyAlignment="1">
      <alignment vertical="center"/>
    </xf>
    <xf numFmtId="37" fontId="185" fillId="0" borderId="0" xfId="3506" applyNumberFormat="1" applyFont="1" applyFill="1" applyBorder="1" applyAlignment="1">
      <alignment vertical="center"/>
    </xf>
    <xf numFmtId="37" fontId="180" fillId="0" borderId="26" xfId="0" applyNumberFormat="1" applyFont="1" applyBorder="1" applyAlignment="1">
      <alignment vertical="center"/>
    </xf>
    <xf numFmtId="37" fontId="180" fillId="0" borderId="0" xfId="0" applyNumberFormat="1" applyFont="1" applyBorder="1" applyAlignment="1">
      <alignment vertical="center"/>
    </xf>
    <xf numFmtId="0" fontId="186" fillId="0" borderId="0" xfId="0" applyFont="1"/>
    <xf numFmtId="0" fontId="187" fillId="0" borderId="0" xfId="0" applyFont="1"/>
    <xf numFmtId="37" fontId="182" fillId="61" borderId="0" xfId="0" applyNumberFormat="1" applyFont="1" applyFill="1"/>
    <xf numFmtId="0" fontId="184" fillId="0" borderId="0" xfId="0" applyNumberFormat="1" applyFont="1" applyFill="1" applyBorder="1" applyAlignment="1" applyProtection="1">
      <alignment horizontal="left" wrapText="1" indent="2"/>
    </xf>
    <xf numFmtId="37" fontId="180" fillId="0" borderId="16" xfId="0" applyNumberFormat="1" applyFont="1" applyFill="1" applyBorder="1" applyAlignment="1">
      <alignment vertical="center"/>
    </xf>
    <xf numFmtId="37" fontId="180" fillId="0" borderId="0" xfId="0" applyNumberFormat="1" applyFont="1" applyFill="1" applyBorder="1" applyAlignment="1">
      <alignment vertical="center"/>
    </xf>
    <xf numFmtId="0" fontId="2" fillId="0" borderId="0" xfId="6593"/>
    <xf numFmtId="0" fontId="184" fillId="0" borderId="0" xfId="6593" applyNumberFormat="1" applyFont="1" applyFill="1" applyBorder="1" applyAlignment="1" applyProtection="1">
      <alignment wrapText="1"/>
    </xf>
    <xf numFmtId="0" fontId="183" fillId="0" borderId="0" xfId="6593" applyNumberFormat="1" applyFont="1" applyFill="1" applyBorder="1" applyAlignment="1" applyProtection="1">
      <alignment wrapText="1"/>
    </xf>
    <xf numFmtId="0" fontId="178" fillId="0" borderId="0" xfId="6593" applyNumberFormat="1" applyFont="1" applyFill="1" applyBorder="1" applyAlignment="1" applyProtection="1"/>
    <xf numFmtId="0" fontId="178" fillId="0" borderId="0" xfId="6593" applyNumberFormat="1" applyFont="1" applyFill="1" applyBorder="1" applyAlignment="1" applyProtection="1">
      <alignment wrapText="1"/>
    </xf>
    <xf numFmtId="0" fontId="181" fillId="0" borderId="0" xfId="3275" applyFont="1" applyFill="1" applyBorder="1" applyAlignment="1">
      <alignment horizontal="left" vertical="center"/>
    </xf>
    <xf numFmtId="0" fontId="178" fillId="0" borderId="0" xfId="6593" applyNumberFormat="1" applyFont="1" applyFill="1" applyBorder="1" applyAlignment="1" applyProtection="1">
      <alignment vertical="top" wrapText="1"/>
    </xf>
    <xf numFmtId="37" fontId="182" fillId="61" borderId="27" xfId="0" applyNumberFormat="1" applyFont="1" applyFill="1" applyBorder="1"/>
    <xf numFmtId="37" fontId="188" fillId="0" borderId="0" xfId="6593" applyNumberFormat="1" applyFont="1"/>
    <xf numFmtId="37" fontId="186" fillId="0" borderId="16" xfId="0" applyNumberFormat="1" applyFont="1" applyBorder="1"/>
    <xf numFmtId="37" fontId="180" fillId="0" borderId="15" xfId="0" applyNumberFormat="1" applyFont="1" applyBorder="1" applyAlignment="1">
      <alignment vertical="center"/>
    </xf>
    <xf numFmtId="0" fontId="183" fillId="0" borderId="0" xfId="0" applyNumberFormat="1" applyFont="1" applyFill="1" applyBorder="1" applyAlignment="1" applyProtection="1">
      <alignment wrapText="1"/>
    </xf>
    <xf numFmtId="37" fontId="188" fillId="0" borderId="26" xfId="6593" applyNumberFormat="1" applyFont="1" applyBorder="1"/>
    <xf numFmtId="37" fontId="178" fillId="0" borderId="26" xfId="6593" applyNumberFormat="1" applyFont="1" applyFill="1" applyBorder="1" applyAlignment="1" applyProtection="1">
      <alignment wrapText="1"/>
    </xf>
    <xf numFmtId="0" fontId="190" fillId="62" borderId="0" xfId="6593" applyNumberFormat="1" applyFont="1" applyFill="1" applyBorder="1" applyAlignment="1" applyProtection="1">
      <alignment wrapText="1"/>
    </xf>
    <xf numFmtId="0" fontId="186" fillId="0" borderId="0" xfId="3185" applyFont="1"/>
    <xf numFmtId="0" fontId="175" fillId="0" borderId="0" xfId="3185" applyNumberFormat="1" applyFont="1" applyFill="1" applyBorder="1" applyAlignment="1" applyProtection="1"/>
    <xf numFmtId="0" fontId="187" fillId="0" borderId="0" xfId="3185" applyFont="1"/>
    <xf numFmtId="0" fontId="182" fillId="0" borderId="0" xfId="3185" applyFont="1"/>
    <xf numFmtId="0" fontId="182" fillId="0" borderId="0" xfId="3185" applyFont="1" applyBorder="1"/>
    <xf numFmtId="0" fontId="179" fillId="0" borderId="0" xfId="3185" applyFont="1" applyBorder="1" applyAlignment="1">
      <alignment horizontal="left"/>
    </xf>
    <xf numFmtId="3" fontId="180" fillId="0" borderId="0" xfId="3185" applyNumberFormat="1" applyFont="1" applyBorder="1" applyAlignment="1">
      <alignment horizontal="center" vertical="center"/>
    </xf>
    <xf numFmtId="0" fontId="191" fillId="0" borderId="0" xfId="3185" applyFont="1" applyBorder="1" applyAlignment="1">
      <alignment vertical="center"/>
    </xf>
    <xf numFmtId="0" fontId="178" fillId="0" borderId="0" xfId="3185" applyNumberFormat="1" applyFont="1" applyFill="1" applyBorder="1" applyAlignment="1" applyProtection="1">
      <alignment wrapText="1"/>
    </xf>
    <xf numFmtId="38" fontId="182" fillId="0" borderId="0" xfId="3185" applyNumberFormat="1" applyFont="1"/>
    <xf numFmtId="38" fontId="182" fillId="0" borderId="0" xfId="3185" applyNumberFormat="1" applyFont="1" applyBorder="1"/>
    <xf numFmtId="0" fontId="183" fillId="0" borderId="0" xfId="3185" applyNumberFormat="1" applyFont="1" applyFill="1" applyBorder="1" applyAlignment="1" applyProtection="1">
      <alignment wrapText="1"/>
    </xf>
    <xf numFmtId="37" fontId="182" fillId="0" borderId="0" xfId="3185" applyNumberFormat="1" applyFont="1"/>
    <xf numFmtId="37" fontId="182" fillId="0" borderId="0" xfId="3185" applyNumberFormat="1" applyFont="1" applyBorder="1"/>
    <xf numFmtId="0" fontId="184" fillId="0" borderId="0" xfId="3185" applyNumberFormat="1" applyFont="1" applyFill="1" applyBorder="1" applyAlignment="1" applyProtection="1">
      <alignment horizontal="left" wrapText="1" indent="2"/>
    </xf>
    <xf numFmtId="37" fontId="182" fillId="0" borderId="0" xfId="3185" applyNumberFormat="1" applyFont="1" applyFill="1" applyBorder="1"/>
    <xf numFmtId="37" fontId="182" fillId="0" borderId="0" xfId="3185" applyNumberFormat="1" applyFont="1" applyFill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86" fillId="0" borderId="26" xfId="3185" applyNumberFormat="1" applyFont="1" applyBorder="1"/>
    <xf numFmtId="37" fontId="186" fillId="0" borderId="0" xfId="3185" applyNumberFormat="1" applyFont="1" applyBorder="1"/>
    <xf numFmtId="0" fontId="178" fillId="0" borderId="0" xfId="3275" applyFont="1" applyFill="1" applyAlignment="1">
      <alignment vertical="top" wrapText="1"/>
    </xf>
    <xf numFmtId="37" fontId="186" fillId="0" borderId="15" xfId="3185" applyNumberFormat="1" applyFont="1" applyBorder="1"/>
    <xf numFmtId="0" fontId="183" fillId="0" borderId="0" xfId="3185" applyNumberFormat="1" applyFont="1" applyFill="1" applyBorder="1" applyAlignment="1" applyProtection="1">
      <alignment horizontal="left" wrapText="1"/>
    </xf>
    <xf numFmtId="0" fontId="178" fillId="61" borderId="0" xfId="3185" applyNumberFormat="1" applyFont="1" applyFill="1" applyBorder="1" applyAlignment="1" applyProtection="1">
      <alignment horizontal="left" wrapText="1"/>
    </xf>
    <xf numFmtId="37" fontId="186" fillId="61" borderId="16" xfId="3185" applyNumberFormat="1" applyFont="1" applyFill="1" applyBorder="1"/>
    <xf numFmtId="37" fontId="186" fillId="61" borderId="0" xfId="3185" applyNumberFormat="1" applyFont="1" applyFill="1" applyBorder="1"/>
    <xf numFmtId="167" fontId="185" fillId="0" borderId="0" xfId="3506" applyNumberFormat="1" applyFont="1" applyFill="1" applyBorder="1" applyAlignment="1">
      <alignment vertical="center"/>
    </xf>
    <xf numFmtId="1" fontId="185" fillId="0" borderId="0" xfId="3506" applyNumberFormat="1" applyFont="1" applyFill="1" applyBorder="1" applyAlignment="1">
      <alignment vertical="center"/>
    </xf>
    <xf numFmtId="0" fontId="182" fillId="0" borderId="0" xfId="6595" applyFont="1"/>
    <xf numFmtId="0" fontId="187" fillId="0" borderId="0" xfId="6595" applyFont="1"/>
    <xf numFmtId="0" fontId="178" fillId="0" borderId="0" xfId="6595" applyNumberFormat="1" applyFont="1" applyFill="1" applyBorder="1" applyAlignment="1" applyProtection="1">
      <alignment horizontal="center" wrapText="1"/>
    </xf>
    <xf numFmtId="0" fontId="192" fillId="62" borderId="0" xfId="6595" applyNumberFormat="1" applyFont="1" applyFill="1" applyBorder="1" applyAlignment="1" applyProtection="1">
      <alignment horizontal="center" wrapText="1"/>
    </xf>
    <xf numFmtId="0" fontId="178" fillId="0" borderId="0" xfId="6595" applyNumberFormat="1" applyFont="1" applyFill="1" applyBorder="1" applyAlignment="1" applyProtection="1">
      <alignment wrapText="1"/>
    </xf>
    <xf numFmtId="0" fontId="178" fillId="0" borderId="0" xfId="6596" applyFont="1" applyFill="1" applyBorder="1"/>
    <xf numFmtId="0" fontId="182" fillId="0" borderId="0" xfId="6595" applyFont="1" applyBorder="1"/>
    <xf numFmtId="0" fontId="183" fillId="0" borderId="0" xfId="6595" applyNumberFormat="1" applyFont="1" applyFill="1" applyBorder="1" applyAlignment="1" applyProtection="1"/>
    <xf numFmtId="0" fontId="178" fillId="0" borderId="0" xfId="6595" applyNumberFormat="1" applyFont="1" applyFill="1" applyBorder="1" applyAlignment="1" applyProtection="1">
      <alignment horizontal="right" wrapText="1"/>
    </xf>
    <xf numFmtId="0" fontId="183" fillId="0" borderId="0" xfId="6596" applyFont="1" applyFill="1" applyBorder="1"/>
    <xf numFmtId="37" fontId="183" fillId="0" borderId="0" xfId="6597" applyNumberFormat="1" applyFont="1" applyBorder="1" applyAlignment="1">
      <alignment horizontal="right"/>
    </xf>
    <xf numFmtId="37" fontId="183" fillId="0" borderId="0" xfId="6597" applyNumberFormat="1" applyFont="1" applyFill="1" applyBorder="1" applyAlignment="1" applyProtection="1">
      <alignment horizontal="right" wrapText="1"/>
    </xf>
    <xf numFmtId="37" fontId="182" fillId="0" borderId="0" xfId="6595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center"/>
    </xf>
    <xf numFmtId="37" fontId="186" fillId="0" borderId="16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vertical="center"/>
    </xf>
    <xf numFmtId="37" fontId="183" fillId="0" borderId="0" xfId="6597" applyNumberFormat="1" applyFont="1" applyFill="1" applyBorder="1" applyAlignment="1">
      <alignment horizontal="right"/>
    </xf>
    <xf numFmtId="37" fontId="178" fillId="0" borderId="26" xfId="6597" applyNumberFormat="1" applyFont="1" applyBorder="1" applyAlignment="1">
      <alignment horizontal="right"/>
    </xf>
    <xf numFmtId="0" fontId="193" fillId="0" borderId="0" xfId="6595" applyNumberFormat="1" applyFont="1" applyFill="1" applyBorder="1" applyAlignment="1" applyProtection="1">
      <alignment vertical="top" wrapText="1"/>
    </xf>
    <xf numFmtId="37" fontId="182" fillId="0" borderId="0" xfId="6595" applyNumberFormat="1" applyFont="1" applyAlignment="1">
      <alignment horizontal="right"/>
    </xf>
    <xf numFmtId="0" fontId="194" fillId="0" borderId="0" xfId="6595" applyNumberFormat="1" applyFont="1" applyFill="1" applyBorder="1" applyAlignment="1" applyProtection="1">
      <alignment vertical="top" wrapText="1"/>
    </xf>
    <xf numFmtId="37" fontId="182" fillId="34" borderId="0" xfId="6595" applyNumberFormat="1" applyFont="1" applyFill="1" applyAlignment="1">
      <alignment horizontal="right"/>
    </xf>
    <xf numFmtId="37" fontId="186" fillId="0" borderId="26" xfId="6595" applyNumberFormat="1" applyFont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vertical="top"/>
    </xf>
    <xf numFmtId="0" fontId="194" fillId="62" borderId="0" xfId="6595" applyNumberFormat="1" applyFont="1" applyFill="1" applyBorder="1" applyAlignment="1" applyProtection="1">
      <alignment vertical="top"/>
    </xf>
    <xf numFmtId="37" fontId="182" fillId="0" borderId="0" xfId="6595" applyNumberFormat="1" applyFont="1" applyFill="1" applyBorder="1" applyAlignment="1">
      <alignment horizontal="right"/>
    </xf>
    <xf numFmtId="37" fontId="186" fillId="61" borderId="16" xfId="6595" applyNumberFormat="1" applyFont="1" applyFill="1" applyBorder="1" applyAlignment="1">
      <alignment horizontal="right"/>
    </xf>
    <xf numFmtId="0" fontId="193" fillId="0" borderId="0" xfId="6595" applyNumberFormat="1" applyFont="1" applyFill="1" applyBorder="1" applyAlignment="1" applyProtection="1"/>
    <xf numFmtId="37" fontId="182" fillId="0" borderId="0" xfId="6595" applyNumberFormat="1" applyFont="1" applyBorder="1"/>
    <xf numFmtId="37" fontId="182" fillId="0" borderId="0" xfId="6595" applyNumberFormat="1" applyFont="1"/>
    <xf numFmtId="0" fontId="196" fillId="0" borderId="0" xfId="6595" applyFont="1"/>
    <xf numFmtId="37" fontId="196" fillId="0" borderId="0" xfId="6595" applyNumberFormat="1" applyFont="1" applyBorder="1"/>
    <xf numFmtId="37" fontId="196" fillId="0" borderId="0" xfId="6595" applyNumberFormat="1" applyFont="1"/>
    <xf numFmtId="0" fontId="175" fillId="0" borderId="0" xfId="3185" applyNumberFormat="1" applyFont="1" applyFill="1" applyBorder="1" applyAlignment="1" applyProtection="1">
      <alignment horizontal="center"/>
    </xf>
    <xf numFmtId="0" fontId="182" fillId="0" borderId="0" xfId="3185" applyFont="1" applyAlignment="1"/>
    <xf numFmtId="3" fontId="180" fillId="0" borderId="0" xfId="3185" applyNumberFormat="1" applyFont="1" applyFill="1" applyBorder="1" applyAlignment="1">
      <alignment horizontal="center" vertical="center"/>
    </xf>
    <xf numFmtId="0" fontId="197" fillId="0" borderId="0" xfId="6598" applyNumberFormat="1" applyFont="1" applyFill="1" applyBorder="1" applyAlignment="1" applyProtection="1">
      <alignment wrapText="1"/>
    </xf>
    <xf numFmtId="0" fontId="182" fillId="0" borderId="0" xfId="3185" applyFont="1" applyFill="1"/>
    <xf numFmtId="0" fontId="197" fillId="0" borderId="0" xfId="3185" applyNumberFormat="1" applyFont="1" applyFill="1" applyBorder="1" applyAlignment="1" applyProtection="1"/>
    <xf numFmtId="0" fontId="183" fillId="0" borderId="0" xfId="6598" applyNumberFormat="1" applyFont="1" applyFill="1" applyBorder="1" applyAlignment="1" applyProtection="1">
      <alignment wrapText="1"/>
    </xf>
    <xf numFmtId="37" fontId="175" fillId="0" borderId="0" xfId="215" applyNumberFormat="1" applyFont="1" applyFill="1" applyBorder="1" applyAlignment="1" applyProtection="1">
      <alignment horizontal="right" wrapText="1"/>
    </xf>
    <xf numFmtId="37" fontId="182" fillId="0" borderId="0" xfId="3185" applyNumberFormat="1" applyFont="1" applyFill="1" applyBorder="1" applyAlignment="1">
      <alignment horizontal="right"/>
    </xf>
    <xf numFmtId="0" fontId="184" fillId="34" borderId="0" xfId="3185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37" fontId="182" fillId="0" borderId="0" xfId="3185" applyNumberFormat="1" applyFont="1" applyBorder="1" applyAlignment="1">
      <alignment horizontal="right"/>
    </xf>
    <xf numFmtId="0" fontId="183" fillId="62" borderId="0" xfId="6598" applyNumberFormat="1" applyFont="1" applyFill="1" applyBorder="1" applyAlignment="1" applyProtection="1">
      <alignment wrapText="1"/>
    </xf>
    <xf numFmtId="0" fontId="178" fillId="0" borderId="0" xfId="6598" applyNumberFormat="1" applyFont="1" applyFill="1" applyBorder="1" applyAlignment="1" applyProtection="1">
      <alignment wrapText="1"/>
    </xf>
    <xf numFmtId="37" fontId="178" fillId="0" borderId="2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Border="1" applyAlignment="1">
      <alignment horizontal="right"/>
    </xf>
    <xf numFmtId="37" fontId="178" fillId="0" borderId="16" xfId="215" applyNumberFormat="1" applyFont="1" applyFill="1" applyBorder="1" applyAlignment="1" applyProtection="1">
      <alignment horizontal="right" wrapText="1"/>
    </xf>
    <xf numFmtId="37" fontId="186" fillId="0" borderId="0" xfId="3185" applyNumberFormat="1" applyFont="1" applyFill="1" applyBorder="1" applyAlignment="1">
      <alignment horizontal="right"/>
    </xf>
    <xf numFmtId="0" fontId="198" fillId="0" borderId="0" xfId="6598" applyFont="1" applyBorder="1" applyAlignment="1">
      <alignment horizontal="left" vertical="center"/>
    </xf>
    <xf numFmtId="0" fontId="183" fillId="0" borderId="0" xfId="6598" applyNumberFormat="1" applyFont="1" applyFill="1" applyBorder="1" applyAlignment="1" applyProtection="1">
      <alignment horizontal="left" wrapText="1" indent="2"/>
    </xf>
    <xf numFmtId="37" fontId="178" fillId="0" borderId="26" xfId="3185" applyNumberFormat="1" applyFont="1" applyFill="1" applyBorder="1" applyAlignment="1" applyProtection="1">
      <alignment horizontal="right"/>
    </xf>
    <xf numFmtId="0" fontId="1" fillId="0" borderId="0" xfId="6598"/>
    <xf numFmtId="37" fontId="178" fillId="0" borderId="16" xfId="3185" applyNumberFormat="1" applyFont="1" applyFill="1" applyBorder="1" applyAlignment="1" applyProtection="1">
      <alignment horizontal="right"/>
    </xf>
    <xf numFmtId="0" fontId="175" fillId="61" borderId="0" xfId="3185" applyNumberFormat="1" applyFont="1" applyFill="1" applyBorder="1" applyAlignment="1" applyProtection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2" xfId="6589"/>
    <cellStyle name="Normal 22 2" xfId="6594"/>
    <cellStyle name="Normal 23" xfId="6593"/>
    <cellStyle name="Normal 23 2" xfId="6598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Global IFRS YE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I17" sqref="I17"/>
    </sheetView>
  </sheetViews>
  <sheetFormatPr defaultRowHeight="15"/>
  <cols>
    <col min="1" max="1" width="83.42578125" style="39" customWidth="1"/>
    <col min="2" max="2" width="15.7109375" style="38" customWidth="1"/>
    <col min="3" max="3" width="2.28515625" style="38" customWidth="1"/>
    <col min="4" max="4" width="15.7109375" style="38" customWidth="1"/>
    <col min="5" max="5" width="2.42578125" style="38" customWidth="1"/>
    <col min="6" max="6" width="10.5703125" style="39" bestFit="1" customWidth="1"/>
    <col min="7" max="16384" width="9.140625" style="39"/>
  </cols>
  <sheetData>
    <row r="1" spans="1:5">
      <c r="A1" s="52" t="s">
        <v>266</v>
      </c>
    </row>
    <row r="2" spans="1:5">
      <c r="A2" s="53" t="s">
        <v>267</v>
      </c>
    </row>
    <row r="3" spans="1:5">
      <c r="A3" s="53" t="s">
        <v>268</v>
      </c>
    </row>
    <row r="4" spans="1:5">
      <c r="A4" s="53"/>
    </row>
    <row r="5" spans="1:5">
      <c r="A5" s="41" t="s">
        <v>230</v>
      </c>
    </row>
    <row r="6" spans="1:5">
      <c r="A6" s="59" t="s">
        <v>235</v>
      </c>
      <c r="B6" s="40" t="s">
        <v>212</v>
      </c>
      <c r="C6" s="40"/>
      <c r="D6" s="40" t="s">
        <v>212</v>
      </c>
    </row>
    <row r="7" spans="1:5">
      <c r="A7" s="47"/>
      <c r="B7" s="40" t="s">
        <v>213</v>
      </c>
      <c r="C7" s="40"/>
      <c r="D7" s="40" t="s">
        <v>214</v>
      </c>
      <c r="E7" s="39"/>
    </row>
    <row r="8" spans="1:5">
      <c r="A8" s="61" t="s">
        <v>215</v>
      </c>
      <c r="B8" s="42"/>
      <c r="C8" s="42"/>
      <c r="D8" s="42"/>
      <c r="E8" s="39"/>
    </row>
    <row r="9" spans="1:5">
      <c r="A9" s="62" t="s">
        <v>217</v>
      </c>
      <c r="B9" s="42"/>
      <c r="C9" s="42"/>
      <c r="D9" s="42"/>
      <c r="E9" s="39"/>
    </row>
    <row r="10" spans="1:5">
      <c r="A10" s="60" t="s">
        <v>236</v>
      </c>
      <c r="B10" s="54">
        <v>4790721906</v>
      </c>
      <c r="C10" s="46"/>
      <c r="D10" s="54">
        <v>4933220236</v>
      </c>
      <c r="E10" s="39"/>
    </row>
    <row r="11" spans="1:5">
      <c r="A11" s="60" t="s">
        <v>237</v>
      </c>
      <c r="B11" s="54"/>
      <c r="C11" s="46"/>
      <c r="D11" s="54"/>
      <c r="E11" s="39"/>
    </row>
    <row r="12" spans="1:5">
      <c r="A12" s="60" t="s">
        <v>234</v>
      </c>
      <c r="B12" s="54"/>
      <c r="C12" s="46"/>
      <c r="D12" s="54"/>
      <c r="E12" s="39"/>
    </row>
    <row r="13" spans="1:5" ht="16.5" customHeight="1">
      <c r="A13" s="60" t="s">
        <v>238</v>
      </c>
      <c r="B13" s="54">
        <v>871000</v>
      </c>
      <c r="C13" s="46"/>
      <c r="D13" s="54"/>
      <c r="E13" s="39"/>
    </row>
    <row r="14" spans="1:5" ht="16.5" customHeight="1">
      <c r="A14" s="60" t="s">
        <v>239</v>
      </c>
      <c r="B14" s="54"/>
      <c r="C14" s="46"/>
      <c r="D14" s="54"/>
      <c r="E14" s="39"/>
    </row>
    <row r="15" spans="1:5">
      <c r="A15" s="60" t="s">
        <v>240</v>
      </c>
      <c r="B15" s="54"/>
      <c r="C15" s="46"/>
      <c r="D15" s="54"/>
      <c r="E15" s="39"/>
    </row>
    <row r="16" spans="1:5">
      <c r="A16" s="60" t="s">
        <v>219</v>
      </c>
      <c r="B16" s="54"/>
      <c r="C16" s="46"/>
      <c r="D16" s="54"/>
      <c r="E16" s="39"/>
    </row>
    <row r="17" spans="1:5">
      <c r="A17" s="60" t="s">
        <v>241</v>
      </c>
      <c r="B17" s="54"/>
      <c r="C17" s="46"/>
      <c r="D17" s="54"/>
      <c r="E17" s="39"/>
    </row>
    <row r="18" spans="1:5">
      <c r="A18" s="60" t="s">
        <v>242</v>
      </c>
      <c r="B18" s="54"/>
      <c r="C18" s="46"/>
      <c r="D18" s="54"/>
      <c r="E18" s="39"/>
    </row>
    <row r="19" spans="1:5" ht="16.5" customHeight="1">
      <c r="A19" s="60" t="s">
        <v>218</v>
      </c>
      <c r="B19" s="54"/>
      <c r="C19" s="46"/>
      <c r="D19" s="54"/>
      <c r="E19" s="39"/>
    </row>
    <row r="20" spans="1:5" ht="16.5" customHeight="1">
      <c r="A20" s="60" t="s">
        <v>243</v>
      </c>
      <c r="B20" s="54"/>
      <c r="C20" s="46"/>
      <c r="D20" s="54"/>
      <c r="E20" s="39"/>
    </row>
    <row r="21" spans="1:5">
      <c r="A21" s="72" t="s">
        <v>263</v>
      </c>
      <c r="B21" s="54"/>
      <c r="C21" s="46"/>
      <c r="D21" s="54"/>
      <c r="E21" s="39"/>
    </row>
    <row r="22" spans="1:5">
      <c r="A22" s="62" t="s">
        <v>25</v>
      </c>
      <c r="B22" s="50">
        <f>SUM(B10:B21)</f>
        <v>4791592906</v>
      </c>
      <c r="C22" s="51"/>
      <c r="D22" s="50">
        <f>SUM(D10:D21)</f>
        <v>4933220236</v>
      </c>
      <c r="E22" s="39"/>
    </row>
    <row r="23" spans="1:5">
      <c r="A23" s="61"/>
      <c r="B23" s="44"/>
      <c r="C23" s="46"/>
      <c r="D23" s="44"/>
      <c r="E23" s="39"/>
    </row>
    <row r="24" spans="1:5">
      <c r="A24" s="43" t="s">
        <v>216</v>
      </c>
      <c r="B24" s="44"/>
      <c r="C24" s="46"/>
      <c r="D24" s="44"/>
      <c r="E24" s="39"/>
    </row>
    <row r="25" spans="1:5">
      <c r="A25" s="60" t="s">
        <v>244</v>
      </c>
      <c r="B25" s="54">
        <v>15195415</v>
      </c>
      <c r="C25" s="46"/>
      <c r="D25" s="54">
        <v>17166328</v>
      </c>
      <c r="E25" s="39"/>
    </row>
    <row r="26" spans="1:5">
      <c r="A26" s="60" t="s">
        <v>245</v>
      </c>
      <c r="B26" s="54">
        <v>213041420</v>
      </c>
      <c r="C26" s="46"/>
      <c r="D26" s="54">
        <v>209996639</v>
      </c>
      <c r="E26" s="39"/>
    </row>
    <row r="27" spans="1:5">
      <c r="A27" s="63" t="s">
        <v>246</v>
      </c>
      <c r="B27" s="54"/>
      <c r="C27" s="46"/>
      <c r="D27" s="54"/>
      <c r="E27" s="39"/>
    </row>
    <row r="28" spans="1:5">
      <c r="A28" s="60" t="s">
        <v>247</v>
      </c>
      <c r="B28" s="54">
        <v>59131364</v>
      </c>
      <c r="C28" s="46"/>
      <c r="D28" s="54">
        <v>49738114</v>
      </c>
      <c r="E28" s="39"/>
    </row>
    <row r="29" spans="1:5">
      <c r="A29" s="60" t="s">
        <v>248</v>
      </c>
      <c r="B29" s="54"/>
      <c r="C29" s="46"/>
      <c r="D29" s="54"/>
      <c r="E29" s="39"/>
    </row>
    <row r="30" spans="1:5">
      <c r="A30" s="60" t="s">
        <v>249</v>
      </c>
      <c r="B30" s="54">
        <v>6326134</v>
      </c>
      <c r="C30" s="46"/>
      <c r="D30" s="54">
        <v>3827122</v>
      </c>
      <c r="E30" s="39"/>
    </row>
    <row r="31" spans="1:5">
      <c r="A31" s="72" t="s">
        <v>263</v>
      </c>
      <c r="B31" s="65"/>
      <c r="C31" s="46"/>
      <c r="D31" s="65"/>
      <c r="E31" s="39"/>
    </row>
    <row r="32" spans="1:5">
      <c r="A32" s="58"/>
      <c r="B32" s="66">
        <f>SUM(B25:B31)</f>
        <v>293694333</v>
      </c>
      <c r="C32" s="58"/>
      <c r="D32" s="66">
        <f>SUM(D25:D31)</f>
        <v>280728203</v>
      </c>
      <c r="E32" s="39"/>
    </row>
    <row r="33" spans="1:5" ht="30">
      <c r="A33" s="60" t="s">
        <v>250</v>
      </c>
      <c r="B33" s="54"/>
      <c r="C33" s="46"/>
      <c r="D33" s="54"/>
      <c r="E33" s="39"/>
    </row>
    <row r="34" spans="1:5">
      <c r="A34" s="62" t="s">
        <v>26</v>
      </c>
      <c r="B34" s="50">
        <f>SUM(B32:B33)</f>
        <v>293694333</v>
      </c>
      <c r="C34" s="51"/>
      <c r="D34" s="50">
        <f>SUM(D32:D33)</f>
        <v>280728203</v>
      </c>
      <c r="E34" s="39"/>
    </row>
    <row r="35" spans="1:5">
      <c r="A35" s="45"/>
      <c r="B35" s="44"/>
      <c r="C35" s="46"/>
      <c r="D35" s="44"/>
      <c r="E35" s="39"/>
    </row>
    <row r="36" spans="1:5" ht="15.75" thickBot="1">
      <c r="A36" s="62" t="s">
        <v>220</v>
      </c>
      <c r="B36" s="67">
        <f>B34+B22</f>
        <v>5085287239</v>
      </c>
      <c r="C36" s="46"/>
      <c r="D36" s="67">
        <f>D34+D22</f>
        <v>5213948439</v>
      </c>
      <c r="E36" s="39"/>
    </row>
    <row r="37" spans="1:5" ht="15.75" thickTop="1">
      <c r="A37" s="55"/>
      <c r="B37" s="55"/>
      <c r="C37" s="55"/>
      <c r="D37" s="55"/>
      <c r="E37" s="39"/>
    </row>
    <row r="38" spans="1:5">
      <c r="A38" s="61" t="s">
        <v>221</v>
      </c>
      <c r="B38" s="39"/>
      <c r="C38" s="39"/>
      <c r="D38" s="39"/>
      <c r="E38" s="39"/>
    </row>
    <row r="39" spans="1:5">
      <c r="A39" s="61"/>
      <c r="B39" s="39"/>
      <c r="C39" s="39"/>
      <c r="D39" s="39"/>
      <c r="E39" s="39"/>
    </row>
    <row r="40" spans="1:5">
      <c r="A40" s="62" t="s">
        <v>228</v>
      </c>
      <c r="B40" s="44"/>
      <c r="C40" s="46"/>
      <c r="D40" s="44"/>
      <c r="E40" s="39"/>
    </row>
    <row r="41" spans="1:5">
      <c r="A41" s="60" t="s">
        <v>254</v>
      </c>
      <c r="B41" s="54">
        <v>672859000</v>
      </c>
      <c r="C41" s="46"/>
      <c r="D41" s="54">
        <v>672859000</v>
      </c>
      <c r="E41" s="39"/>
    </row>
    <row r="42" spans="1:5">
      <c r="A42" s="72" t="s">
        <v>265</v>
      </c>
      <c r="B42" s="54">
        <v>12885630</v>
      </c>
      <c r="C42" s="46"/>
      <c r="D42" s="54">
        <v>12885630</v>
      </c>
      <c r="E42" s="39"/>
    </row>
    <row r="43" spans="1:5">
      <c r="A43" s="60" t="s">
        <v>255</v>
      </c>
      <c r="B43" s="54">
        <v>-41370133</v>
      </c>
      <c r="C43" s="46"/>
      <c r="D43" s="54">
        <v>-36560369</v>
      </c>
      <c r="E43" s="39"/>
    </row>
    <row r="44" spans="1:5">
      <c r="B44" s="70">
        <f>SUM(B41:B43)</f>
        <v>644374497</v>
      </c>
      <c r="C44" s="58"/>
      <c r="D44" s="70">
        <f>SUM(D41:D43)</f>
        <v>649184261</v>
      </c>
      <c r="E44" s="39"/>
    </row>
    <row r="45" spans="1:5">
      <c r="A45" s="60" t="s">
        <v>256</v>
      </c>
      <c r="B45" s="54"/>
      <c r="C45" s="46"/>
      <c r="D45" s="54"/>
      <c r="E45" s="39"/>
    </row>
    <row r="46" spans="1:5">
      <c r="A46" s="45" t="s">
        <v>257</v>
      </c>
      <c r="B46" s="70">
        <f>B44</f>
        <v>644374497</v>
      </c>
      <c r="C46" s="58"/>
      <c r="D46" s="70">
        <f>D44</f>
        <v>649184261</v>
      </c>
      <c r="E46" s="39"/>
    </row>
    <row r="47" spans="1:5">
      <c r="A47" s="69" t="s">
        <v>231</v>
      </c>
      <c r="B47" s="54"/>
      <c r="C47" s="46"/>
      <c r="D47" s="54"/>
      <c r="E47" s="39"/>
    </row>
    <row r="48" spans="1:5">
      <c r="A48" s="45" t="s">
        <v>258</v>
      </c>
      <c r="B48" s="68">
        <f>B46</f>
        <v>644374497</v>
      </c>
      <c r="C48" s="51"/>
      <c r="D48" s="68">
        <f>D46</f>
        <v>649184261</v>
      </c>
      <c r="E48" s="39"/>
    </row>
    <row r="49" spans="1:5">
      <c r="A49" s="61"/>
      <c r="B49" s="39"/>
      <c r="C49" s="39"/>
      <c r="D49" s="39"/>
      <c r="E49" s="39"/>
    </row>
    <row r="50" spans="1:5">
      <c r="A50" s="62" t="s">
        <v>224</v>
      </c>
      <c r="B50" s="44"/>
      <c r="C50" s="46"/>
      <c r="D50" s="44"/>
      <c r="E50" s="39"/>
    </row>
    <row r="51" spans="1:5">
      <c r="A51" s="60" t="s">
        <v>232</v>
      </c>
      <c r="B51" s="54">
        <v>1984249559</v>
      </c>
      <c r="C51" s="46"/>
      <c r="D51" s="54">
        <v>2077972372</v>
      </c>
      <c r="E51" s="39"/>
    </row>
    <row r="52" spans="1:5">
      <c r="A52" s="60" t="s">
        <v>261</v>
      </c>
      <c r="B52" s="54"/>
      <c r="C52" s="46"/>
      <c r="D52" s="54"/>
      <c r="E52" s="39"/>
    </row>
    <row r="53" spans="1:5">
      <c r="A53" s="60" t="s">
        <v>259</v>
      </c>
      <c r="B53" s="54"/>
      <c r="C53" s="46"/>
      <c r="D53" s="54"/>
      <c r="E53" s="39"/>
    </row>
    <row r="54" spans="1:5">
      <c r="A54" s="60" t="s">
        <v>225</v>
      </c>
      <c r="B54" s="54"/>
      <c r="C54" s="46"/>
      <c r="D54" s="54"/>
      <c r="E54" s="39"/>
    </row>
    <row r="55" spans="1:5">
      <c r="A55" s="60" t="s">
        <v>233</v>
      </c>
      <c r="B55" s="54"/>
      <c r="C55" s="46"/>
      <c r="D55" s="54"/>
      <c r="E55" s="39"/>
    </row>
    <row r="56" spans="1:5">
      <c r="A56" s="60" t="s">
        <v>260</v>
      </c>
      <c r="B56" s="54">
        <v>2341613121</v>
      </c>
      <c r="C56" s="46"/>
      <c r="D56" s="54">
        <v>2428301121</v>
      </c>
      <c r="E56" s="39"/>
    </row>
    <row r="57" spans="1:5">
      <c r="A57" s="72" t="s">
        <v>264</v>
      </c>
      <c r="B57" s="54"/>
      <c r="C57" s="46"/>
      <c r="D57" s="54"/>
      <c r="E57" s="39"/>
    </row>
    <row r="58" spans="1:5">
      <c r="A58" s="62" t="s">
        <v>226</v>
      </c>
      <c r="B58" s="50">
        <f>SUM(B51:B57)</f>
        <v>4325862680</v>
      </c>
      <c r="C58" s="51"/>
      <c r="D58" s="50">
        <f>SUM(D51:D57)</f>
        <v>4506273493</v>
      </c>
      <c r="E58" s="39"/>
    </row>
    <row r="59" spans="1:5">
      <c r="A59" s="61"/>
      <c r="B59" s="39"/>
      <c r="C59" s="39"/>
      <c r="D59" s="39"/>
      <c r="E59" s="39"/>
    </row>
    <row r="60" spans="1:5">
      <c r="A60" s="62" t="s">
        <v>222</v>
      </c>
      <c r="B60" s="39"/>
      <c r="C60" s="39"/>
      <c r="D60" s="39"/>
      <c r="E60" s="39"/>
    </row>
    <row r="61" spans="1:5">
      <c r="A61" s="60" t="s">
        <v>251</v>
      </c>
      <c r="B61" s="54"/>
      <c r="C61" s="46"/>
      <c r="D61" s="54"/>
      <c r="E61" s="39"/>
    </row>
    <row r="62" spans="1:5">
      <c r="A62" s="60" t="s">
        <v>262</v>
      </c>
      <c r="B62" s="54"/>
      <c r="C62" s="46"/>
      <c r="D62" s="54"/>
      <c r="E62" s="39"/>
    </row>
    <row r="63" spans="1:5">
      <c r="A63" s="60" t="s">
        <v>232</v>
      </c>
      <c r="B63" s="54">
        <v>115050062</v>
      </c>
      <c r="C63" s="46"/>
      <c r="D63" s="54">
        <v>58490685</v>
      </c>
      <c r="E63" s="39"/>
    </row>
    <row r="64" spans="1:5">
      <c r="A64" s="60" t="s">
        <v>261</v>
      </c>
      <c r="B64" s="54"/>
      <c r="C64" s="46"/>
      <c r="D64" s="54"/>
      <c r="E64" s="39"/>
    </row>
    <row r="65" spans="1:5">
      <c r="A65" s="60" t="s">
        <v>252</v>
      </c>
      <c r="B65" s="54"/>
      <c r="C65" s="46"/>
      <c r="D65" s="54"/>
      <c r="E65" s="39"/>
    </row>
    <row r="66" spans="1:5">
      <c r="A66" s="60" t="s">
        <v>233</v>
      </c>
      <c r="B66" s="54"/>
      <c r="C66" s="46"/>
      <c r="D66" s="54"/>
      <c r="E66" s="39"/>
    </row>
    <row r="67" spans="1:5">
      <c r="A67" s="60" t="s">
        <v>260</v>
      </c>
      <c r="B67" s="54"/>
      <c r="C67" s="46"/>
      <c r="D67" s="54"/>
      <c r="E67" s="39"/>
    </row>
    <row r="68" spans="1:5">
      <c r="A68" s="72" t="s">
        <v>264</v>
      </c>
      <c r="B68" s="54"/>
      <c r="C68" s="46"/>
      <c r="D68" s="54"/>
      <c r="E68" s="39"/>
    </row>
    <row r="69" spans="1:5">
      <c r="A69" s="60"/>
      <c r="B69" s="71">
        <f>SUM(B61:B68)</f>
        <v>115050062</v>
      </c>
      <c r="C69" s="62"/>
      <c r="D69" s="71">
        <f>SUM(D61:D68)</f>
        <v>58490685</v>
      </c>
      <c r="E69" s="39"/>
    </row>
    <row r="70" spans="1:5" ht="30">
      <c r="A70" s="60" t="s">
        <v>253</v>
      </c>
      <c r="B70" s="54"/>
      <c r="C70" s="46"/>
      <c r="D70" s="54"/>
      <c r="E70" s="39"/>
    </row>
    <row r="71" spans="1:5">
      <c r="A71" s="62" t="s">
        <v>223</v>
      </c>
      <c r="B71" s="50">
        <f>SUM(B69:B70)</f>
        <v>115050062</v>
      </c>
      <c r="C71" s="51"/>
      <c r="D71" s="50">
        <f>SUM(D69:D70)</f>
        <v>58490685</v>
      </c>
      <c r="E71" s="39"/>
    </row>
    <row r="72" spans="1:5">
      <c r="A72" s="62"/>
      <c r="B72" s="44"/>
      <c r="C72" s="46"/>
      <c r="D72" s="44"/>
      <c r="E72" s="39"/>
    </row>
    <row r="73" spans="1:5">
      <c r="A73" s="62" t="s">
        <v>227</v>
      </c>
      <c r="B73" s="68">
        <f>B58+B71</f>
        <v>4440912742</v>
      </c>
      <c r="C73" s="51"/>
      <c r="D73" s="68">
        <f>D58+D71</f>
        <v>4564764178</v>
      </c>
      <c r="E73" s="39"/>
    </row>
    <row r="74" spans="1:5">
      <c r="A74" s="62"/>
      <c r="B74" s="44"/>
      <c r="C74" s="46"/>
      <c r="D74" s="44"/>
      <c r="E74" s="39"/>
    </row>
    <row r="75" spans="1:5" ht="15.75" thickBot="1">
      <c r="A75" s="64" t="s">
        <v>229</v>
      </c>
      <c r="B75" s="56">
        <f>B48+B73</f>
        <v>5085287239</v>
      </c>
      <c r="C75" s="57"/>
      <c r="D75" s="56">
        <f>D48+D73</f>
        <v>5213948439</v>
      </c>
      <c r="E75" s="39"/>
    </row>
    <row r="76" spans="1:5" ht="15.75" thickTop="1">
      <c r="A76" s="35"/>
      <c r="B76" s="36"/>
      <c r="C76" s="36"/>
      <c r="D76" s="36"/>
      <c r="E76" s="36"/>
    </row>
    <row r="77" spans="1:5">
      <c r="A77" s="48" t="s">
        <v>27</v>
      </c>
      <c r="B77" s="49">
        <f>B75-B36</f>
        <v>0</v>
      </c>
      <c r="C77" s="48"/>
      <c r="D77" s="49">
        <f>D75-D36</f>
        <v>0</v>
      </c>
      <c r="E77" s="37"/>
    </row>
    <row r="78" spans="1:5">
      <c r="A78" s="37"/>
      <c r="B78" s="37"/>
      <c r="C78" s="37"/>
      <c r="D78" s="37"/>
      <c r="E78" s="37"/>
    </row>
    <row r="79" spans="1:5">
      <c r="A79" s="37"/>
      <c r="B79" s="37"/>
      <c r="C79" s="37"/>
      <c r="D79" s="37"/>
      <c r="E79" s="37"/>
    </row>
    <row r="80" spans="1:5">
      <c r="A80" s="37"/>
      <c r="B80" s="37"/>
      <c r="C80" s="37"/>
      <c r="D80" s="37"/>
      <c r="E80" s="37"/>
    </row>
    <row r="81" spans="1:5">
      <c r="A81" s="37"/>
      <c r="B81" s="37"/>
      <c r="C81" s="37"/>
      <c r="D81" s="37"/>
      <c r="E81" s="37"/>
    </row>
    <row r="82" spans="1:5">
      <c r="A82" s="37"/>
      <c r="B82" s="37"/>
      <c r="C82" s="37"/>
      <c r="D82" s="37"/>
      <c r="E82" s="37"/>
    </row>
    <row r="83" spans="1:5">
      <c r="A83" s="37"/>
      <c r="B83" s="37"/>
      <c r="C83" s="37"/>
      <c r="D83" s="37"/>
      <c r="E83" s="37"/>
    </row>
    <row r="84" spans="1:5">
      <c r="A84" s="37"/>
      <c r="B84" s="37"/>
      <c r="C84" s="37"/>
      <c r="D84" s="37"/>
      <c r="E84" s="37"/>
    </row>
    <row r="85" spans="1:5">
      <c r="A85" s="37"/>
      <c r="B85" s="36"/>
      <c r="C85" s="36"/>
      <c r="D85" s="36"/>
      <c r="E85" s="36"/>
    </row>
    <row r="86" spans="1:5">
      <c r="A86" s="37"/>
      <c r="B86" s="36"/>
      <c r="C86" s="36"/>
      <c r="D86" s="36"/>
      <c r="E86" s="36"/>
    </row>
    <row r="87" spans="1:5">
      <c r="A87" s="37"/>
      <c r="B87" s="36"/>
      <c r="C87" s="36"/>
      <c r="D87" s="36"/>
      <c r="E87" s="36"/>
    </row>
    <row r="88" spans="1:5">
      <c r="A88" s="37"/>
      <c r="B88" s="36"/>
      <c r="C88" s="36"/>
      <c r="D88" s="36"/>
      <c r="E88" s="36"/>
    </row>
    <row r="89" spans="1:5">
      <c r="A89" s="37"/>
      <c r="B89" s="36"/>
      <c r="C89" s="36"/>
      <c r="D89" s="36"/>
      <c r="E89" s="36"/>
    </row>
    <row r="90" spans="1:5">
      <c r="A90" s="37"/>
      <c r="B90" s="36"/>
      <c r="C90" s="36"/>
      <c r="D90" s="36"/>
      <c r="E90" s="36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21" workbookViewId="0">
      <selection activeCell="B28" sqref="B28"/>
    </sheetView>
  </sheetViews>
  <sheetFormatPr defaultRowHeight="15"/>
  <cols>
    <col min="1" max="1" width="110.5703125" style="74" customWidth="1"/>
    <col min="2" max="2" width="15.7109375" style="134" customWidth="1"/>
    <col min="3" max="3" width="2.7109375" style="134" customWidth="1"/>
    <col min="4" max="4" width="15.7109375" style="134" customWidth="1"/>
    <col min="5" max="5" width="2.5703125" style="134" customWidth="1"/>
    <col min="6" max="6" width="41.28515625" style="134" customWidth="1"/>
    <col min="7" max="8" width="11" style="74" bestFit="1" customWidth="1"/>
    <col min="9" max="9" width="9.5703125" style="74" bestFit="1" customWidth="1"/>
    <col min="10" max="16384" width="9.140625" style="74"/>
  </cols>
  <sheetData>
    <row r="1" spans="1:6">
      <c r="A1" s="73" t="s">
        <v>266</v>
      </c>
    </row>
    <row r="2" spans="1:6">
      <c r="A2" s="75" t="s">
        <v>269</v>
      </c>
    </row>
    <row r="3" spans="1:6">
      <c r="A3" s="75" t="s">
        <v>268</v>
      </c>
    </row>
    <row r="4" spans="1:6">
      <c r="A4" s="75" t="s">
        <v>270</v>
      </c>
    </row>
    <row r="5" spans="1:6">
      <c r="A5" s="73" t="s">
        <v>324</v>
      </c>
      <c r="B5" s="74"/>
      <c r="C5" s="74"/>
      <c r="D5" s="74"/>
      <c r="E5" s="74"/>
      <c r="F5" s="74"/>
    </row>
    <row r="6" spans="1:6">
      <c r="A6" s="135"/>
      <c r="B6" s="79" t="s">
        <v>212</v>
      </c>
      <c r="C6" s="79"/>
      <c r="D6" s="79" t="s">
        <v>212</v>
      </c>
      <c r="E6" s="136"/>
      <c r="F6" s="74"/>
    </row>
    <row r="7" spans="1:6">
      <c r="A7" s="135"/>
      <c r="B7" s="79" t="s">
        <v>213</v>
      </c>
      <c r="C7" s="79"/>
      <c r="D7" s="79" t="s">
        <v>214</v>
      </c>
      <c r="E7" s="136"/>
      <c r="F7" s="74"/>
    </row>
    <row r="8" spans="1:6">
      <c r="A8" s="137" t="s">
        <v>325</v>
      </c>
      <c r="B8" s="76"/>
      <c r="C8" s="77"/>
      <c r="D8" s="76"/>
      <c r="E8" s="138"/>
      <c r="F8" s="139" t="s">
        <v>326</v>
      </c>
    </row>
    <row r="9" spans="1:6">
      <c r="A9" s="140" t="s">
        <v>327</v>
      </c>
      <c r="B9" s="76"/>
      <c r="C9" s="77"/>
      <c r="D9" s="76"/>
      <c r="E9" s="141"/>
      <c r="F9" s="74"/>
    </row>
    <row r="10" spans="1:6">
      <c r="A10" s="87" t="s">
        <v>328</v>
      </c>
      <c r="B10" s="141">
        <v>149071367</v>
      </c>
      <c r="C10" s="142"/>
      <c r="D10" s="141">
        <v>149969308</v>
      </c>
      <c r="E10" s="141"/>
      <c r="F10" s="143" t="s">
        <v>329</v>
      </c>
    </row>
    <row r="11" spans="1:6">
      <c r="A11" s="87" t="s">
        <v>330</v>
      </c>
      <c r="B11" s="141">
        <v>4374587</v>
      </c>
      <c r="C11" s="142"/>
      <c r="D11" s="141">
        <v>6650973</v>
      </c>
      <c r="E11" s="141"/>
      <c r="F11" s="143" t="s">
        <v>331</v>
      </c>
    </row>
    <row r="12" spans="1:6">
      <c r="A12" s="87" t="s">
        <v>332</v>
      </c>
      <c r="B12" s="141"/>
      <c r="C12" s="142"/>
      <c r="D12" s="141"/>
      <c r="E12" s="141"/>
      <c r="F12" s="143" t="s">
        <v>331</v>
      </c>
    </row>
    <row r="13" spans="1:6">
      <c r="A13" s="87" t="s">
        <v>333</v>
      </c>
      <c r="B13" s="141"/>
      <c r="C13" s="142"/>
      <c r="D13" s="141"/>
      <c r="E13" s="141"/>
      <c r="F13" s="143" t="s">
        <v>331</v>
      </c>
    </row>
    <row r="14" spans="1:6">
      <c r="A14" s="87" t="s">
        <v>334</v>
      </c>
      <c r="B14" s="141">
        <v>1370000</v>
      </c>
      <c r="C14" s="142"/>
      <c r="D14" s="141">
        <v>364625</v>
      </c>
      <c r="E14" s="141"/>
      <c r="F14" s="143" t="s">
        <v>335</v>
      </c>
    </row>
    <row r="15" spans="1:6">
      <c r="A15" s="140" t="s">
        <v>336</v>
      </c>
      <c r="B15" s="141"/>
      <c r="C15" s="142"/>
      <c r="D15" s="141"/>
      <c r="E15" s="141"/>
      <c r="F15" s="74"/>
    </row>
    <row r="16" spans="1:6">
      <c r="A16" s="140" t="s">
        <v>337</v>
      </c>
      <c r="B16" s="141">
        <v>134550527</v>
      </c>
      <c r="C16" s="142"/>
      <c r="D16" s="141">
        <v>108360488</v>
      </c>
      <c r="E16" s="141"/>
      <c r="F16" s="74"/>
    </row>
    <row r="17" spans="1:6">
      <c r="A17" s="140" t="s">
        <v>338</v>
      </c>
      <c r="B17" s="141"/>
      <c r="C17" s="142"/>
      <c r="D17" s="141"/>
      <c r="E17" s="141"/>
      <c r="F17" s="74"/>
    </row>
    <row r="18" spans="1:6">
      <c r="A18" s="140" t="s">
        <v>339</v>
      </c>
      <c r="B18" s="141">
        <v>-37558305</v>
      </c>
      <c r="C18" s="142"/>
      <c r="D18" s="141">
        <v>-35631092</v>
      </c>
      <c r="E18" s="141"/>
      <c r="F18" s="74"/>
    </row>
    <row r="19" spans="1:6">
      <c r="A19" s="140" t="s">
        <v>340</v>
      </c>
      <c r="B19" s="141">
        <v>-147238959</v>
      </c>
      <c r="C19" s="142"/>
      <c r="D19" s="141">
        <v>-112286264</v>
      </c>
      <c r="E19" s="141"/>
      <c r="F19" s="74"/>
    </row>
    <row r="20" spans="1:6">
      <c r="A20" s="140" t="s">
        <v>341</v>
      </c>
      <c r="B20" s="141">
        <v>-65646841</v>
      </c>
      <c r="C20" s="142"/>
      <c r="D20" s="141">
        <v>-62268977</v>
      </c>
      <c r="E20" s="141"/>
      <c r="F20" s="74"/>
    </row>
    <row r="21" spans="1:6">
      <c r="A21" s="140" t="s">
        <v>342</v>
      </c>
      <c r="B21" s="141">
        <v>-18140764</v>
      </c>
      <c r="C21" s="142"/>
      <c r="D21" s="141">
        <v>-20167206</v>
      </c>
      <c r="E21" s="141"/>
      <c r="F21" s="74"/>
    </row>
    <row r="22" spans="1:6">
      <c r="A22" s="140" t="s">
        <v>343</v>
      </c>
      <c r="B22" s="144">
        <v>-25591376</v>
      </c>
      <c r="C22" s="145"/>
      <c r="D22" s="144">
        <v>-34686384</v>
      </c>
      <c r="E22" s="141"/>
      <c r="F22" s="74"/>
    </row>
    <row r="23" spans="1:6">
      <c r="A23" s="140"/>
      <c r="B23" s="140"/>
      <c r="C23" s="140"/>
      <c r="D23" s="140"/>
      <c r="E23" s="141"/>
      <c r="F23" s="74"/>
    </row>
    <row r="24" spans="1:6">
      <c r="A24" s="140" t="s">
        <v>344</v>
      </c>
      <c r="B24" s="144"/>
      <c r="C24" s="145"/>
      <c r="D24" s="144"/>
      <c r="E24" s="141"/>
      <c r="F24" s="74"/>
    </row>
    <row r="25" spans="1:6">
      <c r="A25" s="140" t="s">
        <v>345</v>
      </c>
      <c r="B25" s="144"/>
      <c r="C25" s="145"/>
      <c r="D25" s="144"/>
      <c r="E25" s="141"/>
      <c r="F25" s="74"/>
    </row>
    <row r="26" spans="1:6">
      <c r="A26" s="140" t="s">
        <v>346</v>
      </c>
      <c r="B26" s="144"/>
      <c r="C26" s="145"/>
      <c r="D26" s="144"/>
      <c r="E26" s="141"/>
      <c r="F26" s="74"/>
    </row>
    <row r="27" spans="1:6">
      <c r="A27" s="146" t="s">
        <v>347</v>
      </c>
      <c r="B27" s="144"/>
      <c r="C27" s="145"/>
      <c r="D27" s="144"/>
      <c r="E27" s="141"/>
      <c r="F27" s="74"/>
    </row>
    <row r="28" spans="1:6" ht="15" customHeight="1">
      <c r="A28" s="147" t="s">
        <v>348</v>
      </c>
      <c r="B28" s="148">
        <f>SUM(B10:B22,B24:B27)</f>
        <v>-4809764</v>
      </c>
      <c r="C28" s="145"/>
      <c r="D28" s="148">
        <f>SUM(D10:D22,D24:D27)</f>
        <v>305471</v>
      </c>
      <c r="E28" s="141"/>
      <c r="F28" s="74"/>
    </row>
    <row r="29" spans="1:6" ht="15" customHeight="1">
      <c r="A29" s="140" t="s">
        <v>349</v>
      </c>
      <c r="B29" s="144"/>
      <c r="C29" s="145"/>
      <c r="D29" s="144">
        <v>-399356</v>
      </c>
      <c r="E29" s="141"/>
      <c r="F29" s="74"/>
    </row>
    <row r="30" spans="1:6" ht="15" customHeight="1">
      <c r="A30" s="147" t="s">
        <v>350</v>
      </c>
      <c r="B30" s="148">
        <f>SUM(B28:B29)</f>
        <v>-4809764</v>
      </c>
      <c r="C30" s="149"/>
      <c r="D30" s="148">
        <f>SUM(D28:D29)</f>
        <v>-93885</v>
      </c>
      <c r="E30" s="141"/>
      <c r="F30" s="74"/>
    </row>
    <row r="31" spans="1:6" ht="15" customHeight="1">
      <c r="A31" s="140"/>
      <c r="B31" s="140"/>
      <c r="C31" s="140"/>
      <c r="D31" s="140"/>
      <c r="E31" s="141"/>
      <c r="F31" s="74"/>
    </row>
    <row r="32" spans="1:6" ht="15" customHeight="1">
      <c r="A32" s="137" t="s">
        <v>351</v>
      </c>
      <c r="B32" s="140"/>
      <c r="C32" s="140"/>
      <c r="D32" s="140"/>
      <c r="E32" s="141"/>
      <c r="F32" s="74"/>
    </row>
    <row r="33" spans="1:6" ht="15" customHeight="1">
      <c r="A33" s="140" t="s">
        <v>352</v>
      </c>
      <c r="B33" s="144"/>
      <c r="C33" s="145"/>
      <c r="D33" s="144"/>
      <c r="E33" s="141"/>
      <c r="F33" s="74"/>
    </row>
    <row r="34" spans="1:6">
      <c r="A34" s="140"/>
      <c r="B34" s="140"/>
      <c r="C34" s="140"/>
      <c r="D34" s="140"/>
      <c r="E34" s="141"/>
      <c r="F34" s="74"/>
    </row>
    <row r="35" spans="1:6" ht="15.75" thickBot="1">
      <c r="A35" s="147" t="s">
        <v>353</v>
      </c>
      <c r="B35" s="150">
        <f>B30+B33</f>
        <v>-4809764</v>
      </c>
      <c r="C35" s="151"/>
      <c r="D35" s="150">
        <f>D30+D33</f>
        <v>-93885</v>
      </c>
      <c r="E35" s="141"/>
      <c r="F35" s="74"/>
    </row>
    <row r="36" spans="1:6" ht="15.75" thickTop="1">
      <c r="A36" s="147"/>
      <c r="B36" s="147"/>
      <c r="C36" s="147"/>
      <c r="D36" s="147"/>
      <c r="E36" s="141"/>
      <c r="F36" s="74"/>
    </row>
    <row r="37" spans="1:6">
      <c r="A37" s="147" t="s">
        <v>354</v>
      </c>
      <c r="B37" s="147"/>
      <c r="C37" s="147"/>
      <c r="D37" s="147"/>
      <c r="E37" s="141"/>
      <c r="F37" s="74"/>
    </row>
    <row r="38" spans="1:6">
      <c r="A38" s="140" t="s">
        <v>355</v>
      </c>
      <c r="B38" s="144"/>
      <c r="C38" s="145"/>
      <c r="D38" s="144"/>
      <c r="E38" s="141"/>
      <c r="F38" s="74"/>
    </row>
    <row r="39" spans="1:6">
      <c r="A39" s="140" t="s">
        <v>356</v>
      </c>
      <c r="B39" s="144"/>
      <c r="C39" s="145"/>
      <c r="D39" s="144"/>
      <c r="E39" s="141"/>
      <c r="F39" s="74"/>
    </row>
    <row r="40" spans="1:6">
      <c r="A40" s="140"/>
      <c r="B40" s="152"/>
      <c r="C40" s="152"/>
      <c r="D40" s="152"/>
      <c r="E40" s="141"/>
      <c r="F40" s="74"/>
    </row>
    <row r="41" spans="1:6">
      <c r="A41" s="147" t="s">
        <v>357</v>
      </c>
      <c r="B41" s="74"/>
      <c r="C41" s="74"/>
      <c r="D41" s="74"/>
      <c r="E41" s="151"/>
      <c r="F41" s="74"/>
    </row>
    <row r="42" spans="1:6">
      <c r="A42" s="140" t="s">
        <v>358</v>
      </c>
      <c r="B42" s="149"/>
      <c r="C42" s="149"/>
      <c r="D42" s="149"/>
      <c r="E42" s="151"/>
      <c r="F42" s="74"/>
    </row>
    <row r="43" spans="1:6">
      <c r="A43" s="153" t="s">
        <v>359</v>
      </c>
      <c r="B43" s="144"/>
      <c r="C43" s="145"/>
      <c r="D43" s="144"/>
      <c r="E43" s="141"/>
      <c r="F43" s="74"/>
    </row>
    <row r="44" spans="1:6">
      <c r="A44" s="153" t="s">
        <v>360</v>
      </c>
      <c r="B44" s="144"/>
      <c r="C44" s="145"/>
      <c r="D44" s="144"/>
      <c r="E44" s="141"/>
      <c r="F44" s="74"/>
    </row>
    <row r="45" spans="1:6">
      <c r="A45" s="152"/>
      <c r="B45" s="152"/>
      <c r="C45" s="152"/>
      <c r="D45" s="152"/>
      <c r="E45" s="141"/>
      <c r="F45" s="74"/>
    </row>
    <row r="46" spans="1:6">
      <c r="A46" s="140" t="s">
        <v>361</v>
      </c>
      <c r="B46" s="74"/>
      <c r="C46" s="74"/>
      <c r="D46" s="74"/>
      <c r="E46" s="151"/>
      <c r="F46" s="74"/>
    </row>
    <row r="47" spans="1:6">
      <c r="A47" s="153" t="s">
        <v>359</v>
      </c>
      <c r="B47" s="144"/>
      <c r="C47" s="145"/>
      <c r="D47" s="144"/>
      <c r="E47" s="74"/>
      <c r="F47" s="74"/>
    </row>
    <row r="48" spans="1:6">
      <c r="A48" s="153" t="s">
        <v>360</v>
      </c>
      <c r="B48" s="144"/>
      <c r="C48" s="145"/>
      <c r="D48" s="144"/>
      <c r="E48" s="74"/>
      <c r="F48" s="74"/>
    </row>
    <row r="49" spans="1:5">
      <c r="B49" s="74"/>
      <c r="C49" s="74"/>
      <c r="D49" s="74"/>
      <c r="E49" s="74"/>
    </row>
    <row r="50" spans="1:5">
      <c r="A50" s="147" t="s">
        <v>362</v>
      </c>
      <c r="B50" s="154">
        <f>B35</f>
        <v>-4809764</v>
      </c>
      <c r="D50" s="154">
        <f>D35</f>
        <v>-93885</v>
      </c>
    </row>
    <row r="51" spans="1:5">
      <c r="A51" s="147"/>
    </row>
    <row r="52" spans="1:5">
      <c r="A52" s="137" t="s">
        <v>310</v>
      </c>
    </row>
    <row r="53" spans="1:5">
      <c r="A53" s="147"/>
    </row>
    <row r="54" spans="1:5">
      <c r="A54" s="147" t="s">
        <v>363</v>
      </c>
    </row>
    <row r="55" spans="1:5">
      <c r="A55" s="140" t="s">
        <v>364</v>
      </c>
      <c r="B55" s="144"/>
      <c r="C55" s="145"/>
      <c r="D55" s="144"/>
    </row>
    <row r="56" spans="1:5">
      <c r="A56" s="140" t="s">
        <v>365</v>
      </c>
      <c r="B56" s="144"/>
      <c r="C56" s="145"/>
      <c r="D56" s="144"/>
    </row>
    <row r="57" spans="1:5">
      <c r="A57" s="146" t="s">
        <v>347</v>
      </c>
      <c r="B57" s="144"/>
      <c r="C57" s="145"/>
      <c r="D57" s="144"/>
    </row>
    <row r="58" spans="1:5">
      <c r="A58" s="140" t="s">
        <v>366</v>
      </c>
      <c r="B58" s="144"/>
      <c r="C58" s="145"/>
      <c r="D58" s="144"/>
    </row>
    <row r="59" spans="1:5">
      <c r="A59" s="147" t="s">
        <v>367</v>
      </c>
      <c r="B59" s="154">
        <f>SUM(B55:B58)</f>
        <v>0</v>
      </c>
      <c r="D59" s="154">
        <f>SUM(D55:D58)</f>
        <v>0</v>
      </c>
    </row>
    <row r="60" spans="1:5">
      <c r="A60" s="155"/>
    </row>
    <row r="61" spans="1:5">
      <c r="A61" s="147" t="s">
        <v>368</v>
      </c>
    </row>
    <row r="62" spans="1:5">
      <c r="A62" s="140" t="s">
        <v>369</v>
      </c>
      <c r="B62" s="144"/>
      <c r="C62" s="145"/>
      <c r="D62" s="144"/>
    </row>
    <row r="63" spans="1:5">
      <c r="A63" s="140" t="s">
        <v>370</v>
      </c>
      <c r="B63" s="144"/>
      <c r="C63" s="145"/>
      <c r="D63" s="144"/>
    </row>
    <row r="64" spans="1:5">
      <c r="A64" s="140" t="s">
        <v>371</v>
      </c>
      <c r="B64" s="144"/>
      <c r="C64" s="145"/>
      <c r="D64" s="144"/>
    </row>
    <row r="65" spans="1:4">
      <c r="A65" s="146" t="s">
        <v>347</v>
      </c>
      <c r="B65" s="144"/>
      <c r="C65" s="145"/>
      <c r="D65" s="144"/>
    </row>
    <row r="66" spans="1:4">
      <c r="A66" s="140" t="s">
        <v>372</v>
      </c>
      <c r="B66" s="144"/>
      <c r="C66" s="145"/>
      <c r="D66" s="144"/>
    </row>
    <row r="67" spans="1:4">
      <c r="A67" s="147" t="s">
        <v>367</v>
      </c>
      <c r="B67" s="154">
        <f>SUM(B62:B66)</f>
        <v>0</v>
      </c>
      <c r="D67" s="154">
        <f>SUM(D62:D66)</f>
        <v>0</v>
      </c>
    </row>
    <row r="68" spans="1:4">
      <c r="A68" s="155"/>
    </row>
    <row r="69" spans="1:4">
      <c r="A69" s="147" t="s">
        <v>373</v>
      </c>
      <c r="B69" s="154">
        <f>SUM(B59,B67)</f>
        <v>0</v>
      </c>
      <c r="D69" s="154">
        <f>SUM(D59,D67)</f>
        <v>0</v>
      </c>
    </row>
    <row r="70" spans="1:4">
      <c r="A70" s="155"/>
      <c r="B70" s="154"/>
      <c r="D70" s="154"/>
    </row>
    <row r="71" spans="1:4" ht="15.75" thickBot="1">
      <c r="A71" s="147" t="s">
        <v>374</v>
      </c>
      <c r="B71" s="156">
        <f>B69+B50</f>
        <v>-4809764</v>
      </c>
      <c r="D71" s="156">
        <f>D69+D50</f>
        <v>-93885</v>
      </c>
    </row>
    <row r="72" spans="1:4" ht="15.75" thickTop="1">
      <c r="A72" s="140"/>
    </row>
    <row r="73" spans="1:4">
      <c r="A73" s="137" t="s">
        <v>375</v>
      </c>
    </row>
    <row r="74" spans="1:4">
      <c r="A74" s="140" t="s">
        <v>355</v>
      </c>
      <c r="B74" s="157"/>
      <c r="D74" s="157"/>
    </row>
    <row r="75" spans="1:4">
      <c r="A75" s="140" t="s">
        <v>356</v>
      </c>
      <c r="B75" s="157"/>
      <c r="D75" s="15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80"/>
  <sheetViews>
    <sheetView showGridLines="0" workbookViewId="0">
      <selection activeCell="C28" sqref="C28"/>
    </sheetView>
  </sheetViews>
  <sheetFormatPr defaultRowHeight="15"/>
  <cols>
    <col min="1" max="1" width="9.7109375" style="74" customWidth="1"/>
    <col min="2" max="2" width="90.140625" style="74" customWidth="1"/>
    <col min="3" max="3" width="15.7109375" style="74" customWidth="1"/>
    <col min="4" max="4" width="2.7109375" style="74" customWidth="1"/>
    <col min="5" max="5" width="15.7109375" style="74" customWidth="1"/>
    <col min="6" max="6" width="11.5703125" style="74" customWidth="1"/>
    <col min="7" max="16384" width="9.140625" style="74"/>
  </cols>
  <sheetData>
    <row r="1" spans="2:5">
      <c r="B1" s="73" t="s">
        <v>266</v>
      </c>
    </row>
    <row r="2" spans="2:5">
      <c r="B2" s="75" t="s">
        <v>269</v>
      </c>
    </row>
    <row r="3" spans="2:5">
      <c r="B3" s="75" t="s">
        <v>268</v>
      </c>
    </row>
    <row r="4" spans="2:5">
      <c r="B4" s="75" t="s">
        <v>270</v>
      </c>
    </row>
    <row r="5" spans="2:5">
      <c r="B5" s="73" t="s">
        <v>271</v>
      </c>
      <c r="C5" s="76"/>
      <c r="D5" s="77"/>
      <c r="E5" s="76"/>
    </row>
    <row r="6" spans="2:5">
      <c r="B6" s="75"/>
      <c r="C6" s="76"/>
      <c r="D6" s="77"/>
      <c r="E6" s="76"/>
    </row>
    <row r="7" spans="2:5">
      <c r="B7" s="78"/>
      <c r="C7" s="79" t="s">
        <v>212</v>
      </c>
      <c r="D7" s="79"/>
      <c r="E7" s="79" t="s">
        <v>212</v>
      </c>
    </row>
    <row r="8" spans="2:5" ht="14.1" customHeight="1">
      <c r="B8" s="78"/>
      <c r="C8" s="79" t="s">
        <v>213</v>
      </c>
      <c r="D8" s="79"/>
      <c r="E8" s="79" t="s">
        <v>214</v>
      </c>
    </row>
    <row r="9" spans="2:5" ht="14.1" customHeight="1">
      <c r="B9" s="80"/>
      <c r="C9" s="76"/>
      <c r="D9" s="77"/>
      <c r="E9" s="76"/>
    </row>
    <row r="10" spans="2:5" ht="14.1" customHeight="1">
      <c r="B10" s="81" t="s">
        <v>272</v>
      </c>
      <c r="C10" s="82"/>
      <c r="D10" s="83"/>
      <c r="E10" s="82"/>
    </row>
    <row r="11" spans="2:5" ht="14.1" customHeight="1">
      <c r="B11" s="84" t="s">
        <v>273</v>
      </c>
      <c r="C11" s="85">
        <v>-4809764</v>
      </c>
      <c r="D11" s="86"/>
      <c r="E11" s="85">
        <v>-93885</v>
      </c>
    </row>
    <row r="12" spans="2:5" ht="14.1" customHeight="1">
      <c r="B12" s="84" t="s">
        <v>274</v>
      </c>
      <c r="C12" s="85"/>
      <c r="D12" s="86"/>
      <c r="E12" s="85"/>
    </row>
    <row r="13" spans="2:5" ht="14.1" customHeight="1">
      <c r="B13" s="87" t="s">
        <v>275</v>
      </c>
      <c r="C13" s="85">
        <v>147238959</v>
      </c>
      <c r="D13" s="86"/>
      <c r="E13" s="85">
        <v>112286264</v>
      </c>
    </row>
    <row r="14" spans="2:5" ht="14.1" customHeight="1">
      <c r="B14" s="87" t="s">
        <v>276</v>
      </c>
      <c r="C14" s="85">
        <v>-10467117</v>
      </c>
      <c r="D14" s="86"/>
      <c r="E14" s="85">
        <v>-41539702</v>
      </c>
    </row>
    <row r="15" spans="2:5" ht="14.1" customHeight="1">
      <c r="B15" s="87" t="s">
        <v>277</v>
      </c>
      <c r="C15" s="85">
        <v>-30478425</v>
      </c>
      <c r="D15" s="86"/>
      <c r="E15" s="85">
        <v>-22056949</v>
      </c>
    </row>
    <row r="16" spans="2:5">
      <c r="B16" s="87" t="s">
        <v>278</v>
      </c>
      <c r="C16" s="85"/>
      <c r="D16" s="86"/>
      <c r="E16" s="85"/>
    </row>
    <row r="17" spans="2:5">
      <c r="B17" s="87" t="s">
        <v>278</v>
      </c>
      <c r="C17" s="85"/>
      <c r="D17" s="86"/>
      <c r="E17" s="85"/>
    </row>
    <row r="18" spans="2:5">
      <c r="B18" s="87" t="s">
        <v>278</v>
      </c>
      <c r="C18" s="85"/>
      <c r="D18" s="86"/>
      <c r="E18" s="85"/>
    </row>
    <row r="19" spans="2:5">
      <c r="B19" s="87" t="s">
        <v>278</v>
      </c>
      <c r="C19" s="85"/>
      <c r="D19" s="86"/>
      <c r="E19" s="85"/>
    </row>
    <row r="20" spans="2:5">
      <c r="B20" s="87" t="s">
        <v>278</v>
      </c>
      <c r="C20" s="85"/>
      <c r="D20" s="86"/>
      <c r="E20" s="85"/>
    </row>
    <row r="21" spans="2:5">
      <c r="B21" s="87" t="s">
        <v>278</v>
      </c>
      <c r="C21" s="85"/>
      <c r="D21" s="88"/>
      <c r="E21" s="89"/>
    </row>
    <row r="22" spans="2:5">
      <c r="B22" s="87" t="s">
        <v>278</v>
      </c>
      <c r="C22" s="85"/>
      <c r="D22" s="88"/>
      <c r="E22" s="89"/>
    </row>
    <row r="23" spans="2:5">
      <c r="B23" s="87" t="s">
        <v>278</v>
      </c>
      <c r="C23" s="85"/>
      <c r="D23" s="88"/>
      <c r="E23" s="89"/>
    </row>
    <row r="24" spans="2:5">
      <c r="B24" s="87" t="s">
        <v>278</v>
      </c>
      <c r="C24" s="85"/>
      <c r="D24" s="88"/>
      <c r="E24" s="89"/>
    </row>
    <row r="25" spans="2:5">
      <c r="B25" s="90"/>
      <c r="C25" s="85"/>
      <c r="D25" s="86"/>
      <c r="E25" s="85"/>
    </row>
    <row r="26" spans="2:5" ht="14.1" customHeight="1">
      <c r="B26" s="84" t="s">
        <v>279</v>
      </c>
      <c r="C26" s="85"/>
      <c r="D26" s="86"/>
      <c r="E26" s="85"/>
    </row>
    <row r="27" spans="2:5" ht="14.1" customHeight="1">
      <c r="B27" s="87" t="s">
        <v>278</v>
      </c>
      <c r="C27" s="85"/>
      <c r="D27" s="86"/>
      <c r="E27" s="85"/>
    </row>
    <row r="28" spans="2:5">
      <c r="B28" s="87" t="s">
        <v>278</v>
      </c>
      <c r="C28" s="85"/>
      <c r="D28" s="86"/>
      <c r="E28" s="85"/>
    </row>
    <row r="29" spans="2:5">
      <c r="B29" s="87" t="s">
        <v>278</v>
      </c>
      <c r="C29" s="85"/>
      <c r="D29" s="86"/>
      <c r="E29" s="85"/>
    </row>
    <row r="30" spans="2:5">
      <c r="B30" s="87" t="s">
        <v>278</v>
      </c>
      <c r="C30" s="85"/>
      <c r="D30" s="86"/>
      <c r="E30" s="85"/>
    </row>
    <row r="31" spans="2:5">
      <c r="B31" s="87" t="s">
        <v>278</v>
      </c>
      <c r="C31" s="85"/>
      <c r="D31" s="86"/>
      <c r="E31" s="85"/>
    </row>
    <row r="32" spans="2:5">
      <c r="B32" s="87" t="s">
        <v>278</v>
      </c>
      <c r="C32" s="85"/>
      <c r="D32" s="86"/>
      <c r="E32" s="85"/>
    </row>
    <row r="33" spans="2:5">
      <c r="B33" s="90"/>
      <c r="C33" s="85"/>
      <c r="D33" s="86"/>
      <c r="E33" s="85"/>
    </row>
    <row r="34" spans="2:5" ht="14.1" customHeight="1">
      <c r="B34" s="84" t="s">
        <v>280</v>
      </c>
      <c r="C34" s="85"/>
      <c r="D34" s="86"/>
      <c r="E34" s="85"/>
    </row>
    <row r="35" spans="2:5">
      <c r="B35" s="90" t="s">
        <v>281</v>
      </c>
      <c r="C35" s="85"/>
      <c r="D35" s="86"/>
      <c r="E35" s="85"/>
    </row>
    <row r="36" spans="2:5" ht="14.25" customHeight="1">
      <c r="B36" s="90" t="s">
        <v>281</v>
      </c>
      <c r="C36" s="85"/>
      <c r="D36" s="86"/>
      <c r="E36" s="85"/>
    </row>
    <row r="37" spans="2:5" ht="14.25" customHeight="1">
      <c r="B37" s="90" t="s">
        <v>281</v>
      </c>
      <c r="C37" s="85"/>
      <c r="D37" s="86"/>
      <c r="E37" s="85"/>
    </row>
    <row r="38" spans="2:5" ht="14.25" customHeight="1">
      <c r="B38" s="90" t="s">
        <v>282</v>
      </c>
      <c r="C38" s="85"/>
      <c r="D38" s="86"/>
      <c r="E38" s="85"/>
    </row>
    <row r="39" spans="2:5">
      <c r="B39" s="90" t="s">
        <v>282</v>
      </c>
      <c r="C39" s="85"/>
      <c r="D39" s="86"/>
      <c r="E39" s="85"/>
    </row>
    <row r="40" spans="2:5" ht="14.1" customHeight="1">
      <c r="B40" s="90" t="s">
        <v>282</v>
      </c>
      <c r="C40" s="85"/>
      <c r="D40" s="86"/>
      <c r="E40" s="85"/>
    </row>
    <row r="41" spans="2:5">
      <c r="B41" s="81" t="s">
        <v>283</v>
      </c>
      <c r="C41" s="91">
        <f>SUM(C11:C40)</f>
        <v>101483653</v>
      </c>
      <c r="D41" s="92"/>
      <c r="E41" s="91">
        <f>SUM(E11:E40)</f>
        <v>48595728</v>
      </c>
    </row>
    <row r="42" spans="2:5">
      <c r="B42" s="84" t="s">
        <v>284</v>
      </c>
      <c r="C42" s="92"/>
      <c r="D42" s="92"/>
      <c r="E42" s="92"/>
    </row>
    <row r="43" spans="2:5">
      <c r="B43" s="93"/>
      <c r="C43" s="85"/>
      <c r="D43" s="86"/>
      <c r="E43" s="85"/>
    </row>
    <row r="44" spans="2:5">
      <c r="B44" s="81" t="s">
        <v>285</v>
      </c>
      <c r="C44" s="85"/>
      <c r="D44" s="86"/>
      <c r="E44" s="85"/>
    </row>
    <row r="45" spans="2:5" ht="14.1" customHeight="1">
      <c r="B45" s="87" t="s">
        <v>286</v>
      </c>
      <c r="C45" s="85">
        <v>-5611629</v>
      </c>
      <c r="D45" s="86"/>
      <c r="E45" s="85">
        <v>-116188203</v>
      </c>
    </row>
    <row r="46" spans="2:5">
      <c r="B46" s="87" t="s">
        <v>278</v>
      </c>
      <c r="C46" s="85"/>
      <c r="D46" s="86"/>
      <c r="E46" s="85"/>
    </row>
    <row r="47" spans="2:5" ht="14.1" customHeight="1">
      <c r="B47" s="87" t="s">
        <v>278</v>
      </c>
      <c r="C47" s="85"/>
      <c r="D47" s="86"/>
      <c r="E47" s="85"/>
    </row>
    <row r="48" spans="2:5">
      <c r="B48" s="87" t="s">
        <v>278</v>
      </c>
      <c r="C48" s="85"/>
      <c r="D48" s="86"/>
      <c r="E48" s="85"/>
    </row>
    <row r="49" spans="2:5">
      <c r="B49" s="87" t="s">
        <v>278</v>
      </c>
      <c r="C49" s="85"/>
      <c r="D49" s="86"/>
      <c r="E49" s="85"/>
    </row>
    <row r="50" spans="2:5">
      <c r="B50" s="87" t="s">
        <v>278</v>
      </c>
      <c r="C50" s="85"/>
      <c r="D50" s="86"/>
      <c r="E50" s="85"/>
    </row>
    <row r="51" spans="2:5">
      <c r="B51" s="87" t="s">
        <v>278</v>
      </c>
      <c r="C51" s="85"/>
      <c r="D51" s="86"/>
      <c r="E51" s="85"/>
    </row>
    <row r="52" spans="2:5" ht="14.1" customHeight="1">
      <c r="B52" s="87" t="s">
        <v>278</v>
      </c>
      <c r="C52" s="85"/>
      <c r="D52" s="86"/>
      <c r="E52" s="85"/>
    </row>
    <row r="53" spans="2:5" ht="14.1" customHeight="1">
      <c r="B53" s="87" t="s">
        <v>278</v>
      </c>
      <c r="C53" s="85"/>
      <c r="D53" s="86"/>
      <c r="E53" s="85"/>
    </row>
    <row r="54" spans="2:5" ht="14.1" customHeight="1">
      <c r="B54" s="87" t="s">
        <v>278</v>
      </c>
      <c r="C54" s="85"/>
      <c r="D54" s="86"/>
      <c r="E54" s="85"/>
    </row>
    <row r="55" spans="2:5" ht="14.1" customHeight="1">
      <c r="B55" s="87" t="s">
        <v>278</v>
      </c>
      <c r="C55" s="85"/>
      <c r="D55" s="86"/>
      <c r="E55" s="85"/>
    </row>
    <row r="56" spans="2:5" ht="14.1" customHeight="1">
      <c r="B56" s="87" t="s">
        <v>278</v>
      </c>
      <c r="C56" s="85"/>
      <c r="D56" s="86"/>
      <c r="E56" s="85"/>
    </row>
    <row r="57" spans="2:5" ht="14.1" customHeight="1">
      <c r="B57" s="81" t="s">
        <v>287</v>
      </c>
      <c r="C57" s="91">
        <f>SUM(C45:C56)</f>
        <v>-5611629</v>
      </c>
      <c r="D57" s="92"/>
      <c r="E57" s="91">
        <f>SUM(E45:E56)</f>
        <v>-116188203</v>
      </c>
    </row>
    <row r="58" spans="2:5" ht="14.1" customHeight="1">
      <c r="B58" s="93"/>
      <c r="C58" s="85"/>
      <c r="D58" s="86"/>
      <c r="E58" s="85"/>
    </row>
    <row r="59" spans="2:5" ht="14.1" customHeight="1">
      <c r="B59" s="81" t="s">
        <v>288</v>
      </c>
      <c r="C59" s="85"/>
      <c r="D59" s="86"/>
      <c r="E59" s="85"/>
    </row>
    <row r="60" spans="2:5" ht="14.1" customHeight="1">
      <c r="B60" s="87" t="s">
        <v>289</v>
      </c>
      <c r="C60" s="85">
        <v>-93373012</v>
      </c>
      <c r="D60" s="86"/>
      <c r="E60" s="85">
        <v>66408852</v>
      </c>
    </row>
    <row r="61" spans="2:5" ht="14.1" customHeight="1">
      <c r="B61" s="87" t="s">
        <v>290</v>
      </c>
      <c r="C61" s="85"/>
      <c r="D61" s="86"/>
      <c r="E61" s="85">
        <v>399356</v>
      </c>
    </row>
    <row r="62" spans="2:5" ht="14.1" customHeight="1">
      <c r="B62" s="87" t="s">
        <v>278</v>
      </c>
      <c r="C62" s="85"/>
      <c r="D62" s="86"/>
      <c r="E62" s="85"/>
    </row>
    <row r="63" spans="2:5" ht="14.1" customHeight="1">
      <c r="B63" s="87" t="s">
        <v>278</v>
      </c>
      <c r="C63" s="85"/>
      <c r="D63" s="86"/>
      <c r="E63" s="85"/>
    </row>
    <row r="64" spans="2:5" ht="14.1" customHeight="1">
      <c r="B64" s="87" t="s">
        <v>278</v>
      </c>
      <c r="C64" s="85"/>
      <c r="D64" s="86"/>
      <c r="E64" s="85"/>
    </row>
    <row r="65" spans="2:6" ht="14.1" customHeight="1">
      <c r="B65" s="87" t="s">
        <v>278</v>
      </c>
      <c r="C65" s="85"/>
      <c r="D65" s="86"/>
      <c r="E65" s="85"/>
    </row>
    <row r="66" spans="2:6" ht="14.1" customHeight="1">
      <c r="B66" s="87" t="s">
        <v>278</v>
      </c>
      <c r="C66" s="85"/>
      <c r="D66" s="86"/>
      <c r="E66" s="85"/>
    </row>
    <row r="67" spans="2:6" ht="14.1" customHeight="1">
      <c r="B67" s="87" t="s">
        <v>278</v>
      </c>
      <c r="C67" s="85"/>
      <c r="D67" s="86"/>
      <c r="E67" s="85"/>
    </row>
    <row r="68" spans="2:6" ht="15" customHeight="1">
      <c r="B68" s="87" t="s">
        <v>278</v>
      </c>
      <c r="C68" s="85"/>
      <c r="D68" s="86"/>
      <c r="E68" s="85"/>
    </row>
    <row r="69" spans="2:6" ht="15" customHeight="1">
      <c r="B69" s="87" t="s">
        <v>278</v>
      </c>
      <c r="C69" s="85"/>
      <c r="D69" s="86"/>
      <c r="E69" s="85"/>
    </row>
    <row r="70" spans="2:6" ht="15" customHeight="1">
      <c r="B70" s="87" t="s">
        <v>278</v>
      </c>
      <c r="C70" s="85"/>
      <c r="D70" s="86"/>
      <c r="E70" s="85"/>
    </row>
    <row r="71" spans="2:6" ht="14.1" customHeight="1">
      <c r="B71" s="87" t="s">
        <v>278</v>
      </c>
      <c r="C71" s="85"/>
      <c r="D71" s="88"/>
      <c r="E71" s="89"/>
    </row>
    <row r="72" spans="2:6" ht="14.1" customHeight="1">
      <c r="B72" s="81" t="s">
        <v>291</v>
      </c>
      <c r="C72" s="91">
        <f>SUM(C60:C71)</f>
        <v>-93373012</v>
      </c>
      <c r="D72" s="92"/>
      <c r="E72" s="91">
        <f>SUM(E60:E71)</f>
        <v>66808208</v>
      </c>
    </row>
    <row r="73" spans="2:6" ht="14.1" customHeight="1">
      <c r="B73" s="93"/>
      <c r="C73" s="85"/>
      <c r="D73" s="86"/>
      <c r="E73" s="85"/>
    </row>
    <row r="74" spans="2:6" ht="14.1" customHeight="1">
      <c r="B74" s="81" t="s">
        <v>292</v>
      </c>
      <c r="C74" s="94">
        <f>C41+C57+C72</f>
        <v>2499012</v>
      </c>
      <c r="D74" s="92"/>
      <c r="E74" s="94">
        <f>E41+E57+E72</f>
        <v>-784267</v>
      </c>
    </row>
    <row r="75" spans="2:6">
      <c r="B75" s="95" t="s">
        <v>293</v>
      </c>
      <c r="C75" s="85">
        <v>3827122</v>
      </c>
      <c r="D75" s="86"/>
      <c r="E75" s="85">
        <v>4611389</v>
      </c>
    </row>
    <row r="76" spans="2:6">
      <c r="B76" s="95" t="s">
        <v>294</v>
      </c>
      <c r="C76" s="85"/>
      <c r="D76" s="86"/>
      <c r="E76" s="85"/>
    </row>
    <row r="77" spans="2:6" ht="15.75" thickBot="1">
      <c r="B77" s="96" t="s">
        <v>295</v>
      </c>
      <c r="C77" s="97">
        <f>SUM(C74:C76)</f>
        <v>6326134</v>
      </c>
      <c r="D77" s="98"/>
      <c r="E77" s="97">
        <f>SUM(E74:E76)</f>
        <v>3827122</v>
      </c>
    </row>
    <row r="78" spans="2:6" ht="15.75" thickTop="1"/>
    <row r="80" spans="2:6">
      <c r="B80" s="48" t="s">
        <v>27</v>
      </c>
      <c r="C80" s="99">
        <f>C77-'[1]Pasqyra e Pozicioni Financiar'!C11</f>
        <v>6326134</v>
      </c>
      <c r="D80" s="100"/>
      <c r="E80" s="100">
        <f>E77-'[1]Pasqyra e Pozicioni Financiar'!E11</f>
        <v>3827122</v>
      </c>
      <c r="F80" s="48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zoomScale="90" zoomScaleNormal="90" workbookViewId="0">
      <selection activeCell="J24" sqref="J24:J27"/>
    </sheetView>
  </sheetViews>
  <sheetFormatPr defaultRowHeight="15"/>
  <cols>
    <col min="1" max="1" width="78.7109375" style="101" customWidth="1"/>
    <col min="2" max="12" width="15.7109375" style="101" customWidth="1"/>
    <col min="13" max="16384" width="9.140625" style="101"/>
  </cols>
  <sheetData>
    <row r="1" spans="1:13">
      <c r="A1" s="73" t="s">
        <v>266</v>
      </c>
    </row>
    <row r="2" spans="1:13">
      <c r="A2" s="75" t="s">
        <v>269</v>
      </c>
    </row>
    <row r="3" spans="1:13">
      <c r="A3" s="75" t="s">
        <v>268</v>
      </c>
    </row>
    <row r="4" spans="1:13">
      <c r="A4" s="75" t="s">
        <v>270</v>
      </c>
    </row>
    <row r="5" spans="1:13">
      <c r="A5" s="73" t="s">
        <v>296</v>
      </c>
    </row>
    <row r="6" spans="1:13">
      <c r="A6" s="102"/>
    </row>
    <row r="7" spans="1:13" ht="72">
      <c r="B7" s="103" t="s">
        <v>297</v>
      </c>
      <c r="C7" s="103" t="s">
        <v>298</v>
      </c>
      <c r="D7" s="103" t="s">
        <v>299</v>
      </c>
      <c r="E7" s="104" t="s">
        <v>300</v>
      </c>
      <c r="F7" s="104" t="s">
        <v>301</v>
      </c>
      <c r="G7" s="103" t="s">
        <v>302</v>
      </c>
      <c r="H7" s="103" t="s">
        <v>303</v>
      </c>
      <c r="I7" s="103" t="s">
        <v>304</v>
      </c>
      <c r="J7" s="103" t="s">
        <v>305</v>
      </c>
      <c r="K7" s="103" t="s">
        <v>231</v>
      </c>
      <c r="L7" s="103" t="s">
        <v>305</v>
      </c>
      <c r="M7" s="105"/>
    </row>
    <row r="8" spans="1:13">
      <c r="A8" s="106"/>
      <c r="B8" s="105"/>
      <c r="C8" s="107"/>
      <c r="D8" s="107"/>
      <c r="E8" s="108"/>
      <c r="F8" s="108"/>
      <c r="G8" s="108"/>
      <c r="H8" s="108"/>
      <c r="I8" s="109"/>
      <c r="J8" s="109"/>
      <c r="K8" s="109"/>
      <c r="L8" s="107"/>
      <c r="M8" s="107"/>
    </row>
    <row r="9" spans="1:13">
      <c r="A9" s="110"/>
      <c r="B9" s="111"/>
      <c r="C9" s="111"/>
      <c r="D9" s="111"/>
      <c r="E9" s="112"/>
      <c r="F9" s="112"/>
      <c r="G9" s="112"/>
      <c r="H9" s="112"/>
      <c r="I9" s="113"/>
      <c r="J9" s="113"/>
      <c r="K9" s="113"/>
      <c r="L9" s="113"/>
      <c r="M9" s="107"/>
    </row>
    <row r="10" spans="1:13" ht="15.75" thickBot="1">
      <c r="A10" s="114" t="s">
        <v>306</v>
      </c>
      <c r="B10" s="115">
        <v>672859000</v>
      </c>
      <c r="C10" s="115"/>
      <c r="D10" s="115"/>
      <c r="E10" s="115">
        <v>801632</v>
      </c>
      <c r="F10" s="115">
        <v>13480522</v>
      </c>
      <c r="G10" s="115"/>
      <c r="H10" s="115">
        <v>-12858584</v>
      </c>
      <c r="I10" s="115">
        <v>-23607900</v>
      </c>
      <c r="J10" s="115">
        <f>SUM(B10:I10)</f>
        <v>650674670</v>
      </c>
      <c r="K10" s="115"/>
      <c r="L10" s="115">
        <f>SUM(J10:K10)</f>
        <v>650674670</v>
      </c>
      <c r="M10" s="107"/>
    </row>
    <row r="11" spans="1:13" ht="15.75" thickTop="1">
      <c r="A11" s="116" t="s">
        <v>307</v>
      </c>
      <c r="B11" s="111"/>
      <c r="C11" s="111"/>
      <c r="D11" s="111"/>
      <c r="E11" s="111"/>
      <c r="F11" s="111"/>
      <c r="G11" s="111"/>
      <c r="H11" s="111"/>
      <c r="I11" s="113"/>
      <c r="J11" s="113">
        <f>SUM(B11:I11)</f>
        <v>0</v>
      </c>
      <c r="K11" s="117"/>
      <c r="L11" s="111">
        <f>SUM(J11:K11)</f>
        <v>0</v>
      </c>
      <c r="M11" s="107"/>
    </row>
    <row r="12" spans="1:13">
      <c r="A12" s="114" t="s">
        <v>308</v>
      </c>
      <c r="B12" s="118">
        <f>SUM(B10:B11)</f>
        <v>672859000</v>
      </c>
      <c r="C12" s="118">
        <f t="shared" ref="C12:K12" si="0">SUM(C10:C11)</f>
        <v>0</v>
      </c>
      <c r="D12" s="118">
        <f t="shared" si="0"/>
        <v>0</v>
      </c>
      <c r="E12" s="118">
        <f t="shared" si="0"/>
        <v>801632</v>
      </c>
      <c r="F12" s="118">
        <f t="shared" si="0"/>
        <v>13480522</v>
      </c>
      <c r="G12" s="118">
        <f t="shared" si="0"/>
        <v>0</v>
      </c>
      <c r="H12" s="118">
        <f t="shared" si="0"/>
        <v>-12858584</v>
      </c>
      <c r="I12" s="118">
        <f t="shared" si="0"/>
        <v>-23607900</v>
      </c>
      <c r="J12" s="118">
        <f>SUM(B12:I12)</f>
        <v>650674670</v>
      </c>
      <c r="K12" s="118">
        <f t="shared" si="0"/>
        <v>0</v>
      </c>
      <c r="L12" s="118">
        <f>SUM(J12:K12)</f>
        <v>650674670</v>
      </c>
      <c r="M12" s="107"/>
    </row>
    <row r="13" spans="1:13">
      <c r="A13" s="119" t="s">
        <v>309</v>
      </c>
      <c r="B13" s="111"/>
      <c r="C13" s="111"/>
      <c r="D13" s="111"/>
      <c r="E13" s="111"/>
      <c r="F13" s="111"/>
      <c r="G13" s="111"/>
      <c r="H13" s="111"/>
      <c r="I13" s="120"/>
      <c r="J13" s="120">
        <f>SUM(B13:I13)</f>
        <v>0</v>
      </c>
      <c r="K13" s="120"/>
      <c r="L13" s="111">
        <f t="shared" ref="L13:L37" si="1">SUM(J13:K13)</f>
        <v>0</v>
      </c>
      <c r="M13" s="107"/>
    </row>
    <row r="14" spans="1:13">
      <c r="A14" s="121" t="s">
        <v>304</v>
      </c>
      <c r="B14" s="113"/>
      <c r="C14" s="113"/>
      <c r="D14" s="113"/>
      <c r="E14" s="113"/>
      <c r="F14" s="113"/>
      <c r="G14" s="113"/>
      <c r="H14" s="120">
        <v>-23607900</v>
      </c>
      <c r="I14" s="122">
        <v>23607900</v>
      </c>
      <c r="J14" s="120">
        <f t="shared" ref="J14:J37" si="2">SUM(B14:I14)</f>
        <v>0</v>
      </c>
      <c r="K14" s="122"/>
      <c r="L14" s="120">
        <f t="shared" si="1"/>
        <v>0</v>
      </c>
      <c r="M14" s="107"/>
    </row>
    <row r="15" spans="1:13">
      <c r="A15" s="121" t="s">
        <v>310</v>
      </c>
      <c r="B15" s="113"/>
      <c r="C15" s="113"/>
      <c r="D15" s="113"/>
      <c r="E15" s="113"/>
      <c r="F15" s="113"/>
      <c r="G15" s="113"/>
      <c r="H15" s="120"/>
      <c r="I15" s="122">
        <v>-93885</v>
      </c>
      <c r="J15" s="120">
        <f t="shared" si="2"/>
        <v>-93885</v>
      </c>
      <c r="K15" s="120"/>
      <c r="L15" s="120">
        <f t="shared" si="1"/>
        <v>-93885</v>
      </c>
      <c r="M15" s="107"/>
    </row>
    <row r="16" spans="1:13">
      <c r="A16" s="121" t="s">
        <v>311</v>
      </c>
      <c r="B16" s="113"/>
      <c r="C16" s="113"/>
      <c r="D16" s="113"/>
      <c r="E16" s="113"/>
      <c r="F16" s="113"/>
      <c r="G16" s="113"/>
      <c r="H16" s="120"/>
      <c r="I16" s="120"/>
      <c r="J16" s="120">
        <f t="shared" si="2"/>
        <v>0</v>
      </c>
      <c r="K16" s="120"/>
      <c r="L16" s="120">
        <f t="shared" si="1"/>
        <v>0</v>
      </c>
      <c r="M16" s="107"/>
    </row>
    <row r="17" spans="1:13">
      <c r="A17" s="119" t="s">
        <v>312</v>
      </c>
      <c r="B17" s="123">
        <f>SUM(B13:B16)</f>
        <v>0</v>
      </c>
      <c r="C17" s="123">
        <f t="shared" ref="C17:K17" si="3">SUM(C13:C16)</f>
        <v>0</v>
      </c>
      <c r="D17" s="123">
        <f t="shared" si="3"/>
        <v>0</v>
      </c>
      <c r="E17" s="123">
        <f t="shared" si="3"/>
        <v>0</v>
      </c>
      <c r="F17" s="123">
        <f t="shared" si="3"/>
        <v>0</v>
      </c>
      <c r="G17" s="123">
        <f t="shared" si="3"/>
        <v>0</v>
      </c>
      <c r="H17" s="123">
        <f t="shared" si="3"/>
        <v>-23607900</v>
      </c>
      <c r="I17" s="123">
        <f>SUM(I13:I16)</f>
        <v>23514015</v>
      </c>
      <c r="J17" s="123">
        <f t="shared" si="2"/>
        <v>-93885</v>
      </c>
      <c r="K17" s="123">
        <f t="shared" si="3"/>
        <v>0</v>
      </c>
      <c r="L17" s="123">
        <f t="shared" si="1"/>
        <v>-93885</v>
      </c>
      <c r="M17" s="107"/>
    </row>
    <row r="18" spans="1:13">
      <c r="A18" s="119" t="s">
        <v>313</v>
      </c>
      <c r="B18" s="113"/>
      <c r="C18" s="113"/>
      <c r="D18" s="113"/>
      <c r="E18" s="113"/>
      <c r="F18" s="113"/>
      <c r="G18" s="113"/>
      <c r="H18" s="120"/>
      <c r="I18" s="120"/>
      <c r="J18" s="120">
        <f t="shared" si="2"/>
        <v>0</v>
      </c>
      <c r="K18" s="120"/>
      <c r="L18" s="120">
        <f t="shared" si="1"/>
        <v>0</v>
      </c>
      <c r="M18" s="107"/>
    </row>
    <row r="19" spans="1:13">
      <c r="A19" s="124" t="s">
        <v>314</v>
      </c>
      <c r="B19" s="113"/>
      <c r="C19" s="113"/>
      <c r="D19" s="113"/>
      <c r="E19" s="113"/>
      <c r="F19" s="113">
        <v>-9852956</v>
      </c>
      <c r="G19" s="113"/>
      <c r="H19" s="120"/>
      <c r="I19" s="120"/>
      <c r="J19" s="120">
        <f t="shared" si="2"/>
        <v>-9852956</v>
      </c>
      <c r="K19" s="120"/>
      <c r="L19" s="120">
        <f t="shared" si="1"/>
        <v>-9852956</v>
      </c>
      <c r="M19" s="107"/>
    </row>
    <row r="20" spans="1:13">
      <c r="A20" s="124" t="s">
        <v>315</v>
      </c>
      <c r="B20" s="113"/>
      <c r="C20" s="113"/>
      <c r="D20" s="113">
        <v>15600</v>
      </c>
      <c r="E20" s="113"/>
      <c r="F20" s="113"/>
      <c r="G20" s="113"/>
      <c r="H20" s="120"/>
      <c r="I20" s="120"/>
      <c r="J20" s="120">
        <f t="shared" si="2"/>
        <v>15600</v>
      </c>
      <c r="K20" s="120"/>
      <c r="L20" s="120">
        <f t="shared" si="1"/>
        <v>15600</v>
      </c>
      <c r="M20" s="107"/>
    </row>
    <row r="21" spans="1:13">
      <c r="A21" s="125" t="s">
        <v>316</v>
      </c>
      <c r="B21" s="113"/>
      <c r="C21" s="113"/>
      <c r="D21" s="113">
        <v>8440832</v>
      </c>
      <c r="E21" s="126"/>
      <c r="F21" s="126"/>
      <c r="G21" s="126"/>
      <c r="H21" s="120"/>
      <c r="I21" s="120"/>
      <c r="J21" s="120">
        <f t="shared" si="2"/>
        <v>8440832</v>
      </c>
      <c r="K21" s="120"/>
      <c r="L21" s="120">
        <f t="shared" si="1"/>
        <v>8440832</v>
      </c>
      <c r="M21" s="107"/>
    </row>
    <row r="22" spans="1:13">
      <c r="A22" s="119" t="s">
        <v>317</v>
      </c>
      <c r="B22" s="118">
        <f>SUM(B19:B21)</f>
        <v>0</v>
      </c>
      <c r="C22" s="118">
        <f t="shared" ref="C22:K22" si="4">SUM(C19:C21)</f>
        <v>0</v>
      </c>
      <c r="D22" s="118">
        <f t="shared" si="4"/>
        <v>8456432</v>
      </c>
      <c r="E22" s="118">
        <f t="shared" si="4"/>
        <v>0</v>
      </c>
      <c r="F22" s="118">
        <f t="shared" si="4"/>
        <v>-9852956</v>
      </c>
      <c r="G22" s="118">
        <f t="shared" si="4"/>
        <v>0</v>
      </c>
      <c r="H22" s="118">
        <f t="shared" si="4"/>
        <v>0</v>
      </c>
      <c r="I22" s="118">
        <f t="shared" si="4"/>
        <v>0</v>
      </c>
      <c r="J22" s="123">
        <f t="shared" si="2"/>
        <v>-1396524</v>
      </c>
      <c r="K22" s="118">
        <f t="shared" si="4"/>
        <v>0</v>
      </c>
      <c r="L22" s="118">
        <f t="shared" si="1"/>
        <v>-1396524</v>
      </c>
      <c r="M22" s="107"/>
    </row>
    <row r="23" spans="1:13">
      <c r="A23" s="119"/>
      <c r="B23" s="111"/>
      <c r="C23" s="112"/>
      <c r="D23" s="111"/>
      <c r="E23" s="112"/>
      <c r="F23" s="112"/>
      <c r="G23" s="112"/>
      <c r="H23" s="112"/>
      <c r="I23" s="120"/>
      <c r="J23" s="120"/>
      <c r="K23" s="120"/>
      <c r="L23" s="112"/>
      <c r="M23" s="107"/>
    </row>
    <row r="24" spans="1:13" ht="15.75" thickBot="1">
      <c r="A24" s="119" t="s">
        <v>318</v>
      </c>
      <c r="B24" s="127">
        <f>B12+B17+B22</f>
        <v>672859000</v>
      </c>
      <c r="C24" s="127">
        <f t="shared" ref="C24:K24" si="5">C12+C17+C22</f>
        <v>0</v>
      </c>
      <c r="D24" s="127">
        <f t="shared" si="5"/>
        <v>8456432</v>
      </c>
      <c r="E24" s="127">
        <f t="shared" si="5"/>
        <v>801632</v>
      </c>
      <c r="F24" s="127">
        <f t="shared" si="5"/>
        <v>3627566</v>
      </c>
      <c r="G24" s="127">
        <f t="shared" si="5"/>
        <v>0</v>
      </c>
      <c r="H24" s="127">
        <f t="shared" si="5"/>
        <v>-36466484</v>
      </c>
      <c r="I24" s="127">
        <f t="shared" si="5"/>
        <v>-93885</v>
      </c>
      <c r="J24" s="127">
        <f t="shared" si="2"/>
        <v>649184261</v>
      </c>
      <c r="K24" s="127">
        <f t="shared" si="5"/>
        <v>0</v>
      </c>
      <c r="L24" s="127">
        <f t="shared" si="1"/>
        <v>649184261</v>
      </c>
      <c r="M24" s="107"/>
    </row>
    <row r="25" spans="1:13" ht="15.75" thickTop="1">
      <c r="A25" s="128"/>
      <c r="B25" s="111"/>
      <c r="C25" s="111"/>
      <c r="D25" s="111"/>
      <c r="E25" s="111"/>
      <c r="F25" s="111"/>
      <c r="G25" s="111"/>
      <c r="H25" s="111"/>
      <c r="I25" s="120"/>
      <c r="J25" s="120">
        <f t="shared" si="2"/>
        <v>0</v>
      </c>
      <c r="K25" s="120"/>
      <c r="L25" s="111">
        <f t="shared" si="1"/>
        <v>0</v>
      </c>
      <c r="M25" s="107"/>
    </row>
    <row r="26" spans="1:13">
      <c r="A26" s="119" t="s">
        <v>309</v>
      </c>
      <c r="B26" s="113"/>
      <c r="C26" s="113"/>
      <c r="D26" s="113"/>
      <c r="E26" s="113"/>
      <c r="F26" s="113"/>
      <c r="G26" s="113"/>
      <c r="H26" s="120"/>
      <c r="I26" s="120"/>
      <c r="J26" s="120">
        <f t="shared" si="2"/>
        <v>0</v>
      </c>
      <c r="K26" s="120"/>
      <c r="L26" s="120">
        <f t="shared" si="1"/>
        <v>0</v>
      </c>
      <c r="M26" s="107"/>
    </row>
    <row r="27" spans="1:13">
      <c r="A27" s="121" t="s">
        <v>304</v>
      </c>
      <c r="B27" s="113"/>
      <c r="C27" s="113"/>
      <c r="D27" s="113"/>
      <c r="E27" s="113"/>
      <c r="F27" s="113"/>
      <c r="G27" s="113"/>
      <c r="H27" s="120"/>
      <c r="I27" s="122">
        <v>-4809764</v>
      </c>
      <c r="J27" s="120">
        <f t="shared" si="2"/>
        <v>-4809764</v>
      </c>
      <c r="K27" s="122"/>
      <c r="L27" s="120">
        <f t="shared" si="1"/>
        <v>-4809764</v>
      </c>
      <c r="M27" s="107"/>
    </row>
    <row r="28" spans="1:13">
      <c r="A28" s="121" t="s">
        <v>310</v>
      </c>
      <c r="B28" s="113"/>
      <c r="C28" s="113"/>
      <c r="D28" s="113"/>
      <c r="E28" s="113"/>
      <c r="F28" s="113"/>
      <c r="G28" s="113"/>
      <c r="H28" s="120">
        <v>-93885</v>
      </c>
      <c r="I28" s="122">
        <v>93885</v>
      </c>
      <c r="J28" s="120">
        <f t="shared" si="2"/>
        <v>0</v>
      </c>
      <c r="K28" s="120"/>
      <c r="L28" s="120">
        <f t="shared" si="1"/>
        <v>0</v>
      </c>
      <c r="M28" s="107"/>
    </row>
    <row r="29" spans="1:13">
      <c r="A29" s="121" t="s">
        <v>311</v>
      </c>
      <c r="B29" s="113"/>
      <c r="C29" s="113"/>
      <c r="D29" s="113"/>
      <c r="E29" s="113"/>
      <c r="F29" s="113"/>
      <c r="G29" s="113"/>
      <c r="H29" s="120"/>
      <c r="I29" s="120"/>
      <c r="J29" s="120">
        <f t="shared" si="2"/>
        <v>0</v>
      </c>
      <c r="K29" s="120"/>
      <c r="L29" s="120">
        <f t="shared" si="1"/>
        <v>0</v>
      </c>
      <c r="M29" s="107"/>
    </row>
    <row r="30" spans="1:13">
      <c r="A30" s="119" t="s">
        <v>312</v>
      </c>
      <c r="B30" s="123">
        <f>SUM(B27:B29)</f>
        <v>0</v>
      </c>
      <c r="C30" s="123">
        <f t="shared" ref="C30:K30" si="6">SUM(C27:C29)</f>
        <v>0</v>
      </c>
      <c r="D30" s="123">
        <f t="shared" si="6"/>
        <v>0</v>
      </c>
      <c r="E30" s="123">
        <f t="shared" si="6"/>
        <v>0</v>
      </c>
      <c r="F30" s="123">
        <f t="shared" si="6"/>
        <v>0</v>
      </c>
      <c r="G30" s="123">
        <f t="shared" si="6"/>
        <v>0</v>
      </c>
      <c r="H30" s="123">
        <f t="shared" si="6"/>
        <v>-93885</v>
      </c>
      <c r="I30" s="123">
        <f>SUM(I27:I29)</f>
        <v>-4715879</v>
      </c>
      <c r="J30" s="123">
        <f t="shared" si="2"/>
        <v>-4809764</v>
      </c>
      <c r="K30" s="123">
        <f t="shared" si="6"/>
        <v>0</v>
      </c>
      <c r="L30" s="123">
        <f t="shared" si="1"/>
        <v>-4809764</v>
      </c>
      <c r="M30" s="107"/>
    </row>
    <row r="31" spans="1:13">
      <c r="A31" s="119" t="s">
        <v>313</v>
      </c>
      <c r="B31" s="113"/>
      <c r="C31" s="113"/>
      <c r="D31" s="113"/>
      <c r="E31" s="113"/>
      <c r="F31" s="113"/>
      <c r="G31" s="113"/>
      <c r="H31" s="120"/>
      <c r="I31" s="120"/>
      <c r="J31" s="120">
        <f t="shared" si="2"/>
        <v>0</v>
      </c>
      <c r="K31" s="120"/>
      <c r="L31" s="120">
        <f t="shared" si="1"/>
        <v>0</v>
      </c>
      <c r="M31" s="107"/>
    </row>
    <row r="32" spans="1:13">
      <c r="A32" s="124" t="s">
        <v>319</v>
      </c>
      <c r="B32" s="113"/>
      <c r="C32" s="113"/>
      <c r="D32" s="113"/>
      <c r="E32" s="113"/>
      <c r="F32" s="113"/>
      <c r="G32" s="113"/>
      <c r="H32" s="120"/>
      <c r="I32" s="120"/>
      <c r="J32" s="120">
        <f t="shared" si="2"/>
        <v>0</v>
      </c>
      <c r="K32" s="120"/>
      <c r="L32" s="120">
        <f t="shared" si="1"/>
        <v>0</v>
      </c>
      <c r="M32" s="107"/>
    </row>
    <row r="33" spans="1:13">
      <c r="A33" s="124" t="s">
        <v>320</v>
      </c>
      <c r="B33" s="113"/>
      <c r="C33" s="113"/>
      <c r="D33" s="113"/>
      <c r="E33" s="113"/>
      <c r="F33" s="113"/>
      <c r="G33" s="113"/>
      <c r="H33" s="120"/>
      <c r="I33" s="120"/>
      <c r="J33" s="120">
        <f t="shared" si="2"/>
        <v>0</v>
      </c>
      <c r="K33" s="120"/>
      <c r="L33" s="120">
        <f t="shared" si="1"/>
        <v>0</v>
      </c>
      <c r="M33" s="107"/>
    </row>
    <row r="34" spans="1:13">
      <c r="A34" s="125" t="s">
        <v>316</v>
      </c>
      <c r="B34" s="113"/>
      <c r="C34" s="113"/>
      <c r="D34" s="113"/>
      <c r="E34" s="126"/>
      <c r="F34" s="126"/>
      <c r="G34" s="126"/>
      <c r="H34" s="120"/>
      <c r="I34" s="120"/>
      <c r="J34" s="120">
        <f t="shared" si="2"/>
        <v>0</v>
      </c>
      <c r="K34" s="120"/>
      <c r="L34" s="120">
        <f t="shared" si="1"/>
        <v>0</v>
      </c>
      <c r="M34" s="107"/>
    </row>
    <row r="35" spans="1:13">
      <c r="A35" s="119" t="s">
        <v>317</v>
      </c>
      <c r="B35" s="123">
        <f>SUM(B32:B34)</f>
        <v>0</v>
      </c>
      <c r="C35" s="123">
        <f t="shared" ref="C35:K35" si="7">SUM(C32:C34)</f>
        <v>0</v>
      </c>
      <c r="D35" s="123">
        <f t="shared" si="7"/>
        <v>0</v>
      </c>
      <c r="E35" s="123">
        <f t="shared" si="7"/>
        <v>0</v>
      </c>
      <c r="F35" s="123">
        <f t="shared" si="7"/>
        <v>0</v>
      </c>
      <c r="G35" s="123">
        <f t="shared" si="7"/>
        <v>0</v>
      </c>
      <c r="H35" s="123">
        <f t="shared" si="7"/>
        <v>0</v>
      </c>
      <c r="I35" s="123">
        <f t="shared" si="7"/>
        <v>0</v>
      </c>
      <c r="J35" s="123">
        <f t="shared" si="2"/>
        <v>0</v>
      </c>
      <c r="K35" s="123">
        <f t="shared" si="7"/>
        <v>0</v>
      </c>
      <c r="L35" s="123">
        <f t="shared" si="1"/>
        <v>0</v>
      </c>
      <c r="M35" s="107"/>
    </row>
    <row r="36" spans="1:13">
      <c r="A36" s="119"/>
      <c r="B36" s="113"/>
      <c r="C36" s="113"/>
      <c r="D36" s="113"/>
      <c r="E36" s="113"/>
      <c r="F36" s="113"/>
      <c r="G36" s="113"/>
      <c r="H36" s="120"/>
      <c r="I36" s="120"/>
      <c r="J36" s="120"/>
      <c r="K36" s="120"/>
      <c r="L36" s="120"/>
      <c r="M36" s="107"/>
    </row>
    <row r="37" spans="1:13" ht="15.75" thickBot="1">
      <c r="A37" s="119" t="s">
        <v>321</v>
      </c>
      <c r="B37" s="127">
        <f>B24+B30+B35</f>
        <v>672859000</v>
      </c>
      <c r="C37" s="127">
        <f t="shared" ref="C37:K37" si="8">C24+C30+C35</f>
        <v>0</v>
      </c>
      <c r="D37" s="127">
        <f t="shared" si="8"/>
        <v>8456432</v>
      </c>
      <c r="E37" s="127">
        <f t="shared" si="8"/>
        <v>801632</v>
      </c>
      <c r="F37" s="127">
        <f t="shared" si="8"/>
        <v>3627566</v>
      </c>
      <c r="G37" s="127">
        <f t="shared" si="8"/>
        <v>0</v>
      </c>
      <c r="H37" s="127">
        <f t="shared" si="8"/>
        <v>-36560369</v>
      </c>
      <c r="I37" s="127">
        <f>I27</f>
        <v>-4809764</v>
      </c>
      <c r="J37" s="127">
        <f t="shared" si="2"/>
        <v>644374497</v>
      </c>
      <c r="K37" s="127">
        <f t="shared" si="8"/>
        <v>0</v>
      </c>
      <c r="L37" s="127">
        <f t="shared" si="1"/>
        <v>644374497</v>
      </c>
      <c r="M37" s="107"/>
    </row>
    <row r="38" spans="1:13" ht="15.75" thickTop="1">
      <c r="B38" s="129"/>
      <c r="C38" s="129"/>
      <c r="D38" s="129"/>
      <c r="E38" s="129"/>
      <c r="F38" s="129"/>
      <c r="G38" s="129"/>
      <c r="H38" s="130"/>
      <c r="I38" s="130"/>
      <c r="J38" s="130"/>
      <c r="K38" s="130"/>
      <c r="L38" s="130"/>
      <c r="M38" s="107"/>
    </row>
    <row r="39" spans="1:13">
      <c r="A39" s="131" t="s">
        <v>322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1"/>
      <c r="M39" s="107"/>
    </row>
    <row r="40" spans="1:13">
      <c r="A40" s="131" t="s">
        <v>323</v>
      </c>
      <c r="B40" s="132"/>
      <c r="C40" s="132"/>
      <c r="D40" s="132"/>
      <c r="E40" s="132"/>
      <c r="F40" s="132"/>
      <c r="G40" s="132"/>
      <c r="H40" s="133"/>
      <c r="I40" s="133"/>
      <c r="J40" s="131"/>
      <c r="K40" s="133"/>
      <c r="L40" s="131"/>
      <c r="M40" s="107"/>
    </row>
    <row r="41" spans="1:13">
      <c r="B41" s="107"/>
      <c r="C41" s="107"/>
      <c r="D41" s="107"/>
      <c r="E41" s="107"/>
      <c r="F41" s="107"/>
      <c r="G41" s="107"/>
      <c r="M41" s="107"/>
    </row>
    <row r="42" spans="1:13">
      <c r="B42" s="107"/>
      <c r="C42" s="107"/>
      <c r="D42" s="107"/>
      <c r="E42" s="107"/>
      <c r="F42" s="107"/>
      <c r="G42" s="107"/>
      <c r="M42" s="107"/>
    </row>
    <row r="43" spans="1:13">
      <c r="B43" s="107"/>
      <c r="C43" s="107"/>
      <c r="D43" s="107"/>
      <c r="E43" s="107"/>
      <c r="F43" s="107"/>
      <c r="G43" s="107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108</v>
      </c>
      <c r="C1" s="19" t="s">
        <v>192</v>
      </c>
      <c r="E1" s="9" t="s">
        <v>193</v>
      </c>
      <c r="G1" s="10" t="s">
        <v>109</v>
      </c>
    </row>
    <row r="2" spans="1:18">
      <c r="A2" s="20" t="s">
        <v>1</v>
      </c>
      <c r="B2" s="20" t="s">
        <v>2</v>
      </c>
      <c r="C2" s="9" t="s">
        <v>3</v>
      </c>
      <c r="E2" s="11" t="s">
        <v>195</v>
      </c>
      <c r="G2" s="4" t="s">
        <v>196</v>
      </c>
      <c r="H2" s="5" t="s">
        <v>194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31</v>
      </c>
      <c r="B4" s="19" t="s">
        <v>32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197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110</v>
      </c>
      <c r="B5" s="19" t="s">
        <v>111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198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33</v>
      </c>
      <c r="B6" s="19" t="s">
        <v>34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199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35</v>
      </c>
      <c r="B7" s="19" t="s">
        <v>36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200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37</v>
      </c>
      <c r="B8" s="19" t="s">
        <v>38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200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39</v>
      </c>
      <c r="B9" s="19" t="s">
        <v>40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201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41</v>
      </c>
      <c r="B10" s="19" t="s">
        <v>42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199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43</v>
      </c>
      <c r="B11" s="19" t="s">
        <v>44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201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45</v>
      </c>
      <c r="B12" s="19" t="s">
        <v>46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201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106</v>
      </c>
      <c r="B13" s="19" t="s">
        <v>107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199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47</v>
      </c>
      <c r="B14" s="19" t="s">
        <v>48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201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49</v>
      </c>
      <c r="B15" s="19" t="s">
        <v>50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202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51</v>
      </c>
      <c r="B16" s="19" t="s">
        <v>52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201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53</v>
      </c>
      <c r="B17" s="19" t="s">
        <v>54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201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55</v>
      </c>
      <c r="B18" s="19" t="s">
        <v>56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202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57</v>
      </c>
      <c r="B19" s="19" t="s">
        <v>58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199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59</v>
      </c>
      <c r="B20" s="19" t="s">
        <v>60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199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61</v>
      </c>
      <c r="B21" s="19" t="s">
        <v>62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203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63</v>
      </c>
      <c r="B22" s="19" t="s">
        <v>64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202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112</v>
      </c>
      <c r="B23" s="19" t="s">
        <v>113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201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65</v>
      </c>
      <c r="B24" s="19" t="s">
        <v>66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67</v>
      </c>
      <c r="B25" s="19" t="s">
        <v>68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201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69</v>
      </c>
      <c r="B26" s="19" t="s">
        <v>70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202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71</v>
      </c>
      <c r="B27" s="19" t="s">
        <v>72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114</v>
      </c>
      <c r="B28" s="19" t="s">
        <v>115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199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116</v>
      </c>
      <c r="B29" s="19" t="s">
        <v>117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202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118</v>
      </c>
      <c r="B30" s="19" t="s">
        <v>119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199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120</v>
      </c>
      <c r="B31" s="19" t="s">
        <v>121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199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122</v>
      </c>
      <c r="B32" s="19" t="s">
        <v>123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199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124</v>
      </c>
      <c r="B33" s="19" t="s">
        <v>125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199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126</v>
      </c>
      <c r="B34" s="19" t="s">
        <v>127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201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128</v>
      </c>
      <c r="B35" s="21" t="s">
        <v>129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199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73</v>
      </c>
      <c r="B36" s="19" t="s">
        <v>74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75</v>
      </c>
      <c r="B37" s="19" t="s">
        <v>30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199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199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76</v>
      </c>
      <c r="B39" s="19" t="s">
        <v>77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201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130</v>
      </c>
      <c r="B40" s="19" t="s">
        <v>131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199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78</v>
      </c>
      <c r="B41" s="19" t="s">
        <v>79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132</v>
      </c>
      <c r="B42" s="19" t="s">
        <v>133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201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80</v>
      </c>
      <c r="B44" s="19" t="s">
        <v>81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204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82</v>
      </c>
      <c r="B45" s="19" t="s">
        <v>83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199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134</v>
      </c>
      <c r="B46" s="19" t="s">
        <v>135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199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136</v>
      </c>
      <c r="B47" s="19" t="s">
        <v>137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199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138</v>
      </c>
      <c r="B48" s="19" t="s">
        <v>139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199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84</v>
      </c>
      <c r="B49" s="19" t="s">
        <v>85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205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140</v>
      </c>
      <c r="B50" s="19" t="s">
        <v>141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205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142</v>
      </c>
      <c r="B51" s="19" t="s">
        <v>143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205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144</v>
      </c>
      <c r="B52" s="19" t="s">
        <v>145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205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146</v>
      </c>
      <c r="B53" s="19" t="s">
        <v>147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206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148</v>
      </c>
      <c r="B54" s="19" t="s">
        <v>149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206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150</v>
      </c>
      <c r="B55" s="19" t="s">
        <v>151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206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152</v>
      </c>
      <c r="B56" s="19" t="s">
        <v>153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206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154</v>
      </c>
      <c r="B57" s="19" t="s">
        <v>155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206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156</v>
      </c>
      <c r="B58" s="19" t="s">
        <v>157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201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158</v>
      </c>
      <c r="B59" s="19" t="s">
        <v>159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201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160</v>
      </c>
      <c r="B60" s="19" t="s">
        <v>161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201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162</v>
      </c>
      <c r="B61" s="19" t="s">
        <v>163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201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164</v>
      </c>
      <c r="B62" s="19" t="s">
        <v>165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201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166</v>
      </c>
      <c r="B63" s="19" t="s">
        <v>167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168</v>
      </c>
      <c r="B64" s="19" t="s">
        <v>169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201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86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199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87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199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170</v>
      </c>
      <c r="B67" s="19" t="s">
        <v>171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199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88</v>
      </c>
      <c r="B68" s="19" t="s">
        <v>89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201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90</v>
      </c>
      <c r="B70" s="19" t="s">
        <v>91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92</v>
      </c>
      <c r="B72" s="19" t="s">
        <v>93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207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94</v>
      </c>
      <c r="B73" s="19" t="s">
        <v>95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96</v>
      </c>
      <c r="B74" s="19" t="s">
        <v>97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172</v>
      </c>
      <c r="B75" s="19" t="s">
        <v>173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208</v>
      </c>
      <c r="K76" s="18">
        <v>2.9999974766727025E-3</v>
      </c>
      <c r="L76" s="8"/>
      <c r="M76" s="27" t="s">
        <v>194</v>
      </c>
      <c r="N76" s="27"/>
      <c r="O76" s="27"/>
      <c r="P76" s="27"/>
      <c r="Q76" s="27"/>
      <c r="R76" s="27"/>
    </row>
    <row r="77" spans="1:18">
      <c r="A77" s="19" t="s">
        <v>174</v>
      </c>
      <c r="B77" s="19" t="s">
        <v>175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176</v>
      </c>
      <c r="B78" s="19" t="s">
        <v>177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178</v>
      </c>
      <c r="B79" s="19" t="s">
        <v>179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209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29</v>
      </c>
      <c r="B82" s="19" t="s">
        <v>28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98</v>
      </c>
      <c r="B83" s="3" t="s">
        <v>99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100</v>
      </c>
      <c r="B84" s="3" t="s">
        <v>101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180</v>
      </c>
      <c r="B85" s="3" t="s">
        <v>181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182</v>
      </c>
      <c r="B86" s="3" t="s">
        <v>183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184</v>
      </c>
      <c r="B87" s="3" t="s">
        <v>185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186</v>
      </c>
      <c r="B88" s="3" t="s">
        <v>187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188</v>
      </c>
      <c r="B89" s="3" t="s">
        <v>189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102</v>
      </c>
      <c r="B90" s="3" t="s">
        <v>103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190</v>
      </c>
      <c r="B91" s="14" t="s">
        <v>191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104</v>
      </c>
      <c r="B92" s="3" t="s">
        <v>105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210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211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5-CashFlow (indirekt)</vt:lpstr>
      <vt:lpstr>Pasqyra e Levizjeve ne Kapital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2021-07-10T08:24:02Z</dcterms:modified>
</cp:coreProperties>
</file>