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8315" windowHeight="11760" activeTab="3"/>
  </bookViews>
  <sheets>
    <sheet name="Te dhena" sheetId="2" r:id="rId1"/>
    <sheet name="Aktivi" sheetId="4" r:id="rId2"/>
    <sheet name="Pasivi" sheetId="5" r:id="rId3"/>
    <sheet name="PASH" sheetId="6" r:id="rId4"/>
    <sheet name="Kesh-flow" sheetId="7" r:id="rId5"/>
    <sheet name="Kapitali" sheetId="8" r:id="rId6"/>
    <sheet name="Sqarime" sheetId="9" r:id="rId7"/>
    <sheet name="Sheet10" sheetId="11" r:id="rId8"/>
    <sheet name="Sheet11" sheetId="12" r:id="rId9"/>
    <sheet name="Sheet12" sheetId="13" r:id="rId10"/>
    <sheet name="Sheet3" sheetId="3" r:id="rId11"/>
  </sheets>
  <calcPr calcId="124519"/>
</workbook>
</file>

<file path=xl/calcChain.xml><?xml version="1.0" encoding="utf-8"?>
<calcChain xmlns="http://schemas.openxmlformats.org/spreadsheetml/2006/main">
  <c r="G49" i="5"/>
  <c r="G31"/>
  <c r="G7"/>
  <c r="K23" i="7"/>
  <c r="K31"/>
  <c r="K38"/>
  <c r="K40"/>
  <c r="K42"/>
  <c r="G13" i="5"/>
  <c r="G15"/>
  <c r="G16"/>
  <c r="G17"/>
  <c r="G18"/>
  <c r="G19"/>
  <c r="G14"/>
  <c r="F52" i="4"/>
  <c r="F7"/>
  <c r="F13"/>
  <c r="M31" i="7"/>
  <c r="M38"/>
  <c r="M40"/>
  <c r="M42"/>
  <c r="M23"/>
  <c r="D12"/>
  <c r="D17"/>
  <c r="F42"/>
  <c r="F40"/>
  <c r="F23"/>
  <c r="F17"/>
  <c r="F16" i="6"/>
  <c r="F15"/>
  <c r="D14"/>
  <c r="D13"/>
  <c r="E18"/>
  <c r="E28"/>
  <c r="E30"/>
  <c r="G47" i="5"/>
  <c r="G46"/>
  <c r="E34"/>
  <c r="E36"/>
  <c r="E46"/>
  <c r="E26"/>
  <c r="E13"/>
  <c r="E14"/>
  <c r="F34"/>
  <c r="F36"/>
  <c r="F7"/>
  <c r="F13"/>
  <c r="E32" i="4"/>
  <c r="E42"/>
  <c r="F43"/>
  <c r="E19"/>
  <c r="G19"/>
  <c r="G20"/>
  <c r="G25"/>
  <c r="I14" i="8"/>
  <c r="I19"/>
  <c r="H14"/>
  <c r="H19"/>
  <c r="D23" i="7"/>
  <c r="D40"/>
  <c r="D42"/>
  <c r="G14" i="4"/>
  <c r="G26" i="5"/>
  <c r="G26" i="4"/>
  <c r="F12" i="6"/>
  <c r="F17"/>
  <c r="F14"/>
  <c r="F11"/>
  <c r="F7"/>
  <c r="G36" i="5"/>
  <c r="F49"/>
  <c r="G34"/>
  <c r="E38" i="4"/>
  <c r="G8"/>
  <c r="G10"/>
  <c r="G43"/>
  <c r="G42"/>
  <c r="G41"/>
  <c r="G40"/>
  <c r="E13"/>
  <c r="G13"/>
  <c r="E7"/>
  <c r="G7"/>
  <c r="G38"/>
  <c r="G32"/>
  <c r="E52"/>
  <c r="F8" i="6"/>
  <c r="G52" i="4"/>
  <c r="E49" i="5"/>
  <c r="D18" i="6"/>
  <c r="F13"/>
  <c r="F18"/>
  <c r="F28"/>
  <c r="D28"/>
  <c r="D30"/>
  <c r="F30"/>
</calcChain>
</file>

<file path=xl/sharedStrings.xml><?xml version="1.0" encoding="utf-8"?>
<sst xmlns="http://schemas.openxmlformats.org/spreadsheetml/2006/main" count="486" uniqueCount="311">
  <si>
    <t>-</t>
  </si>
  <si>
    <t>Këto pasqyra financiare janë përgatitur sipas Standarteve Kombëtare të Kontabilitetit</t>
  </si>
  <si>
    <t>Lekë</t>
  </si>
  <si>
    <t>Kapitali</t>
  </si>
  <si>
    <t>Primi</t>
  </si>
  <si>
    <t>Aksione</t>
  </si>
  <si>
    <t>Rezerva</t>
  </si>
  <si>
    <t>Fitimi</t>
  </si>
  <si>
    <t>aksionar</t>
  </si>
  <si>
    <t>i</t>
  </si>
  <si>
    <t>të</t>
  </si>
  <si>
    <t>ligjore</t>
  </si>
  <si>
    <t>Totali</t>
  </si>
  <si>
    <t>aksionit</t>
  </si>
  <si>
    <t>thesarit</t>
  </si>
  <si>
    <t>statusore</t>
  </si>
  <si>
    <t>pashpërndarë</t>
  </si>
  <si>
    <t>X</t>
  </si>
  <si>
    <t>(X)</t>
  </si>
  <si>
    <t>Efekti i ndryshimeve ne politikat kontabel</t>
  </si>
  <si>
    <t>Pozicioni i rregulluar</t>
  </si>
  <si>
    <t>Fitimi neto per periudhen kontabel</t>
  </si>
  <si>
    <t>Dividentet e paguar</t>
  </si>
  <si>
    <t>Rritje e rezervës së kapitalit</t>
  </si>
  <si>
    <t>Emetim i aksioneve</t>
  </si>
  <si>
    <t>Pozicioni me 31 dhjetor 2007</t>
  </si>
  <si>
    <t>Emetim i kapitalit aksionar</t>
  </si>
  <si>
    <t>Aksione të thesarit të riblera</t>
  </si>
  <si>
    <t>PASQYRA E FLUKSIT TE PARASE</t>
  </si>
  <si>
    <t>Sipas metodes indirekte</t>
  </si>
  <si>
    <t>Nr</t>
  </si>
  <si>
    <t>Pershkrimi</t>
  </si>
  <si>
    <t>Viti paraushtrimor</t>
  </si>
  <si>
    <t>Fluksi i parave nga veprimtarite e shfrytezimit</t>
  </si>
  <si>
    <t>Parate e arketuara nga klientet</t>
  </si>
  <si>
    <t>Fitimi para tatimit</t>
  </si>
  <si>
    <t>Parate e paguara ndaj furnitoreve dhe punonjesve</t>
  </si>
  <si>
    <t>Rregullime per:</t>
  </si>
  <si>
    <t xml:space="preserve">          Amortizimin</t>
  </si>
  <si>
    <t xml:space="preserve">          Fitime / Humbje nga kembimet valutore</t>
  </si>
  <si>
    <t>(X)X</t>
  </si>
  <si>
    <t xml:space="preserve">          Te ardhura nga investimet</t>
  </si>
  <si>
    <t xml:space="preserve">          Shpenzime per interesa</t>
  </si>
  <si>
    <t>Parate e ardhura (arketuara) nga veprimtarite</t>
  </si>
  <si>
    <t>Rritje / renie ne tepricen e kerkesave te arketueshme nga aktiviteti, si dhe kerkesave te arketueshme te tjera</t>
  </si>
  <si>
    <t>Rritje / renie ne tepricen e inventarit</t>
  </si>
  <si>
    <t>Rritje / renie ne tepricen e detyrimeve, per tu paguar nga aktiviteti</t>
  </si>
  <si>
    <t>Parate e perftuara nga aktivitetet</t>
  </si>
  <si>
    <t>Interesi i paguar</t>
  </si>
  <si>
    <t>Tatim fitimi i paguar</t>
  </si>
  <si>
    <t>Tatimfitimi i paguar</t>
  </si>
  <si>
    <t>Paraja neto nga veprimtarite e shfrytezimit</t>
  </si>
  <si>
    <t>Paraja neto nga aktivitetet e shfrytezimit</t>
  </si>
  <si>
    <t>Fluksi i parave nga veprimtarite investuese</t>
  </si>
  <si>
    <t>Blerja e kompanise se kontrolluar X minus parate e arketuara</t>
  </si>
  <si>
    <t>Blerja e shoqerise se kontrolluar X minus parate e arketuara</t>
  </si>
  <si>
    <t>Blerja e aktiveve afatgjata materiale</t>
  </si>
  <si>
    <t>Te ardhurat nga shitja e pajisjeve</t>
  </si>
  <si>
    <t>Te ardhura nga shitja e pajisjeve</t>
  </si>
  <si>
    <t>Interesi i arketuar</t>
  </si>
  <si>
    <t>Dividentet e arketuar</t>
  </si>
  <si>
    <t>Paraja neto e perdorur ne veprimtarite investuese</t>
  </si>
  <si>
    <t>Paraja neto, e perdorur ne aktivitetet investuese</t>
  </si>
  <si>
    <t>X(X)</t>
  </si>
  <si>
    <t>Fluksi i parave nga aktivitetet financiare</t>
  </si>
  <si>
    <t>Fluksi i parave nga veprimtarite financiare</t>
  </si>
  <si>
    <t>Te ardhura nga emetimi i kapitalit aksionar</t>
  </si>
  <si>
    <t>Te ardhura nga huamarrje afatgjata</t>
  </si>
  <si>
    <t>Pagesat e detyrimeve te qirase financiare</t>
  </si>
  <si>
    <t>Dividente te paguar</t>
  </si>
  <si>
    <t>Paraja neto e perdorur ne veprimtarite financiare</t>
  </si>
  <si>
    <t>Paraja neto e perdorur ne aktivitetet financiare</t>
  </si>
  <si>
    <t>Rritja / renia neto e mjeteve monetare</t>
  </si>
  <si>
    <t>X2-X1</t>
  </si>
  <si>
    <t>Mjetet monetare ne fillim te periudhes kontabel</t>
  </si>
  <si>
    <t>X1</t>
  </si>
  <si>
    <t>Mjetet monetare ne fund te periudhes kontabel</t>
  </si>
  <si>
    <t>Viti</t>
  </si>
  <si>
    <t>Viti i</t>
  </si>
  <si>
    <t>DIFERENCA</t>
  </si>
  <si>
    <t>ushtrimor</t>
  </si>
  <si>
    <t>meparshem</t>
  </si>
  <si>
    <t>Shitjet neto</t>
  </si>
  <si>
    <t>701-705</t>
  </si>
  <si>
    <t>702-708X</t>
  </si>
  <si>
    <t xml:space="preserve">Ndryshime ne inventarin e produkteve te gatshme dhe te punes ne proces </t>
  </si>
  <si>
    <t>Mallrat, lendet e para dhe sherbimet</t>
  </si>
  <si>
    <t>601-608X</t>
  </si>
  <si>
    <t>Shpenzime te tjera nga veprimtarite e shfytezimit</t>
  </si>
  <si>
    <t>Shpenzime te personelit</t>
  </si>
  <si>
    <t xml:space="preserve">          Pagat</t>
  </si>
  <si>
    <t xml:space="preserve">          Shpenzimet e sigurimeve shoqerore</t>
  </si>
  <si>
    <t>Te ardhurat dhe shpenzimet financiare nga njesite e kontrolluara</t>
  </si>
  <si>
    <t>Te ardhurat dhe shpenzimet financiare nga pjesemarrjet</t>
  </si>
  <si>
    <t>Te ardhurat dhe shpenzime te tjera financiare</t>
  </si>
  <si>
    <t xml:space="preserve">          Te ardhurat dhe shpenzimet financiare nga investime te tjera financiare afatgjata</t>
  </si>
  <si>
    <t xml:space="preserve">          Te ardhurat dhe shpenzimet nga interesi</t>
  </si>
  <si>
    <t xml:space="preserve">          Fitimet (humbjet) nga kursi i kembimit </t>
  </si>
  <si>
    <t xml:space="preserve">          Te ardhura dhe shpenzime te tjera financiare</t>
  </si>
  <si>
    <t>Shpenzimet e tatimit mbi fitimin</t>
  </si>
  <si>
    <t xml:space="preserve">Referimi </t>
  </si>
  <si>
    <t>Shenime</t>
  </si>
  <si>
    <t>SKK-të</t>
  </si>
  <si>
    <t>I</t>
  </si>
  <si>
    <t>1</t>
  </si>
  <si>
    <t>Derivativet</t>
  </si>
  <si>
    <t>2</t>
  </si>
  <si>
    <t>Huamarrjet</t>
  </si>
  <si>
    <t xml:space="preserve">               Huat dhe obligacionet afatshkurtra</t>
  </si>
  <si>
    <t xml:space="preserve">               Kthimet / ripagesat e huave afatgjata</t>
  </si>
  <si>
    <t xml:space="preserve">               Bono te konvertueshme</t>
  </si>
  <si>
    <t>3</t>
  </si>
  <si>
    <t>Huate dhe parapagimet</t>
  </si>
  <si>
    <t xml:space="preserve">               Te pagueshme ndaj furnitoreve</t>
  </si>
  <si>
    <t xml:space="preserve">               Te pagueshme ndaj punonjesve</t>
  </si>
  <si>
    <t xml:space="preserve">               Hua te tjera</t>
  </si>
  <si>
    <t>4</t>
  </si>
  <si>
    <t>Grantet dhe te ardhurat e shtyra</t>
  </si>
  <si>
    <t>5</t>
  </si>
  <si>
    <t>Provizionet afatshkurtra</t>
  </si>
  <si>
    <t>II</t>
  </si>
  <si>
    <t>Huat afatgjata</t>
  </si>
  <si>
    <t xml:space="preserve">               Hua, bono dhe detyrime nga qiraja financiare</t>
  </si>
  <si>
    <t>Huamarrje te tjera afatgjata</t>
  </si>
  <si>
    <t>III</t>
  </si>
  <si>
    <t>Kapitali aksionar</t>
  </si>
  <si>
    <t>Primi i aksionit</t>
  </si>
  <si>
    <t>Njesite ose aksionet e thesarit (negative)</t>
  </si>
  <si>
    <t>6</t>
  </si>
  <si>
    <t>Rezerva statusore</t>
  </si>
  <si>
    <t>7</t>
  </si>
  <si>
    <t>Rezerva ligjore</t>
  </si>
  <si>
    <t>8</t>
  </si>
  <si>
    <t>Rezerva te tjera</t>
  </si>
  <si>
    <t>9</t>
  </si>
  <si>
    <t>Fitimet e pashperndara</t>
  </si>
  <si>
    <t>10</t>
  </si>
  <si>
    <t>Fitimi (humbja) e vitit financiar</t>
  </si>
  <si>
    <t>TOTALI I PASIVEVE DHE KAPITALIT (I,II,III)</t>
  </si>
  <si>
    <t>1.</t>
  </si>
  <si>
    <t>Aktivet monetare</t>
  </si>
  <si>
    <t>(i)</t>
  </si>
  <si>
    <t xml:space="preserve">                Arka</t>
  </si>
  <si>
    <t>(ii)</t>
  </si>
  <si>
    <t xml:space="preserve">                Bankat</t>
  </si>
  <si>
    <t>(iii)</t>
  </si>
  <si>
    <t xml:space="preserve">                Letra me vlerë afatshkurtëra</t>
  </si>
  <si>
    <t>(iv)</t>
  </si>
  <si>
    <t>2.</t>
  </si>
  <si>
    <t>Derivativë dhe aktive financiare të mbajtura për tregtim</t>
  </si>
  <si>
    <t>3.</t>
  </si>
  <si>
    <t>Aktive te tjera financiare afatshkurtra</t>
  </si>
  <si>
    <t xml:space="preserve">               Llogari/Kërkesa të arkëtueshme</t>
  </si>
  <si>
    <t xml:space="preserve">               Llogari/Kërkesa të tjera të arkëtueshme</t>
  </si>
  <si>
    <t xml:space="preserve">               Investime të tjera financiare</t>
  </si>
  <si>
    <t>4.</t>
  </si>
  <si>
    <t>Inventari</t>
  </si>
  <si>
    <t xml:space="preserve">               Lëndët e para</t>
  </si>
  <si>
    <t xml:space="preserve">               Prodhim në proçes</t>
  </si>
  <si>
    <t xml:space="preserve">               Produkte të gatshme</t>
  </si>
  <si>
    <t xml:space="preserve">               Mallra për rishitje</t>
  </si>
  <si>
    <t>(v)</t>
  </si>
  <si>
    <t xml:space="preserve">               Parapagesat për furnizime</t>
  </si>
  <si>
    <t>5.</t>
  </si>
  <si>
    <t>Aktivet biologjike afatshkurtëra</t>
  </si>
  <si>
    <t>6.</t>
  </si>
  <si>
    <t>Aktivet afatshkurtëra të mbajtura për shitje</t>
  </si>
  <si>
    <t>7.</t>
  </si>
  <si>
    <t>Investimet financiare afatgjata</t>
  </si>
  <si>
    <t xml:space="preserve">               Aksione dhe investime të tjera në pjesëmarrje</t>
  </si>
  <si>
    <t xml:space="preserve">               Aksione dhe letra të tjera me vlerë</t>
  </si>
  <si>
    <t xml:space="preserve">               Llogari / Kërkesa të arketueshme afatgjata</t>
  </si>
  <si>
    <t>Aktive afatgjata materiale</t>
  </si>
  <si>
    <t xml:space="preserve">               Toka</t>
  </si>
  <si>
    <t xml:space="preserve">               Ndërtesa</t>
  </si>
  <si>
    <t xml:space="preserve">               Makineri dhe paisje</t>
  </si>
  <si>
    <t xml:space="preserve">               Aktive të tjera afatgjata materiale (me vlerë kontabël)</t>
  </si>
  <si>
    <t>Aktive Biologjike afatgjata</t>
  </si>
  <si>
    <t>Aktivet afatgjata jomateriale</t>
  </si>
  <si>
    <t xml:space="preserve">               Emri i mirë</t>
  </si>
  <si>
    <t xml:space="preserve">               Shpenzimet e zhvillimit</t>
  </si>
  <si>
    <t xml:space="preserve">               Aktive të tjera afatgjata jomateriale</t>
  </si>
  <si>
    <t>Kapital aksionar i papaguar</t>
  </si>
  <si>
    <t>Aktive të tjera afatgjata</t>
  </si>
  <si>
    <t>Emri i shoqërisë:</t>
  </si>
  <si>
    <t>Lloji i pasqyrave:</t>
  </si>
  <si>
    <t>Individuale</t>
  </si>
  <si>
    <t>Data e bilancit:</t>
  </si>
  <si>
    <t>Periudha kontabël:</t>
  </si>
  <si>
    <t>Statusi jurudik:</t>
  </si>
  <si>
    <t>Data e krijimit:</t>
  </si>
  <si>
    <t>NIPT:</t>
  </si>
  <si>
    <t>Monedha e paraqitjes:</t>
  </si>
  <si>
    <t>Shkalla e rrumballakimit të shumave:</t>
  </si>
  <si>
    <t>Pa qindarka</t>
  </si>
  <si>
    <t>Veprimtaria kryesore:</t>
  </si>
  <si>
    <t>Adresa:</t>
  </si>
  <si>
    <t xml:space="preserve">               Aktive afatgjata ne proces</t>
  </si>
  <si>
    <t>Parapagimet dhe shpenzimet e shtyra</t>
  </si>
  <si>
    <t xml:space="preserve">               Detyrimet per sigurimet shoqerore e shendetesore</t>
  </si>
  <si>
    <t xml:space="preserve">               Detyrime tatimore per TAP</t>
  </si>
  <si>
    <t xml:space="preserve">               Detyrime tatimore per tatim fitimin</t>
  </si>
  <si>
    <t xml:space="preserve">               Detyrime tatimore per TVSH</t>
  </si>
  <si>
    <t xml:space="preserve">               Detyrime tatimore per tatimin ne burim</t>
  </si>
  <si>
    <t xml:space="preserve">               Debitore dhe kreditore te tjere</t>
  </si>
  <si>
    <t>Provizione afatgjata</t>
  </si>
  <si>
    <t>Diferenca nga rivlersimi</t>
  </si>
  <si>
    <t>Diferenca</t>
  </si>
  <si>
    <t>nga</t>
  </si>
  <si>
    <t>rivlersimi</t>
  </si>
  <si>
    <t>Kapitali qe i perket aksionareve te shoqerise meme (perdoret vetem ne pasqyrat financiare te konsoliduara)</t>
  </si>
  <si>
    <t>Aksionet e pakices (perdoret vetem ne PF te konsoliduara)</t>
  </si>
  <si>
    <t>"UJESJELLESI" sh.a. Gramsh</t>
  </si>
  <si>
    <t>SH.A.</t>
  </si>
  <si>
    <t>J66702809R</t>
  </si>
  <si>
    <t>Prodhim dhe furnizim me uje</t>
  </si>
  <si>
    <t>Lagja: Sporti   Gramsh</t>
  </si>
  <si>
    <t xml:space="preserve">            dhe Ligjit Nr. 9228, Date 29.04.2004 "Per Kontabilitetin dhe Pasqyrat Financiare")</t>
  </si>
  <si>
    <t xml:space="preserve">               Tatim mbi fitimin</t>
  </si>
  <si>
    <t xml:space="preserve">               Debitor, kreditor te tjere</t>
  </si>
  <si>
    <t>A K T I V E T</t>
  </si>
  <si>
    <t>A K T I V E T    A F A T S H K U R T R A</t>
  </si>
  <si>
    <t xml:space="preserve">             Shpenzime te periudhave te ardheshme</t>
  </si>
  <si>
    <t xml:space="preserve">Viti </t>
  </si>
  <si>
    <t>A K T I V E T    A F A T G J A T A</t>
  </si>
  <si>
    <t>T O T A L I   I  A K T I V E V E   (I+II)</t>
  </si>
  <si>
    <t>P A S I V E T    D H E    K A P I T A L I</t>
  </si>
  <si>
    <t>P A S I V E T    A F A T S H K U R T E R A</t>
  </si>
  <si>
    <t>P A S I V E T    A F A T G J A T A</t>
  </si>
  <si>
    <t xml:space="preserve">              Bonot e konvertueshme</t>
  </si>
  <si>
    <t>T O T A L I    I     P A S I V E V E  ( I + II )</t>
  </si>
  <si>
    <t>K A P I T A L I</t>
  </si>
  <si>
    <t>P E R S H K R I M I   I   E L E M E N T E V E</t>
  </si>
  <si>
    <t xml:space="preserve">                                               (Bazuar ne klasifikimin e shpenzimeve sipas Natyres)</t>
  </si>
  <si>
    <t>Te ardhura te tjera nga veprimtarite e shfytezimit</t>
  </si>
  <si>
    <t>Amortizimi dhe renia ne vlere (zhvleresimi)</t>
  </si>
  <si>
    <t xml:space="preserve"> Elementet e pasqyrave te konsoliduara</t>
  </si>
  <si>
    <t>(Sipas metodes Direkte)</t>
  </si>
  <si>
    <t>P e r s h k r i m i</t>
  </si>
  <si>
    <t xml:space="preserve">           Subvencione te shfrytezimit</t>
  </si>
  <si>
    <t xml:space="preserve">           Gjoba e kamatvonesa, pike lidhje</t>
  </si>
  <si>
    <t xml:space="preserve">            Interesa depozite</t>
  </si>
  <si>
    <t xml:space="preserve">            Paratë e paguara ndaj punonjësve(paga neto,sigurime,dieta,demshp.page)</t>
  </si>
  <si>
    <t>Rritja / renia neto e mjeteve monetare   (1+2+3)</t>
  </si>
  <si>
    <t xml:space="preserve">                               (Ne zbatim te Standartit Kombetar te Kontabilitetit nr.2</t>
  </si>
  <si>
    <t>UJESJELLESI  sh.a. Gramsh</t>
  </si>
  <si>
    <r>
      <t xml:space="preserve">Fitimi (humbja) para tatimit   </t>
    </r>
    <r>
      <rPr>
        <b/>
        <i/>
        <sz val="10"/>
        <rFont val="Arial Narrow"/>
        <family val="2"/>
      </rPr>
      <t xml:space="preserve">(9+/-13) </t>
    </r>
  </si>
  <si>
    <r>
      <t xml:space="preserve">Grantet dhe te ardhura te shtyra </t>
    </r>
    <r>
      <rPr>
        <i/>
        <sz val="9"/>
        <rFont val="Arial Narrow"/>
        <family val="2"/>
      </rPr>
      <t>(Subvencion per investime)</t>
    </r>
  </si>
  <si>
    <r>
      <t xml:space="preserve">Fitimi (humbja) nga veprimtarite e shfrytezimit </t>
    </r>
    <r>
      <rPr>
        <b/>
        <i/>
        <sz val="10"/>
        <rFont val="Arial Narrow"/>
        <family val="2"/>
      </rPr>
      <t>(1+2+/-3-4-5-6-7-8)</t>
    </r>
  </si>
  <si>
    <r>
      <t xml:space="preserve">Totali i te Ardhurave dhe Shpenzimeve Financiare  </t>
    </r>
    <r>
      <rPr>
        <b/>
        <i/>
        <sz val="10"/>
        <rFont val="Arial Narrow"/>
        <family val="2"/>
      </rPr>
      <t>(10+11+12)</t>
    </r>
  </si>
  <si>
    <r>
      <t xml:space="preserve">Fitimi (humbja) neto e vitit financiar  </t>
    </r>
    <r>
      <rPr>
        <b/>
        <i/>
        <sz val="11"/>
        <rFont val="Arial Narrow"/>
        <family val="2"/>
      </rPr>
      <t>(14-15)</t>
    </r>
  </si>
  <si>
    <t>Puna e kryer nga njesia ekonomike raportuese dhe e kapitalizuar</t>
  </si>
  <si>
    <t xml:space="preserve">         Paratë e paguara për shërbime të ndryshme</t>
  </si>
  <si>
    <t xml:space="preserve">         Paratë e paguara ndaj furnitorëve</t>
  </si>
  <si>
    <t xml:space="preserve">         Të tjera tatime e taksa</t>
  </si>
  <si>
    <t>X2</t>
  </si>
  <si>
    <t>A</t>
  </si>
  <si>
    <t>B</t>
  </si>
  <si>
    <t xml:space="preserve">Ne Pasqyren e Fluksit te Parase eshte perdorur metoda direkte.  </t>
  </si>
  <si>
    <t xml:space="preserve">Pasqyra e Ndryshimeve ne Kapital eshte paraqitur ne nje pasqyre te pakonsoliduar, </t>
  </si>
  <si>
    <t>(sh.a.UJESJELLESI  Gramsh)</t>
  </si>
  <si>
    <t xml:space="preserve">Ne Pasqyren e te Ardhurave dhe Shpenzimeve eshte perdorur metoda ku shpenzimet </t>
  </si>
  <si>
    <t>e shfrytezimit jane klasifikuar ne baze te natyres/llojit te shpenzimeve.</t>
  </si>
  <si>
    <t xml:space="preserve">Vleresimi i Aktiveve Afatgjata Materiale eshte bere me koston fillestare minus </t>
  </si>
  <si>
    <t>amortizimin e akumuluar.</t>
  </si>
  <si>
    <t xml:space="preserve">Ne Pasqyren e te Ardhurave dhe e Shpenzimeve(PASH) zeri "Te ardhura te tjera nga </t>
  </si>
  <si>
    <t>*</t>
  </si>
  <si>
    <t xml:space="preserve">                           Pasqyra e te Ardhurave dhe Shpenzimeve per vitin 2009</t>
  </si>
  <si>
    <r>
      <t xml:space="preserve">                         </t>
    </r>
    <r>
      <rPr>
        <b/>
        <sz val="12"/>
        <rFont val="Arial"/>
        <family val="2"/>
      </rPr>
      <t xml:space="preserve">       Sefedin     TOSKA                                         Dashnor MIRAKA</t>
    </r>
  </si>
  <si>
    <r>
      <t xml:space="preserve">   </t>
    </r>
    <r>
      <rPr>
        <sz val="11"/>
        <rFont val="Arial"/>
        <family val="2"/>
      </rPr>
      <t xml:space="preserve">                  </t>
    </r>
    <r>
      <rPr>
        <b/>
        <sz val="12"/>
        <rFont val="Arial"/>
        <family val="2"/>
      </rPr>
      <t>Kryetari i Deges Ekonomike                                  D R E J T O R I</t>
    </r>
  </si>
  <si>
    <t>Vi</t>
  </si>
  <si>
    <t>(vii)</t>
  </si>
  <si>
    <t xml:space="preserve">              Te tjera gjendje iventari ne perdorim</t>
  </si>
  <si>
    <t xml:space="preserve">              Te tjera gjendje iventari  ne  magazine </t>
  </si>
  <si>
    <t>Pozicioni me 31 dhjetor 2009</t>
  </si>
  <si>
    <r>
      <t xml:space="preserve">                             </t>
    </r>
    <r>
      <rPr>
        <b/>
        <u/>
        <sz val="12"/>
        <rFont val="Arial"/>
        <family val="2"/>
      </rPr>
      <t>BILANCI KONTABEL ME DATE 31.12.2010</t>
    </r>
  </si>
  <si>
    <r>
      <t xml:space="preserve">                                    </t>
    </r>
    <r>
      <rPr>
        <b/>
        <u/>
        <sz val="12"/>
        <rFont val="Arial"/>
        <family val="2"/>
      </rPr>
      <t>BILANCI KONTABEL ME DATE 31.12.2010</t>
    </r>
  </si>
  <si>
    <t xml:space="preserve">          Shpenzimet  e  shperblimit te punonjesve </t>
  </si>
  <si>
    <t>Pasqyra e Fluksit te Parase     Viti  2010</t>
  </si>
  <si>
    <t>Aksione e pjesëmarrje tjera në njësi te kontrolluara(vetëm në PF të pakonsoliduara)</t>
  </si>
  <si>
    <t xml:space="preserve">      Pasqyra e Ndryshimeve ne Kapital      Viti   2010</t>
  </si>
  <si>
    <t>Pozicioni me 31 dhjetor 2010</t>
  </si>
  <si>
    <t xml:space="preserve">         ( Ne nje pasqyre te pakonsoliduar )</t>
  </si>
  <si>
    <r>
      <t xml:space="preserve">                            </t>
    </r>
    <r>
      <rPr>
        <b/>
        <u/>
        <sz val="14"/>
        <rFont val="Arial"/>
        <family val="2"/>
      </rPr>
      <t>SHENIMET SHPJEGUESE   VITI 2010</t>
    </r>
  </si>
  <si>
    <t>veprimtarite e shfrytezimit" prej 1.448757  leke perbehet nga nenzerat e meposhtem :</t>
  </si>
  <si>
    <t>* subvencion i shfrytezimit                               104.000  leke</t>
  </si>
  <si>
    <t>* kuote-pjese e subvencioneve per investime            545.543    "</t>
  </si>
  <si>
    <t xml:space="preserve">                   104.000  leke </t>
  </si>
  <si>
    <t>* interesa bankare nga gjendja e llogarise                   43.715    "</t>
  </si>
  <si>
    <t>* kamate vonesa, pikelidhje etj.                                    755.4999   "</t>
  </si>
  <si>
    <t>* amortizimi vjetor i Aktive Afatgjata Materiale    7.091.613 leke</t>
  </si>
  <si>
    <t>* amortizimi i iventarit te imet ne perdorim(50%)      56.287 leke</t>
  </si>
  <si>
    <t>Ne PASH zeri "Amortizimi dhe zhvleresimi" prej 7.147.900  leke perbehet nga :</t>
  </si>
  <si>
    <t>ku per vitin 2010 nuk kemi ndryshime pervec zerit te rezultatit financiar.</t>
  </si>
  <si>
    <t>Pasqyra e te  Ardhurave  dhe  Shpenzimeve  per  vitin  2010</t>
  </si>
  <si>
    <t xml:space="preserve">         Viti ushtrimor</t>
  </si>
  <si>
    <t>Viti                            ushtrimor</t>
  </si>
  <si>
    <t xml:space="preserve">Viti                meparshem </t>
  </si>
  <si>
    <t>Pasqyrat financiare për periudhën kontabël  01.01.2010 deri më 31.12.2010</t>
  </si>
  <si>
    <t>31.12.2010</t>
  </si>
  <si>
    <t>01.01.10 deri më 31.12.2010</t>
  </si>
  <si>
    <t>Ne PASH zeri "Shpenzime te tjera nga vepr. e shfrytezimit" prej    764.087 leke :</t>
  </si>
  <si>
    <t>shpenzmine per  pastrim  zyrash                            118.856  "</t>
  </si>
  <si>
    <t>shpenzime te ndryshme  ( gjyqesore  )                    39.460    "</t>
  </si>
  <si>
    <t>dieta punonjesve                                                        333.300     "</t>
  </si>
  <si>
    <t>komisione bankare                                                      38.384     "</t>
  </si>
  <si>
    <t>taksa vendore dhe taksat e automjeteve                  234.087    "</t>
  </si>
  <si>
    <t xml:space="preserve">Ne PASH zeri "Mallra, lende te para e materiale te tjera" eshte    3.983.823  leke : </t>
  </si>
  <si>
    <t>blerjet gjate ushtrimit                                             leke</t>
  </si>
  <si>
    <t xml:space="preserve">         3.826.739  leke </t>
  </si>
  <si>
    <t>ndryshimi i gjendjeve                                            157.084    "</t>
  </si>
</sst>
</file>

<file path=xl/styles.xml><?xml version="1.0" encoding="utf-8"?>
<styleSheet xmlns="http://schemas.openxmlformats.org/spreadsheetml/2006/main">
  <numFmts count="4">
    <numFmt numFmtId="41" formatCode="_(* #,##0_);_(* \(#,##0\);_(* &quot;-&quot;_);_(@_)"/>
    <numFmt numFmtId="43" formatCode="_(* #,##0.00_);_(* \(#,##0.00\);_(* &quot;-&quot;??_);_(@_)"/>
    <numFmt numFmtId="173" formatCode="dd\.mm\.yyyy"/>
    <numFmt numFmtId="174" formatCode="_(* #,##0_);_(* \(#,##0\);_(* &quot;-&quot;??_);_(@_)"/>
  </numFmts>
  <fonts count="56">
    <font>
      <sz val="10"/>
      <name val="Arial"/>
    </font>
    <font>
      <sz val="10"/>
      <name val="Arial"/>
    </font>
    <font>
      <sz val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9"/>
      <name val="Arial Narrow"/>
      <family val="2"/>
    </font>
    <font>
      <b/>
      <sz val="10"/>
      <color indexed="10"/>
      <name val="Arial"/>
      <family val="2"/>
    </font>
    <font>
      <b/>
      <sz val="8"/>
      <color indexed="12"/>
      <name val="Arial Narrow"/>
      <family val="2"/>
    </font>
    <font>
      <sz val="8"/>
      <color indexed="12"/>
      <name val="Arial Narrow"/>
      <family val="2"/>
    </font>
    <font>
      <b/>
      <u/>
      <sz val="8"/>
      <color indexed="12"/>
      <name val="Arial Narrow"/>
      <family val="2"/>
    </font>
    <font>
      <i/>
      <sz val="8"/>
      <name val="Arial Narrow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6"/>
      <name val="Arial Narrow"/>
      <family val="2"/>
    </font>
    <font>
      <b/>
      <sz val="16"/>
      <name val="Arial"/>
      <family val="2"/>
    </font>
    <font>
      <sz val="16"/>
      <name val="Arial"/>
      <family val="2"/>
    </font>
    <font>
      <i/>
      <sz val="1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b/>
      <sz val="14"/>
      <name val="Arial Narrow"/>
      <family val="2"/>
    </font>
    <font>
      <sz val="14"/>
      <name val="Arial Narrow"/>
      <family val="2"/>
    </font>
    <font>
      <b/>
      <i/>
      <sz val="10"/>
      <name val="Arial Narrow"/>
      <family val="2"/>
    </font>
    <font>
      <b/>
      <i/>
      <sz val="11"/>
      <name val="Arial Narrow"/>
      <family val="2"/>
    </font>
    <font>
      <sz val="18"/>
      <name val="Arial"/>
      <family val="2"/>
    </font>
    <font>
      <sz val="14"/>
      <name val="Arial"/>
      <family val="2"/>
    </font>
    <font>
      <sz val="14"/>
      <name val="Arial"/>
      <family val="2"/>
      <charset val="238"/>
    </font>
    <font>
      <sz val="14"/>
      <name val="ScriptC"/>
      <charset val="238"/>
    </font>
    <font>
      <u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name val="Arial Narrow"/>
      <family val="2"/>
    </font>
    <font>
      <b/>
      <i/>
      <sz val="9"/>
      <name val="Arial Narrow"/>
      <family val="2"/>
    </font>
    <font>
      <i/>
      <sz val="9"/>
      <name val="Arial Narrow"/>
      <family val="2"/>
    </font>
    <font>
      <b/>
      <sz val="11"/>
      <name val="Arial Narrow"/>
      <family val="2"/>
    </font>
    <font>
      <b/>
      <u/>
      <sz val="10"/>
      <name val="Arial Narrow"/>
      <family val="2"/>
    </font>
    <font>
      <sz val="11"/>
      <name val="Arial Narrow"/>
      <family val="2"/>
    </font>
    <font>
      <i/>
      <sz val="10"/>
      <name val="Arial Narrow"/>
      <family val="2"/>
    </font>
    <font>
      <b/>
      <u/>
      <sz val="14"/>
      <name val="Arial"/>
      <family val="2"/>
    </font>
    <font>
      <b/>
      <sz val="14"/>
      <name val="Arial"/>
      <family val="2"/>
    </font>
    <font>
      <i/>
      <sz val="14"/>
      <name val="Antique Olive"/>
      <family val="2"/>
    </font>
    <font>
      <i/>
      <sz val="14"/>
      <name val="Arial"/>
      <family val="2"/>
    </font>
    <font>
      <i/>
      <sz val="10"/>
      <name val="Arial"/>
      <family val="2"/>
    </font>
    <font>
      <b/>
      <i/>
      <sz val="14"/>
      <name val="Arial Narrow"/>
      <family val="2"/>
    </font>
    <font>
      <b/>
      <sz val="14"/>
      <color rgb="FFFF0000"/>
      <name val="Arial"/>
      <family val="2"/>
    </font>
    <font>
      <sz val="10"/>
      <color rgb="FFFF0000"/>
      <name val="Arial Narrow"/>
      <family val="2"/>
    </font>
    <font>
      <i/>
      <sz val="12"/>
      <color theme="1"/>
      <name val="Arial"/>
      <family val="2"/>
    </font>
    <font>
      <i/>
      <sz val="9"/>
      <color theme="1"/>
      <name val="Arial Narrow"/>
      <family val="2"/>
    </font>
    <font>
      <b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/>
      <right style="double">
        <color indexed="12"/>
      </right>
      <top/>
      <bottom/>
      <diagonal/>
    </border>
    <border>
      <left style="double">
        <color indexed="12"/>
      </left>
      <right/>
      <top/>
      <bottom/>
      <diagonal/>
    </border>
    <border>
      <left style="double">
        <color indexed="12"/>
      </left>
      <right/>
      <top/>
      <bottom style="double">
        <color indexed="12"/>
      </bottom>
      <diagonal/>
    </border>
    <border>
      <left/>
      <right/>
      <top/>
      <bottom style="double">
        <color indexed="12"/>
      </bottom>
      <diagonal/>
    </border>
    <border>
      <left/>
      <right style="double">
        <color indexed="12"/>
      </right>
      <top/>
      <bottom style="double">
        <color indexed="12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uble">
        <color indexed="12"/>
      </left>
      <right/>
      <top style="double">
        <color indexed="12"/>
      </top>
      <bottom/>
      <diagonal/>
    </border>
    <border>
      <left/>
      <right/>
      <top style="double">
        <color indexed="12"/>
      </top>
      <bottom/>
      <diagonal/>
    </border>
    <border>
      <left/>
      <right style="double">
        <color indexed="12"/>
      </right>
      <top style="double">
        <color indexed="12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Border="1"/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3" fontId="0" fillId="0" borderId="0" xfId="0" applyNumberFormat="1"/>
    <xf numFmtId="0" fontId="4" fillId="0" borderId="0" xfId="0" applyFont="1" applyAlignment="1">
      <alignment horizontal="center" vertical="justify"/>
    </xf>
    <xf numFmtId="0" fontId="4" fillId="0" borderId="0" xfId="0" applyFont="1" applyAlignment="1">
      <alignment horizontal="left" vertical="justify"/>
    </xf>
    <xf numFmtId="0" fontId="4" fillId="0" borderId="0" xfId="0" applyFont="1"/>
    <xf numFmtId="0" fontId="4" fillId="0" borderId="0" xfId="0" applyFont="1" applyBorder="1"/>
    <xf numFmtId="174" fontId="4" fillId="0" borderId="0" xfId="0" applyNumberFormat="1" applyFont="1" applyBorder="1"/>
    <xf numFmtId="43" fontId="4" fillId="0" borderId="0" xfId="0" applyNumberFormat="1" applyFont="1" applyBorder="1"/>
    <xf numFmtId="174" fontId="4" fillId="0" borderId="0" xfId="0" applyNumberFormat="1" applyFont="1"/>
    <xf numFmtId="0" fontId="4" fillId="0" borderId="0" xfId="0" applyFont="1" applyAlignment="1">
      <alignment horizontal="center"/>
    </xf>
    <xf numFmtId="0" fontId="2" fillId="0" borderId="0" xfId="0" applyFont="1"/>
    <xf numFmtId="3" fontId="9" fillId="0" borderId="0" xfId="0" applyNumberFormat="1" applyFont="1" applyBorder="1" applyAlignment="1">
      <alignment horizontal="left"/>
    </xf>
    <xf numFmtId="3" fontId="8" fillId="0" borderId="0" xfId="0" applyNumberFormat="1" applyFont="1" applyBorder="1" applyAlignment="1">
      <alignment horizontal="center"/>
    </xf>
    <xf numFmtId="3" fontId="7" fillId="0" borderId="0" xfId="2" applyNumberFormat="1" applyFont="1" applyBorder="1"/>
    <xf numFmtId="3" fontId="8" fillId="0" borderId="0" xfId="2" applyNumberFormat="1" applyFont="1" applyBorder="1"/>
    <xf numFmtId="49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left"/>
    </xf>
    <xf numFmtId="49" fontId="11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 applyBorder="1"/>
    <xf numFmtId="49" fontId="1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3" fillId="0" borderId="0" xfId="0" applyFont="1"/>
    <xf numFmtId="0" fontId="15" fillId="0" borderId="0" xfId="0" applyFont="1"/>
    <xf numFmtId="0" fontId="16" fillId="0" borderId="2" xfId="0" applyFont="1" applyBorder="1" applyAlignment="1">
      <alignment horizontal="centerContinuous"/>
    </xf>
    <xf numFmtId="0" fontId="17" fillId="0" borderId="0" xfId="0" applyFont="1" applyBorder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8" fillId="0" borderId="0" xfId="0" applyFont="1"/>
    <xf numFmtId="0" fontId="13" fillId="0" borderId="0" xfId="0" applyFont="1" applyBorder="1"/>
    <xf numFmtId="0" fontId="20" fillId="0" borderId="0" xfId="0" applyFont="1"/>
    <xf numFmtId="0" fontId="21" fillId="0" borderId="0" xfId="0" applyFont="1"/>
    <xf numFmtId="0" fontId="15" fillId="0" borderId="0" xfId="0" applyFont="1" applyAlignment="1">
      <alignment horizontal="centerContinuous"/>
    </xf>
    <xf numFmtId="0" fontId="22" fillId="0" borderId="0" xfId="0" applyFont="1"/>
    <xf numFmtId="0" fontId="12" fillId="0" borderId="0" xfId="0" applyFont="1" applyAlignment="1">
      <alignment horizontal="left"/>
    </xf>
    <xf numFmtId="0" fontId="26" fillId="0" borderId="0" xfId="0" applyFont="1"/>
    <xf numFmtId="0" fontId="24" fillId="0" borderId="0" xfId="0" applyFont="1"/>
    <xf numFmtId="0" fontId="25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0" fontId="29" fillId="0" borderId="0" xfId="0" applyFont="1" applyAlignment="1">
      <alignment horizontal="center"/>
    </xf>
    <xf numFmtId="174" fontId="26" fillId="0" borderId="0" xfId="0" applyNumberFormat="1" applyFont="1"/>
    <xf numFmtId="0" fontId="30" fillId="0" borderId="0" xfId="0" applyFont="1"/>
    <xf numFmtId="0" fontId="30" fillId="0" borderId="0" xfId="0" applyFont="1" applyAlignment="1">
      <alignment horizontal="center"/>
    </xf>
    <xf numFmtId="0" fontId="27" fillId="0" borderId="0" xfId="0" applyFont="1" applyAlignment="1">
      <alignment horizontal="centerContinuous"/>
    </xf>
    <xf numFmtId="0" fontId="30" fillId="0" borderId="0" xfId="0" applyFont="1" applyAlignment="1">
      <alignment horizontal="centerContinuous"/>
    </xf>
    <xf numFmtId="0" fontId="28" fillId="0" borderId="0" xfId="0" applyFont="1" applyAlignment="1">
      <alignment horizontal="center" vertical="justify"/>
    </xf>
    <xf numFmtId="0" fontId="27" fillId="0" borderId="0" xfId="0" applyFont="1" applyBorder="1" applyAlignment="1">
      <alignment horizontal="centerContinuous" vertical="justify"/>
    </xf>
    <xf numFmtId="0" fontId="30" fillId="0" borderId="0" xfId="0" applyFont="1" applyBorder="1" applyAlignment="1">
      <alignment horizontal="centerContinuous" vertical="justify"/>
    </xf>
    <xf numFmtId="0" fontId="26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174" fontId="25" fillId="0" borderId="0" xfId="0" applyNumberFormat="1" applyFont="1" applyAlignment="1">
      <alignment horizontal="center" vertical="center"/>
    </xf>
    <xf numFmtId="0" fontId="13" fillId="0" borderId="2" xfId="0" applyFont="1" applyBorder="1"/>
    <xf numFmtId="0" fontId="13" fillId="0" borderId="1" xfId="0" applyFont="1" applyBorder="1"/>
    <xf numFmtId="0" fontId="31" fillId="0" borderId="1" xfId="0" applyFont="1" applyBorder="1"/>
    <xf numFmtId="0" fontId="31" fillId="0" borderId="0" xfId="0" applyFont="1"/>
    <xf numFmtId="0" fontId="32" fillId="0" borderId="2" xfId="0" applyFont="1" applyBorder="1"/>
    <xf numFmtId="0" fontId="33" fillId="0" borderId="6" xfId="0" applyFont="1" applyBorder="1"/>
    <xf numFmtId="0" fontId="32" fillId="0" borderId="6" xfId="0" applyFont="1" applyBorder="1"/>
    <xf numFmtId="0" fontId="32" fillId="0" borderId="1" xfId="0" applyFont="1" applyBorder="1"/>
    <xf numFmtId="0" fontId="32" fillId="0" borderId="0" xfId="0" applyFont="1"/>
    <xf numFmtId="0" fontId="33" fillId="0" borderId="7" xfId="0" applyFont="1" applyBorder="1"/>
    <xf numFmtId="14" fontId="34" fillId="0" borderId="7" xfId="0" applyNumberFormat="1" applyFont="1" applyBorder="1" applyAlignment="1">
      <alignment horizontal="centerContinuous"/>
    </xf>
    <xf numFmtId="0" fontId="32" fillId="0" borderId="7" xfId="0" applyFont="1" applyBorder="1"/>
    <xf numFmtId="173" fontId="34" fillId="0" borderId="7" xfId="0" applyNumberFormat="1" applyFont="1" applyBorder="1" applyAlignment="1">
      <alignment horizontal="centerContinuous"/>
    </xf>
    <xf numFmtId="14" fontId="33" fillId="0" borderId="7" xfId="0" applyNumberFormat="1" applyFont="1" applyBorder="1"/>
    <xf numFmtId="0" fontId="32" fillId="0" borderId="0" xfId="0" applyFont="1" applyBorder="1"/>
    <xf numFmtId="0" fontId="51" fillId="0" borderId="0" xfId="0" applyFont="1"/>
    <xf numFmtId="0" fontId="15" fillId="0" borderId="8" xfId="0" applyFont="1" applyBorder="1"/>
    <xf numFmtId="0" fontId="15" fillId="0" borderId="9" xfId="0" applyFont="1" applyBorder="1"/>
    <xf numFmtId="0" fontId="15" fillId="0" borderId="10" xfId="0" applyFont="1" applyBorder="1"/>
    <xf numFmtId="0" fontId="35" fillId="0" borderId="2" xfId="0" applyFont="1" applyBorder="1" applyAlignment="1">
      <alignment horizontal="centerContinuous"/>
    </xf>
    <xf numFmtId="0" fontId="35" fillId="0" borderId="0" xfId="0" applyFont="1" applyBorder="1" applyAlignment="1">
      <alignment horizontal="centerContinuous"/>
    </xf>
    <xf numFmtId="0" fontId="15" fillId="0" borderId="2" xfId="0" applyFont="1" applyBorder="1"/>
    <xf numFmtId="0" fontId="15" fillId="0" borderId="0" xfId="0" applyFont="1" applyBorder="1"/>
    <xf numFmtId="0" fontId="15" fillId="0" borderId="1" xfId="0" applyFont="1" applyBorder="1"/>
    <xf numFmtId="14" fontId="34" fillId="0" borderId="6" xfId="0" applyNumberFormat="1" applyFont="1" applyBorder="1" applyAlignment="1">
      <alignment horizontal="centerContinuous"/>
    </xf>
    <xf numFmtId="0" fontId="33" fillId="0" borderId="6" xfId="0" applyFont="1" applyBorder="1" applyAlignment="1">
      <alignment horizontal="centerContinuous"/>
    </xf>
    <xf numFmtId="0" fontId="33" fillId="0" borderId="7" xfId="0" applyFont="1" applyBorder="1" applyAlignment="1">
      <alignment horizontal="centerContinuous"/>
    </xf>
    <xf numFmtId="173" fontId="33" fillId="0" borderId="7" xfId="0" applyNumberFormat="1" applyFont="1" applyBorder="1" applyAlignment="1">
      <alignment horizontal="centerContinuous"/>
    </xf>
    <xf numFmtId="0" fontId="33" fillId="0" borderId="7" xfId="0" applyFont="1" applyFill="1" applyBorder="1"/>
    <xf numFmtId="49" fontId="36" fillId="0" borderId="0" xfId="0" applyNumberFormat="1" applyFont="1" applyAlignment="1">
      <alignment horizontal="center"/>
    </xf>
    <xf numFmtId="0" fontId="37" fillId="0" borderId="0" xfId="0" applyFont="1" applyAlignment="1">
      <alignment horizontal="left"/>
    </xf>
    <xf numFmtId="0" fontId="37" fillId="0" borderId="0" xfId="0" applyFont="1"/>
    <xf numFmtId="49" fontId="38" fillId="0" borderId="0" xfId="0" applyNumberFormat="1" applyFont="1" applyBorder="1" applyAlignment="1">
      <alignment horizontal="center"/>
    </xf>
    <xf numFmtId="3" fontId="38" fillId="0" borderId="0" xfId="0" applyNumberFormat="1" applyFont="1" applyBorder="1" applyAlignment="1">
      <alignment horizontal="left"/>
    </xf>
    <xf numFmtId="3" fontId="4" fillId="0" borderId="0" xfId="0" applyNumberFormat="1" applyFont="1" applyBorder="1" applyAlignment="1">
      <alignment horizontal="center"/>
    </xf>
    <xf numFmtId="3" fontId="3" fillId="0" borderId="0" xfId="2" applyNumberFormat="1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174" fontId="4" fillId="0" borderId="13" xfId="0" applyNumberFormat="1" applyFont="1" applyBorder="1" applyAlignment="1">
      <alignment horizontal="center"/>
    </xf>
    <xf numFmtId="174" fontId="4" fillId="0" borderId="12" xfId="0" applyNumberFormat="1" applyFont="1" applyBorder="1" applyAlignment="1">
      <alignment horizontal="center"/>
    </xf>
    <xf numFmtId="0" fontId="3" fillId="0" borderId="11" xfId="0" applyFont="1" applyBorder="1"/>
    <xf numFmtId="49" fontId="3" fillId="0" borderId="14" xfId="0" applyNumberFormat="1" applyFont="1" applyFill="1" applyBorder="1" applyAlignment="1">
      <alignment horizontal="center" vertical="center"/>
    </xf>
    <xf numFmtId="49" fontId="5" fillId="0" borderId="15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3" fontId="38" fillId="0" borderId="14" xfId="0" applyNumberFormat="1" applyFont="1" applyFill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/>
    </xf>
    <xf numFmtId="3" fontId="24" fillId="0" borderId="15" xfId="0" applyNumberFormat="1" applyFont="1" applyBorder="1" applyAlignment="1">
      <alignment horizontal="center"/>
    </xf>
    <xf numFmtId="3" fontId="4" fillId="0" borderId="15" xfId="0" applyNumberFormat="1" applyFont="1" applyBorder="1" applyAlignment="1">
      <alignment horizontal="center"/>
    </xf>
    <xf numFmtId="3" fontId="3" fillId="0" borderId="16" xfId="0" applyNumberFormat="1" applyFont="1" applyFill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/>
    </xf>
    <xf numFmtId="3" fontId="4" fillId="0" borderId="17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3" fontId="3" fillId="0" borderId="14" xfId="0" applyNumberFormat="1" applyFont="1" applyFill="1" applyBorder="1" applyAlignment="1">
      <alignment horizontal="center" vertical="center"/>
    </xf>
    <xf numFmtId="174" fontId="5" fillId="0" borderId="15" xfId="1" applyNumberFormat="1" applyFont="1" applyBorder="1" applyAlignment="1">
      <alignment horizontal="center"/>
    </xf>
    <xf numFmtId="174" fontId="4" fillId="0" borderId="15" xfId="1" applyNumberFormat="1" applyFont="1" applyBorder="1" applyAlignment="1">
      <alignment horizontal="center"/>
    </xf>
    <xf numFmtId="174" fontId="24" fillId="0" borderId="15" xfId="1" applyNumberFormat="1" applyFont="1" applyBorder="1" applyAlignment="1">
      <alignment horizontal="center"/>
    </xf>
    <xf numFmtId="49" fontId="26" fillId="0" borderId="15" xfId="0" applyNumberFormat="1" applyFont="1" applyBorder="1" applyAlignment="1">
      <alignment horizontal="center"/>
    </xf>
    <xf numFmtId="3" fontId="26" fillId="0" borderId="15" xfId="0" applyNumberFormat="1" applyFont="1" applyBorder="1" applyAlignment="1">
      <alignment horizontal="center"/>
    </xf>
    <xf numFmtId="3" fontId="25" fillId="0" borderId="15" xfId="0" applyNumberFormat="1" applyFont="1" applyBorder="1" applyAlignment="1">
      <alignment horizontal="center"/>
    </xf>
    <xf numFmtId="3" fontId="25" fillId="0" borderId="17" xfId="0" applyNumberFormat="1" applyFont="1" applyBorder="1" applyAlignment="1">
      <alignment horizontal="center"/>
    </xf>
    <xf numFmtId="174" fontId="26" fillId="0" borderId="15" xfId="1" applyNumberFormat="1" applyFont="1" applyBorder="1" applyAlignment="1">
      <alignment horizontal="center"/>
    </xf>
    <xf numFmtId="3" fontId="26" fillId="0" borderId="17" xfId="0" applyNumberFormat="1" applyFont="1" applyBorder="1" applyAlignment="1">
      <alignment horizontal="center"/>
    </xf>
    <xf numFmtId="49" fontId="5" fillId="0" borderId="15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center" vertical="center"/>
    </xf>
    <xf numFmtId="3" fontId="24" fillId="0" borderId="17" xfId="0" applyNumberFormat="1" applyFont="1" applyBorder="1" applyAlignment="1">
      <alignment horizontal="center" vertical="center"/>
    </xf>
    <xf numFmtId="174" fontId="5" fillId="0" borderId="15" xfId="1" applyNumberFormat="1" applyFont="1" applyBorder="1" applyAlignment="1">
      <alignment horizontal="center" vertical="center"/>
    </xf>
    <xf numFmtId="0" fontId="20" fillId="0" borderId="0" xfId="0" applyFont="1" applyAlignment="1">
      <alignment vertical="center"/>
    </xf>
    <xf numFmtId="174" fontId="24" fillId="0" borderId="15" xfId="1" applyNumberFormat="1" applyFont="1" applyBorder="1" applyAlignment="1">
      <alignment horizontal="center" vertical="center"/>
    </xf>
    <xf numFmtId="0" fontId="15" fillId="0" borderId="0" xfId="0" applyFont="1" applyAlignment="1"/>
    <xf numFmtId="0" fontId="37" fillId="0" borderId="0" xfId="0" applyFont="1" applyAlignment="1">
      <alignment vertical="center"/>
    </xf>
    <xf numFmtId="49" fontId="26" fillId="0" borderId="15" xfId="0" applyNumberFormat="1" applyFont="1" applyBorder="1" applyAlignment="1">
      <alignment horizontal="center" vertical="center"/>
    </xf>
    <xf numFmtId="3" fontId="26" fillId="0" borderId="15" xfId="0" applyNumberFormat="1" applyFont="1" applyBorder="1" applyAlignment="1">
      <alignment horizontal="center" vertical="center"/>
    </xf>
    <xf numFmtId="174" fontId="26" fillId="0" borderId="15" xfId="1" applyNumberFormat="1" applyFont="1" applyBorder="1" applyAlignment="1">
      <alignment horizontal="center" vertical="center"/>
    </xf>
    <xf numFmtId="174" fontId="26" fillId="0" borderId="17" xfId="1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3" fontId="39" fillId="0" borderId="15" xfId="0" applyNumberFormat="1" applyFont="1" applyBorder="1" applyAlignment="1">
      <alignment horizontal="left" vertical="center"/>
    </xf>
    <xf numFmtId="3" fontId="40" fillId="0" borderId="15" xfId="0" applyNumberFormat="1" applyFont="1" applyBorder="1" applyAlignment="1">
      <alignment horizontal="left" vertical="center"/>
    </xf>
    <xf numFmtId="3" fontId="24" fillId="0" borderId="15" xfId="0" applyNumberFormat="1" applyFont="1" applyBorder="1" applyAlignment="1">
      <alignment horizontal="left" vertical="center"/>
    </xf>
    <xf numFmtId="3" fontId="26" fillId="0" borderId="17" xfId="0" applyNumberFormat="1" applyFont="1" applyBorder="1" applyAlignment="1">
      <alignment horizontal="center" vertical="center"/>
    </xf>
    <xf numFmtId="0" fontId="22" fillId="0" borderId="0" xfId="0" applyFont="1" applyAlignment="1">
      <alignment vertical="center"/>
    </xf>
    <xf numFmtId="49" fontId="3" fillId="0" borderId="15" xfId="0" applyNumberFormat="1" applyFont="1" applyBorder="1" applyAlignment="1">
      <alignment horizontal="center" vertical="center"/>
    </xf>
    <xf numFmtId="3" fontId="10" fillId="0" borderId="15" xfId="0" applyNumberFormat="1" applyFont="1" applyBorder="1" applyAlignment="1">
      <alignment horizontal="left" vertical="center"/>
    </xf>
    <xf numFmtId="3" fontId="4" fillId="0" borderId="15" xfId="0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center" vertical="center"/>
    </xf>
    <xf numFmtId="174" fontId="4" fillId="0" borderId="15" xfId="1" applyNumberFormat="1" applyFont="1" applyBorder="1" applyAlignment="1">
      <alignment horizontal="center" vertical="center"/>
    </xf>
    <xf numFmtId="49" fontId="26" fillId="0" borderId="18" xfId="0" applyNumberFormat="1" applyFont="1" applyBorder="1" applyAlignment="1">
      <alignment horizontal="center" vertical="center"/>
    </xf>
    <xf numFmtId="3" fontId="26" fillId="0" borderId="18" xfId="0" applyNumberFormat="1" applyFont="1" applyBorder="1" applyAlignment="1">
      <alignment horizontal="center" vertical="center"/>
    </xf>
    <xf numFmtId="3" fontId="25" fillId="0" borderId="18" xfId="0" applyNumberFormat="1" applyFont="1" applyBorder="1" applyAlignment="1">
      <alignment horizontal="center" vertical="center"/>
    </xf>
    <xf numFmtId="3" fontId="25" fillId="0" borderId="19" xfId="0" applyNumberFormat="1" applyFont="1" applyBorder="1" applyAlignment="1">
      <alignment horizontal="center" vertical="center"/>
    </xf>
    <xf numFmtId="174" fontId="26" fillId="0" borderId="18" xfId="1" applyNumberFormat="1" applyFont="1" applyBorder="1" applyAlignment="1">
      <alignment horizontal="center" vertical="center"/>
    </xf>
    <xf numFmtId="174" fontId="26" fillId="0" borderId="19" xfId="1" applyNumberFormat="1" applyFont="1" applyBorder="1" applyAlignment="1">
      <alignment horizontal="center" vertical="center"/>
    </xf>
    <xf numFmtId="3" fontId="4" fillId="0" borderId="17" xfId="0" applyNumberFormat="1" applyFont="1" applyBorder="1" applyAlignment="1">
      <alignment horizontal="left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3" fontId="26" fillId="0" borderId="22" xfId="0" applyNumberFormat="1" applyFont="1" applyFill="1" applyBorder="1" applyAlignment="1">
      <alignment horizontal="center" vertical="center"/>
    </xf>
    <xf numFmtId="49" fontId="5" fillId="0" borderId="20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3" fontId="5" fillId="0" borderId="17" xfId="0" applyNumberFormat="1" applyFont="1" applyBorder="1" applyAlignment="1">
      <alignment horizontal="left"/>
    </xf>
    <xf numFmtId="3" fontId="40" fillId="0" borderId="17" xfId="0" applyNumberFormat="1" applyFont="1" applyBorder="1" applyAlignment="1">
      <alignment horizontal="left"/>
    </xf>
    <xf numFmtId="174" fontId="20" fillId="0" borderId="0" xfId="0" applyNumberFormat="1" applyFont="1"/>
    <xf numFmtId="0" fontId="20" fillId="0" borderId="0" xfId="0" applyFont="1" applyBorder="1" applyAlignment="1">
      <alignment vertical="center"/>
    </xf>
    <xf numFmtId="3" fontId="24" fillId="0" borderId="17" xfId="0" applyNumberFormat="1" applyFont="1" applyBorder="1" applyAlignment="1">
      <alignment horizontal="left" vertical="justify" wrapText="1"/>
    </xf>
    <xf numFmtId="3" fontId="24" fillId="0" borderId="17" xfId="0" applyNumberFormat="1" applyFont="1" applyBorder="1" applyAlignment="1">
      <alignment horizontal="left" vertical="justify"/>
    </xf>
    <xf numFmtId="3" fontId="24" fillId="0" borderId="17" xfId="0" applyNumberFormat="1" applyFont="1" applyBorder="1" applyAlignment="1">
      <alignment horizontal="left"/>
    </xf>
    <xf numFmtId="3" fontId="41" fillId="0" borderId="21" xfId="0" applyNumberFormat="1" applyFont="1" applyFill="1" applyBorder="1" applyAlignment="1">
      <alignment horizontal="center" vertical="center"/>
    </xf>
    <xf numFmtId="3" fontId="41" fillId="0" borderId="20" xfId="0" applyNumberFormat="1" applyFont="1" applyFill="1" applyBorder="1" applyAlignment="1">
      <alignment horizontal="center" vertical="center"/>
    </xf>
    <xf numFmtId="0" fontId="4" fillId="0" borderId="15" xfId="0" applyFont="1" applyBorder="1"/>
    <xf numFmtId="0" fontId="26" fillId="0" borderId="15" xfId="0" applyFont="1" applyBorder="1" applyAlignment="1">
      <alignment horizontal="center"/>
    </xf>
    <xf numFmtId="0" fontId="26" fillId="0" borderId="15" xfId="0" applyFont="1" applyBorder="1"/>
    <xf numFmtId="0" fontId="4" fillId="0" borderId="15" xfId="0" applyFont="1" applyBorder="1" applyAlignment="1">
      <alignment horizontal="center"/>
    </xf>
    <xf numFmtId="0" fontId="25" fillId="0" borderId="20" xfId="0" applyFont="1" applyBorder="1"/>
    <xf numFmtId="0" fontId="26" fillId="0" borderId="20" xfId="0" applyFont="1" applyBorder="1" applyAlignment="1">
      <alignment horizontal="center"/>
    </xf>
    <xf numFmtId="0" fontId="25" fillId="0" borderId="20" xfId="0" applyFont="1" applyBorder="1" applyAlignment="1">
      <alignment horizontal="center"/>
    </xf>
    <xf numFmtId="3" fontId="26" fillId="0" borderId="20" xfId="2" applyNumberFormat="1" applyFont="1" applyFill="1" applyBorder="1" applyAlignment="1">
      <alignment horizontal="center" vertical="center"/>
    </xf>
    <xf numFmtId="0" fontId="25" fillId="0" borderId="22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0" fontId="41" fillId="0" borderId="15" xfId="0" applyFont="1" applyBorder="1" applyAlignment="1">
      <alignment horizontal="center"/>
    </xf>
    <xf numFmtId="0" fontId="41" fillId="0" borderId="15" xfId="0" applyFont="1" applyBorder="1"/>
    <xf numFmtId="174" fontId="41" fillId="0" borderId="15" xfId="1" applyNumberFormat="1" applyFont="1" applyBorder="1" applyAlignment="1">
      <alignment horizontal="center"/>
    </xf>
    <xf numFmtId="0" fontId="41" fillId="0" borderId="0" xfId="0" applyFont="1"/>
    <xf numFmtId="0" fontId="24" fillId="0" borderId="18" xfId="0" applyFont="1" applyBorder="1"/>
    <xf numFmtId="0" fontId="24" fillId="0" borderId="18" xfId="0" applyFont="1" applyBorder="1" applyAlignment="1">
      <alignment horizontal="center"/>
    </xf>
    <xf numFmtId="174" fontId="24" fillId="0" borderId="18" xfId="1" applyNumberFormat="1" applyFont="1" applyBorder="1" applyAlignment="1">
      <alignment horizontal="center"/>
    </xf>
    <xf numFmtId="0" fontId="24" fillId="0" borderId="15" xfId="0" applyFont="1" applyBorder="1"/>
    <xf numFmtId="0" fontId="24" fillId="0" borderId="15" xfId="0" applyFont="1" applyBorder="1" applyAlignment="1">
      <alignment horizontal="center"/>
    </xf>
    <xf numFmtId="0" fontId="40" fillId="0" borderId="15" xfId="0" applyFont="1" applyBorder="1"/>
    <xf numFmtId="0" fontId="24" fillId="0" borderId="14" xfId="0" applyFont="1" applyBorder="1"/>
    <xf numFmtId="0" fontId="24" fillId="0" borderId="14" xfId="0" applyFont="1" applyBorder="1" applyAlignment="1">
      <alignment horizontal="center"/>
    </xf>
    <xf numFmtId="174" fontId="24" fillId="0" borderId="14" xfId="1" applyNumberFormat="1" applyFont="1" applyBorder="1" applyAlignment="1">
      <alignment horizontal="center"/>
    </xf>
    <xf numFmtId="0" fontId="24" fillId="0" borderId="15" xfId="0" applyFont="1" applyBorder="1" applyAlignment="1">
      <alignment horizontal="left" vertical="distributed" wrapText="1"/>
    </xf>
    <xf numFmtId="0" fontId="40" fillId="0" borderId="15" xfId="0" applyFont="1" applyBorder="1" applyAlignment="1">
      <alignment horizontal="center"/>
    </xf>
    <xf numFmtId="174" fontId="40" fillId="0" borderId="15" xfId="1" applyNumberFormat="1" applyFont="1" applyBorder="1" applyAlignment="1">
      <alignment horizontal="center"/>
    </xf>
    <xf numFmtId="0" fontId="40" fillId="0" borderId="0" xfId="0" applyFont="1"/>
    <xf numFmtId="0" fontId="24" fillId="0" borderId="11" xfId="0" applyFont="1" applyBorder="1"/>
    <xf numFmtId="0" fontId="24" fillId="0" borderId="12" xfId="0" applyFont="1" applyBorder="1" applyAlignment="1">
      <alignment horizontal="center"/>
    </xf>
    <xf numFmtId="43" fontId="24" fillId="0" borderId="13" xfId="0" applyNumberFormat="1" applyFont="1" applyBorder="1" applyAlignment="1">
      <alignment horizontal="center"/>
    </xf>
    <xf numFmtId="0" fontId="24" fillId="0" borderId="13" xfId="0" applyFont="1" applyBorder="1" applyAlignment="1">
      <alignment horizontal="center"/>
    </xf>
    <xf numFmtId="0" fontId="24" fillId="0" borderId="11" xfId="0" applyFont="1" applyBorder="1" applyAlignment="1">
      <alignment horizontal="left" vertical="distributed"/>
    </xf>
    <xf numFmtId="0" fontId="24" fillId="0" borderId="11" xfId="0" applyFont="1" applyBorder="1" applyAlignment="1">
      <alignment vertical="justify"/>
    </xf>
    <xf numFmtId="174" fontId="24" fillId="0" borderId="13" xfId="0" applyNumberFormat="1" applyFont="1" applyBorder="1" applyAlignment="1">
      <alignment horizontal="center"/>
    </xf>
    <xf numFmtId="174" fontId="24" fillId="0" borderId="12" xfId="0" applyNumberFormat="1" applyFont="1" applyBorder="1" applyAlignment="1">
      <alignment horizontal="center"/>
    </xf>
    <xf numFmtId="0" fontId="41" fillId="0" borderId="24" xfId="0" applyFont="1" applyBorder="1" applyAlignment="1">
      <alignment horizontal="center" vertical="center"/>
    </xf>
    <xf numFmtId="0" fontId="43" fillId="0" borderId="0" xfId="0" applyFont="1" applyAlignment="1">
      <alignment vertical="center"/>
    </xf>
    <xf numFmtId="0" fontId="25" fillId="0" borderId="25" xfId="0" applyFont="1" applyBorder="1" applyAlignment="1">
      <alignment vertical="center"/>
    </xf>
    <xf numFmtId="0" fontId="25" fillId="0" borderId="26" xfId="0" applyFont="1" applyBorder="1" applyAlignment="1">
      <alignment horizontal="center" vertical="center"/>
    </xf>
    <xf numFmtId="0" fontId="25" fillId="0" borderId="27" xfId="0" applyFont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42" fillId="0" borderId="25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2" xfId="0" applyFont="1" applyBorder="1" applyAlignment="1">
      <alignment horizontal="center" vertical="center"/>
    </xf>
    <xf numFmtId="174" fontId="29" fillId="0" borderId="13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174" fontId="29" fillId="0" borderId="12" xfId="0" applyNumberFormat="1" applyFont="1" applyBorder="1" applyAlignment="1">
      <alignment horizontal="center" vertical="center"/>
    </xf>
    <xf numFmtId="0" fontId="25" fillId="0" borderId="11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25" fillId="0" borderId="12" xfId="0" applyFont="1" applyBorder="1" applyAlignment="1">
      <alignment horizontal="center" vertical="center"/>
    </xf>
    <xf numFmtId="0" fontId="42" fillId="0" borderId="11" xfId="0" applyFont="1" applyBorder="1" applyAlignment="1">
      <alignment vertical="center"/>
    </xf>
    <xf numFmtId="174" fontId="25" fillId="0" borderId="13" xfId="0" applyNumberFormat="1" applyFont="1" applyBorder="1" applyAlignment="1">
      <alignment horizontal="center" vertical="center"/>
    </xf>
    <xf numFmtId="174" fontId="25" fillId="0" borderId="12" xfId="0" applyNumberFormat="1" applyFont="1" applyBorder="1" applyAlignment="1">
      <alignment horizontal="center" vertical="center"/>
    </xf>
    <xf numFmtId="0" fontId="44" fillId="0" borderId="12" xfId="0" applyFont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4" fillId="0" borderId="11" xfId="0" applyFont="1" applyBorder="1" applyAlignment="1">
      <alignment vertical="center"/>
    </xf>
    <xf numFmtId="0" fontId="29" fillId="0" borderId="11" xfId="0" applyFont="1" applyFill="1" applyBorder="1" applyAlignment="1">
      <alignment vertical="center"/>
    </xf>
    <xf numFmtId="174" fontId="44" fillId="0" borderId="12" xfId="0" applyNumberFormat="1" applyFont="1" applyBorder="1" applyAlignment="1">
      <alignment horizontal="center" vertical="center"/>
    </xf>
    <xf numFmtId="0" fontId="26" fillId="0" borderId="11" xfId="0" applyFont="1" applyFill="1" applyBorder="1" applyAlignment="1">
      <alignment vertical="center"/>
    </xf>
    <xf numFmtId="0" fontId="25" fillId="0" borderId="28" xfId="0" applyFont="1" applyBorder="1" applyAlignment="1">
      <alignment vertical="center"/>
    </xf>
    <xf numFmtId="0" fontId="26" fillId="0" borderId="28" xfId="0" applyFont="1" applyFill="1" applyBorder="1" applyAlignment="1">
      <alignment vertical="center"/>
    </xf>
    <xf numFmtId="0" fontId="25" fillId="0" borderId="29" xfId="0" applyFont="1" applyBorder="1" applyAlignment="1">
      <alignment horizontal="center" vertical="center"/>
    </xf>
    <xf numFmtId="174" fontId="25" fillId="0" borderId="30" xfId="0" applyNumberFormat="1" applyFont="1" applyBorder="1" applyAlignment="1">
      <alignment horizontal="center" vertical="center"/>
    </xf>
    <xf numFmtId="174" fontId="25" fillId="0" borderId="29" xfId="0" applyNumberFormat="1" applyFont="1" applyBorder="1" applyAlignment="1">
      <alignment horizontal="center" vertical="center"/>
    </xf>
    <xf numFmtId="0" fontId="24" fillId="0" borderId="11" xfId="0" applyFont="1" applyFill="1" applyBorder="1"/>
    <xf numFmtId="0" fontId="41" fillId="0" borderId="31" xfId="0" applyFont="1" applyBorder="1" applyAlignment="1">
      <alignment horizontal="center" vertical="center"/>
    </xf>
    <xf numFmtId="0" fontId="41" fillId="0" borderId="32" xfId="0" applyFont="1" applyBorder="1" applyAlignment="1">
      <alignment horizontal="center" vertical="center"/>
    </xf>
    <xf numFmtId="174" fontId="25" fillId="0" borderId="33" xfId="1" applyNumberFormat="1" applyFont="1" applyBorder="1" applyAlignment="1">
      <alignment horizontal="center" vertical="center"/>
    </xf>
    <xf numFmtId="174" fontId="5" fillId="0" borderId="33" xfId="1" applyNumberFormat="1" applyFont="1" applyBorder="1" applyAlignment="1">
      <alignment horizontal="center"/>
    </xf>
    <xf numFmtId="174" fontId="40" fillId="0" borderId="33" xfId="1" applyNumberFormat="1" applyFont="1" applyBorder="1" applyAlignment="1">
      <alignment horizontal="center"/>
    </xf>
    <xf numFmtId="174" fontId="24" fillId="0" borderId="33" xfId="1" applyNumberFormat="1" applyFont="1" applyBorder="1" applyAlignment="1">
      <alignment horizontal="center"/>
    </xf>
    <xf numFmtId="174" fontId="29" fillId="0" borderId="33" xfId="0" applyNumberFormat="1" applyFont="1" applyBorder="1" applyAlignment="1">
      <alignment horizontal="center" vertical="center"/>
    </xf>
    <xf numFmtId="174" fontId="4" fillId="0" borderId="33" xfId="1" applyNumberFormat="1" applyFont="1" applyBorder="1" applyAlignment="1">
      <alignment horizontal="center"/>
    </xf>
    <xf numFmtId="174" fontId="29" fillId="0" borderId="33" xfId="1" applyNumberFormat="1" applyFont="1" applyBorder="1" applyAlignment="1">
      <alignment horizontal="center" vertical="center"/>
    </xf>
    <xf numFmtId="174" fontId="26" fillId="0" borderId="33" xfId="1" applyNumberFormat="1" applyFont="1" applyBorder="1" applyAlignment="1">
      <alignment horizontal="center" vertical="center"/>
    </xf>
    <xf numFmtId="174" fontId="26" fillId="0" borderId="34" xfId="1" applyNumberFormat="1" applyFont="1" applyBorder="1" applyAlignment="1">
      <alignment horizontal="center" vertical="center"/>
    </xf>
    <xf numFmtId="0" fontId="25" fillId="0" borderId="15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25" fillId="0" borderId="18" xfId="0" applyFont="1" applyBorder="1" applyAlignment="1">
      <alignment vertical="center"/>
    </xf>
    <xf numFmtId="0" fontId="25" fillId="0" borderId="14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4" fillId="0" borderId="17" xfId="0" applyFont="1" applyBorder="1"/>
    <xf numFmtId="0" fontId="40" fillId="0" borderId="17" xfId="0" applyFont="1" applyBorder="1" applyAlignment="1">
      <alignment horizontal="left" vertical="distributed"/>
    </xf>
    <xf numFmtId="0" fontId="10" fillId="0" borderId="17" xfId="0" applyFont="1" applyBorder="1" applyAlignment="1">
      <alignment horizontal="left" vertical="distributed"/>
    </xf>
    <xf numFmtId="0" fontId="24" fillId="0" borderId="17" xfId="0" applyFont="1" applyBorder="1" applyAlignment="1">
      <alignment horizontal="left" vertical="distributed"/>
    </xf>
    <xf numFmtId="0" fontId="29" fillId="0" borderId="17" xfId="0" applyFont="1" applyBorder="1" applyAlignment="1">
      <alignment vertical="center"/>
    </xf>
    <xf numFmtId="0" fontId="4" fillId="0" borderId="17" xfId="0" applyFont="1" applyBorder="1"/>
    <xf numFmtId="0" fontId="26" fillId="0" borderId="17" xfId="0" applyFont="1" applyBorder="1" applyAlignment="1">
      <alignment vertical="center"/>
    </xf>
    <xf numFmtId="0" fontId="26" fillId="0" borderId="17" xfId="0" applyFont="1" applyFill="1" applyBorder="1" applyAlignment="1">
      <alignment vertical="center"/>
    </xf>
    <xf numFmtId="0" fontId="26" fillId="0" borderId="19" xfId="0" applyFont="1" applyFill="1" applyBorder="1" applyAlignment="1">
      <alignment vertical="center"/>
    </xf>
    <xf numFmtId="0" fontId="24" fillId="0" borderId="35" xfId="0" applyFont="1" applyBorder="1" applyAlignment="1">
      <alignment horizontal="center"/>
    </xf>
    <xf numFmtId="0" fontId="29" fillId="0" borderId="35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/>
    </xf>
    <xf numFmtId="0" fontId="25" fillId="0" borderId="3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5" fillId="0" borderId="37" xfId="0" applyFont="1" applyBorder="1" applyAlignment="1">
      <alignment horizontal="center" vertical="center"/>
    </xf>
    <xf numFmtId="0" fontId="24" fillId="0" borderId="38" xfId="0" applyFont="1" applyBorder="1" applyAlignment="1">
      <alignment horizontal="center"/>
    </xf>
    <xf numFmtId="0" fontId="29" fillId="0" borderId="38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/>
    </xf>
    <xf numFmtId="0" fontId="25" fillId="0" borderId="38" xfId="0" applyFont="1" applyBorder="1" applyAlignment="1">
      <alignment horizontal="center" vertical="center"/>
    </xf>
    <xf numFmtId="0" fontId="44" fillId="0" borderId="38" xfId="0" applyFont="1" applyBorder="1" applyAlignment="1">
      <alignment horizontal="center" vertical="center"/>
    </xf>
    <xf numFmtId="0" fontId="26" fillId="0" borderId="39" xfId="0" applyFont="1" applyBorder="1" applyAlignment="1">
      <alignment horizontal="center" vertical="center"/>
    </xf>
    <xf numFmtId="0" fontId="26" fillId="0" borderId="0" xfId="0" applyFont="1" applyAlignment="1">
      <alignment horizontal="center" vertical="justify"/>
    </xf>
    <xf numFmtId="0" fontId="26" fillId="0" borderId="20" xfId="0" applyFont="1" applyBorder="1" applyAlignment="1">
      <alignment horizontal="center" vertical="justify"/>
    </xf>
    <xf numFmtId="0" fontId="26" fillId="0" borderId="40" xfId="0" applyFont="1" applyBorder="1" applyAlignment="1">
      <alignment horizontal="center" vertical="justify"/>
    </xf>
    <xf numFmtId="0" fontId="26" fillId="0" borderId="22" xfId="0" applyFont="1" applyBorder="1" applyAlignment="1">
      <alignment horizontal="center" vertical="justify"/>
    </xf>
    <xf numFmtId="0" fontId="26" fillId="0" borderId="21" xfId="0" applyFont="1" applyBorder="1" applyAlignment="1">
      <alignment horizontal="center" vertical="justify"/>
    </xf>
    <xf numFmtId="0" fontId="26" fillId="0" borderId="0" xfId="0" applyFont="1" applyBorder="1" applyAlignment="1">
      <alignment horizontal="center" vertical="justify"/>
    </xf>
    <xf numFmtId="174" fontId="26" fillId="0" borderId="41" xfId="1" applyNumberFormat="1" applyFont="1" applyBorder="1" applyAlignment="1">
      <alignment horizontal="center" vertical="center"/>
    </xf>
    <xf numFmtId="174" fontId="25" fillId="0" borderId="15" xfId="1" applyNumberFormat="1" applyFont="1" applyBorder="1" applyAlignment="1">
      <alignment horizontal="center" vertical="center"/>
    </xf>
    <xf numFmtId="174" fontId="26" fillId="0" borderId="42" xfId="0" applyNumberFormat="1" applyFont="1" applyBorder="1" applyAlignment="1">
      <alignment horizontal="center" vertical="center"/>
    </xf>
    <xf numFmtId="174" fontId="25" fillId="0" borderId="17" xfId="0" applyNumberFormat="1" applyFont="1" applyBorder="1" applyAlignment="1">
      <alignment horizontal="center" vertical="center"/>
    </xf>
    <xf numFmtId="174" fontId="26" fillId="0" borderId="17" xfId="0" applyNumberFormat="1" applyFont="1" applyBorder="1" applyAlignment="1">
      <alignment horizontal="center" vertical="center"/>
    </xf>
    <xf numFmtId="174" fontId="26" fillId="0" borderId="41" xfId="0" applyNumberFormat="1" applyFont="1" applyBorder="1" applyAlignment="1">
      <alignment horizontal="center" vertical="center"/>
    </xf>
    <xf numFmtId="174" fontId="25" fillId="0" borderId="15" xfId="0" applyNumberFormat="1" applyFont="1" applyBorder="1" applyAlignment="1">
      <alignment horizontal="center" vertical="center"/>
    </xf>
    <xf numFmtId="174" fontId="26" fillId="0" borderId="1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left" vertical="center"/>
    </xf>
    <xf numFmtId="0" fontId="25" fillId="0" borderId="17" xfId="0" applyFont="1" applyBorder="1" applyAlignment="1">
      <alignment horizontal="left" vertical="center"/>
    </xf>
    <xf numFmtId="0" fontId="26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41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7" fillId="0" borderId="0" xfId="0" applyFont="1" applyAlignment="1">
      <alignment horizontal="centerContinuous"/>
    </xf>
    <xf numFmtId="0" fontId="48" fillId="0" borderId="0" xfId="0" applyFont="1" applyAlignment="1">
      <alignment horizontal="centerContinuous"/>
    </xf>
    <xf numFmtId="0" fontId="48" fillId="0" borderId="0" xfId="0" applyFont="1"/>
    <xf numFmtId="0" fontId="19" fillId="0" borderId="0" xfId="0" applyFont="1"/>
    <xf numFmtId="0" fontId="19" fillId="0" borderId="0" xfId="0" applyFont="1" applyAlignment="1">
      <alignment horizontal="left"/>
    </xf>
    <xf numFmtId="174" fontId="6" fillId="0" borderId="0" xfId="0" applyNumberFormat="1" applyFont="1" applyAlignment="1">
      <alignment horizontal="centerContinuous"/>
    </xf>
    <xf numFmtId="49" fontId="26" fillId="0" borderId="24" xfId="0" applyNumberFormat="1" applyFont="1" applyBorder="1" applyAlignment="1">
      <alignment horizontal="center"/>
    </xf>
    <xf numFmtId="3" fontId="26" fillId="0" borderId="24" xfId="0" applyNumberFormat="1" applyFont="1" applyBorder="1" applyAlignment="1">
      <alignment horizontal="left"/>
    </xf>
    <xf numFmtId="3" fontId="25" fillId="0" borderId="24" xfId="0" applyNumberFormat="1" applyFont="1" applyBorder="1" applyAlignment="1">
      <alignment horizontal="center"/>
    </xf>
    <xf numFmtId="174" fontId="26" fillId="0" borderId="24" xfId="1" applyNumberFormat="1" applyFont="1" applyBorder="1" applyAlignment="1">
      <alignment horizontal="center"/>
    </xf>
    <xf numFmtId="0" fontId="15" fillId="0" borderId="24" xfId="0" applyFont="1" applyBorder="1"/>
    <xf numFmtId="174" fontId="24" fillId="0" borderId="24" xfId="1" applyNumberFormat="1" applyFont="1" applyFill="1" applyBorder="1" applyAlignment="1">
      <alignment horizontal="center"/>
    </xf>
    <xf numFmtId="174" fontId="15" fillId="0" borderId="24" xfId="0" applyNumberFormat="1" applyFont="1" applyBorder="1"/>
    <xf numFmtId="0" fontId="52" fillId="0" borderId="43" xfId="0" applyFont="1" applyBorder="1" applyAlignment="1">
      <alignment horizontal="center" vertical="center"/>
    </xf>
    <xf numFmtId="0" fontId="52" fillId="0" borderId="44" xfId="0" applyFont="1" applyBorder="1" applyAlignment="1">
      <alignment horizontal="center" vertical="center"/>
    </xf>
    <xf numFmtId="174" fontId="52" fillId="0" borderId="43" xfId="1" applyNumberFormat="1" applyFont="1" applyBorder="1" applyAlignment="1">
      <alignment horizontal="center" vertical="center"/>
    </xf>
    <xf numFmtId="174" fontId="0" fillId="0" borderId="0" xfId="0" applyNumberFormat="1" applyAlignment="1">
      <alignment horizontal="centerContinuous"/>
    </xf>
    <xf numFmtId="174" fontId="0" fillId="0" borderId="0" xfId="0" applyNumberFormat="1"/>
    <xf numFmtId="0" fontId="53" fillId="0" borderId="0" xfId="0" applyFont="1" applyAlignment="1">
      <alignment horizontal="left"/>
    </xf>
    <xf numFmtId="0" fontId="49" fillId="0" borderId="0" xfId="0" applyFont="1"/>
    <xf numFmtId="0" fontId="49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74" fontId="24" fillId="0" borderId="15" xfId="1" applyNumberFormat="1" applyFont="1" applyBorder="1" applyAlignment="1">
      <alignment vertical="center"/>
    </xf>
    <xf numFmtId="174" fontId="20" fillId="0" borderId="0" xfId="0" applyNumberFormat="1" applyFont="1" applyAlignment="1">
      <alignment vertical="center"/>
    </xf>
    <xf numFmtId="174" fontId="24" fillId="0" borderId="0" xfId="1" applyNumberFormat="1" applyFont="1" applyBorder="1" applyAlignment="1">
      <alignment horizontal="center"/>
    </xf>
    <xf numFmtId="0" fontId="5" fillId="0" borderId="0" xfId="0" applyFont="1"/>
    <xf numFmtId="0" fontId="3" fillId="0" borderId="0" xfId="0" applyFont="1"/>
    <xf numFmtId="174" fontId="26" fillId="0" borderId="13" xfId="0" applyNumberFormat="1" applyFont="1" applyBorder="1" applyAlignment="1">
      <alignment horizontal="center" vertical="center"/>
    </xf>
    <xf numFmtId="174" fontId="26" fillId="0" borderId="30" xfId="0" applyNumberFormat="1" applyFont="1" applyBorder="1" applyAlignment="1">
      <alignment horizontal="center" vertical="center"/>
    </xf>
    <xf numFmtId="174" fontId="54" fillId="0" borderId="33" xfId="1" applyNumberFormat="1" applyFont="1" applyBorder="1" applyAlignment="1">
      <alignment horizontal="center"/>
    </xf>
    <xf numFmtId="0" fontId="24" fillId="0" borderId="13" xfId="0" applyFont="1" applyBorder="1" applyAlignment="1"/>
    <xf numFmtId="0" fontId="4" fillId="0" borderId="0" xfId="0" applyFont="1" applyAlignment="1">
      <alignment wrapText="1"/>
    </xf>
    <xf numFmtId="174" fontId="40" fillId="0" borderId="33" xfId="1" applyNumberFormat="1" applyFont="1" applyBorder="1" applyAlignment="1">
      <alignment horizontal="center" wrapText="1"/>
    </xf>
    <xf numFmtId="3" fontId="5" fillId="0" borderId="20" xfId="0" applyNumberFormat="1" applyFont="1" applyFill="1" applyBorder="1" applyAlignment="1">
      <alignment horizontal="center" vertical="center"/>
    </xf>
    <xf numFmtId="3" fontId="5" fillId="0" borderId="22" xfId="0" applyNumberFormat="1" applyFont="1" applyFill="1" applyBorder="1" applyAlignment="1">
      <alignment horizontal="center" vertical="center"/>
    </xf>
    <xf numFmtId="3" fontId="5" fillId="0" borderId="21" xfId="0" applyNumberFormat="1" applyFont="1" applyFill="1" applyBorder="1" applyAlignment="1">
      <alignment horizontal="center" vertical="center"/>
    </xf>
    <xf numFmtId="3" fontId="5" fillId="0" borderId="23" xfId="0" applyNumberFormat="1" applyFont="1" applyFill="1" applyBorder="1" applyAlignment="1">
      <alignment horizontal="center" vertical="center"/>
    </xf>
    <xf numFmtId="3" fontId="26" fillId="0" borderId="41" xfId="0" applyNumberFormat="1" applyFont="1" applyFill="1" applyBorder="1" applyAlignment="1">
      <alignment horizontal="center" vertical="center"/>
    </xf>
    <xf numFmtId="3" fontId="26" fillId="0" borderId="18" xfId="0" applyNumberFormat="1" applyFont="1" applyFill="1" applyBorder="1" applyAlignment="1">
      <alignment horizontal="center" vertical="center"/>
    </xf>
    <xf numFmtId="0" fontId="50" fillId="0" borderId="0" xfId="0" applyFont="1" applyAlignment="1">
      <alignment horizontal="center"/>
    </xf>
    <xf numFmtId="0" fontId="55" fillId="0" borderId="45" xfId="0" applyFont="1" applyBorder="1" applyAlignment="1">
      <alignment horizontal="center" vertical="center" wrapText="1"/>
    </xf>
    <xf numFmtId="0" fontId="55" fillId="0" borderId="46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174" fontId="24" fillId="0" borderId="0" xfId="0" applyNumberFormat="1" applyFont="1"/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41"/>
  <sheetViews>
    <sheetView showGridLines="0" workbookViewId="0">
      <selection activeCell="C44" sqref="C44"/>
    </sheetView>
  </sheetViews>
  <sheetFormatPr defaultRowHeight="12.75"/>
  <cols>
    <col min="1" max="1" width="4.28515625" customWidth="1"/>
    <col min="2" max="2" width="11.42578125" customWidth="1"/>
    <col min="3" max="3" width="32.5703125" customWidth="1"/>
    <col min="4" max="4" width="16.28515625" customWidth="1"/>
    <col min="6" max="6" width="12.140625" customWidth="1"/>
    <col min="7" max="7" width="5" customWidth="1"/>
  </cols>
  <sheetData>
    <row r="2" spans="1:7" ht="2.25" customHeight="1"/>
    <row r="3" spans="1:7" ht="3.75" customHeight="1"/>
    <row r="4" spans="1:7" ht="24.75" customHeight="1" thickBot="1"/>
    <row r="5" spans="1:7" s="31" customFormat="1" ht="24.75" customHeight="1" thickTop="1">
      <c r="A5" s="76"/>
      <c r="B5" s="77"/>
      <c r="C5" s="77"/>
      <c r="D5" s="77"/>
      <c r="E5" s="77"/>
      <c r="F5" s="77"/>
      <c r="G5" s="78"/>
    </row>
    <row r="6" spans="1:7" s="63" customFormat="1" ht="23.25">
      <c r="A6" s="79" t="s">
        <v>245</v>
      </c>
      <c r="B6" s="80"/>
      <c r="C6" s="80"/>
      <c r="D6" s="80"/>
      <c r="E6" s="80"/>
      <c r="F6" s="80"/>
      <c r="G6" s="62"/>
    </row>
    <row r="7" spans="1:7" s="31" customFormat="1">
      <c r="A7" s="81"/>
      <c r="B7" s="82"/>
      <c r="C7" s="82"/>
      <c r="D7" s="82"/>
      <c r="E7" s="82"/>
      <c r="F7" s="82"/>
      <c r="G7" s="83"/>
    </row>
    <row r="8" spans="1:7" s="31" customFormat="1">
      <c r="A8" s="81"/>
      <c r="B8" s="82"/>
      <c r="C8" s="82"/>
      <c r="D8" s="82"/>
      <c r="E8" s="82"/>
      <c r="F8" s="82"/>
      <c r="G8" s="83"/>
    </row>
    <row r="9" spans="1:7" s="31" customFormat="1">
      <c r="A9" s="81"/>
      <c r="B9" s="82"/>
      <c r="C9" s="82"/>
      <c r="D9" s="82"/>
      <c r="E9" s="82"/>
      <c r="F9" s="82"/>
      <c r="G9" s="83"/>
    </row>
    <row r="10" spans="1:7" s="35" customFormat="1" ht="24.75" customHeight="1">
      <c r="A10" s="32" t="s">
        <v>298</v>
      </c>
      <c r="B10" s="33"/>
      <c r="C10" s="33"/>
      <c r="D10" s="33"/>
      <c r="E10" s="33"/>
      <c r="F10" s="33"/>
      <c r="G10" s="34"/>
    </row>
    <row r="11" spans="1:7" s="30" customFormat="1" ht="23.25" customHeight="1">
      <c r="A11" s="60" t="s">
        <v>244</v>
      </c>
      <c r="B11" s="36"/>
      <c r="C11" s="36"/>
      <c r="D11" s="36"/>
      <c r="E11" s="36"/>
      <c r="F11" s="36"/>
      <c r="G11" s="61"/>
    </row>
    <row r="12" spans="1:7" s="30" customFormat="1" ht="16.5" customHeight="1">
      <c r="A12" s="60" t="s">
        <v>217</v>
      </c>
      <c r="B12" s="36"/>
      <c r="C12" s="36"/>
      <c r="D12" s="36"/>
      <c r="E12" s="36"/>
      <c r="F12" s="36"/>
      <c r="G12" s="61"/>
    </row>
    <row r="13" spans="1:7" s="31" customFormat="1">
      <c r="A13" s="81"/>
      <c r="B13" s="82"/>
      <c r="C13" s="82"/>
      <c r="D13" s="82"/>
      <c r="E13" s="82"/>
      <c r="F13" s="82"/>
      <c r="G13" s="83"/>
    </row>
    <row r="14" spans="1:7" s="31" customFormat="1">
      <c r="A14" s="81"/>
      <c r="B14" s="82"/>
      <c r="C14" s="82"/>
      <c r="D14" s="82"/>
      <c r="E14" s="82"/>
      <c r="F14" s="82"/>
      <c r="G14" s="83"/>
    </row>
    <row r="15" spans="1:7" s="68" customFormat="1" ht="33" customHeight="1">
      <c r="A15" s="64"/>
      <c r="B15" s="65" t="s">
        <v>184</v>
      </c>
      <c r="C15" s="65"/>
      <c r="D15" s="84" t="s">
        <v>212</v>
      </c>
      <c r="E15" s="85"/>
      <c r="F15" s="66"/>
      <c r="G15" s="67"/>
    </row>
    <row r="16" spans="1:7" s="68" customFormat="1" ht="27.75" customHeight="1">
      <c r="A16" s="64"/>
      <c r="B16" s="69" t="s">
        <v>185</v>
      </c>
      <c r="C16" s="69"/>
      <c r="D16" s="70" t="s">
        <v>186</v>
      </c>
      <c r="E16" s="86"/>
      <c r="F16" s="71"/>
      <c r="G16" s="67"/>
    </row>
    <row r="17" spans="1:7" s="68" customFormat="1" ht="26.25" customHeight="1">
      <c r="A17" s="64"/>
      <c r="B17" s="69" t="s">
        <v>187</v>
      </c>
      <c r="C17" s="69"/>
      <c r="D17" s="72" t="s">
        <v>299</v>
      </c>
      <c r="E17" s="87"/>
      <c r="F17" s="71"/>
      <c r="G17" s="67"/>
    </row>
    <row r="18" spans="1:7" s="68" customFormat="1" ht="25.5" customHeight="1">
      <c r="A18" s="64"/>
      <c r="B18" s="69" t="s">
        <v>188</v>
      </c>
      <c r="C18" s="69"/>
      <c r="D18" s="70" t="s">
        <v>300</v>
      </c>
      <c r="E18" s="86"/>
      <c r="F18" s="71"/>
      <c r="G18" s="67"/>
    </row>
    <row r="19" spans="1:7" s="68" customFormat="1" ht="26.25" customHeight="1">
      <c r="A19" s="64"/>
      <c r="B19" s="69" t="s">
        <v>189</v>
      </c>
      <c r="C19" s="69"/>
      <c r="D19" s="70" t="s">
        <v>213</v>
      </c>
      <c r="E19" s="86"/>
      <c r="F19" s="71"/>
      <c r="G19" s="67"/>
    </row>
    <row r="20" spans="1:7" s="68" customFormat="1" ht="24" customHeight="1">
      <c r="A20" s="64"/>
      <c r="B20" s="69" t="s">
        <v>190</v>
      </c>
      <c r="C20" s="73"/>
      <c r="D20" s="72">
        <v>37172</v>
      </c>
      <c r="E20" s="87"/>
      <c r="F20" s="71"/>
      <c r="G20" s="67"/>
    </row>
    <row r="21" spans="1:7" s="68" customFormat="1" ht="24.75" customHeight="1">
      <c r="A21" s="64"/>
      <c r="B21" s="69" t="s">
        <v>191</v>
      </c>
      <c r="C21" s="69"/>
      <c r="D21" s="70" t="s">
        <v>214</v>
      </c>
      <c r="E21" s="86"/>
      <c r="F21" s="71"/>
      <c r="G21" s="67"/>
    </row>
    <row r="22" spans="1:7" s="68" customFormat="1" ht="25.5" customHeight="1">
      <c r="A22" s="64"/>
      <c r="B22" s="69" t="s">
        <v>192</v>
      </c>
      <c r="C22" s="69"/>
      <c r="D22" s="70" t="s">
        <v>2</v>
      </c>
      <c r="E22" s="86"/>
      <c r="F22" s="71"/>
      <c r="G22" s="67"/>
    </row>
    <row r="23" spans="1:7" s="68" customFormat="1" ht="26.25" customHeight="1">
      <c r="A23" s="64"/>
      <c r="B23" s="69" t="s">
        <v>193</v>
      </c>
      <c r="C23" s="69"/>
      <c r="D23" s="70" t="s">
        <v>194</v>
      </c>
      <c r="E23" s="86"/>
      <c r="F23" s="71"/>
      <c r="G23" s="67"/>
    </row>
    <row r="24" spans="1:7" s="68" customFormat="1" ht="26.25" customHeight="1">
      <c r="A24" s="64"/>
      <c r="B24" s="88" t="s">
        <v>195</v>
      </c>
      <c r="C24" s="69"/>
      <c r="D24" s="70" t="s">
        <v>215</v>
      </c>
      <c r="E24" s="86"/>
      <c r="F24" s="71"/>
      <c r="G24" s="67"/>
    </row>
    <row r="25" spans="1:7" s="68" customFormat="1" ht="27.75" customHeight="1">
      <c r="A25" s="64"/>
      <c r="B25" s="88" t="s">
        <v>196</v>
      </c>
      <c r="C25" s="69"/>
      <c r="D25" s="70" t="s">
        <v>216</v>
      </c>
      <c r="E25" s="86"/>
      <c r="F25" s="71"/>
      <c r="G25" s="67"/>
    </row>
    <row r="26" spans="1:7" s="68" customFormat="1" ht="18">
      <c r="A26" s="64"/>
      <c r="B26" s="74"/>
      <c r="C26" s="74"/>
      <c r="D26" s="74"/>
      <c r="E26" s="74"/>
      <c r="F26" s="74"/>
      <c r="G26" s="67"/>
    </row>
    <row r="27" spans="1:7" s="68" customFormat="1" ht="18">
      <c r="A27" s="64"/>
      <c r="B27" s="74"/>
      <c r="C27" s="74"/>
      <c r="D27" s="74"/>
      <c r="E27" s="74"/>
      <c r="F27" s="74"/>
      <c r="G27" s="67"/>
    </row>
    <row r="28" spans="1:7" s="68" customFormat="1" ht="18">
      <c r="A28" s="64"/>
      <c r="B28" s="74"/>
      <c r="C28" s="74"/>
      <c r="D28" s="74"/>
      <c r="E28" s="74"/>
      <c r="F28" s="74"/>
      <c r="G28" s="67"/>
    </row>
    <row r="29" spans="1:7">
      <c r="A29" s="26"/>
      <c r="B29" s="1"/>
      <c r="C29" s="1"/>
      <c r="D29" s="1"/>
      <c r="E29" s="1"/>
      <c r="F29" s="1"/>
      <c r="G29" s="25"/>
    </row>
    <row r="30" spans="1:7">
      <c r="A30" s="26"/>
      <c r="B30" s="1"/>
      <c r="C30" s="1"/>
      <c r="D30" s="1"/>
      <c r="E30" s="1"/>
      <c r="F30" s="1"/>
      <c r="G30" s="25"/>
    </row>
    <row r="31" spans="1:7">
      <c r="A31" s="26"/>
      <c r="B31" s="1"/>
      <c r="C31" s="1"/>
      <c r="D31" s="1"/>
      <c r="E31" s="1"/>
      <c r="F31" s="1"/>
      <c r="G31" s="25"/>
    </row>
    <row r="32" spans="1:7">
      <c r="A32" s="26"/>
      <c r="B32" s="1"/>
      <c r="C32" s="1"/>
      <c r="D32" s="1"/>
      <c r="E32" s="1"/>
      <c r="F32" s="1"/>
      <c r="G32" s="25"/>
    </row>
    <row r="33" spans="1:7" ht="16.5" customHeight="1">
      <c r="A33" s="26"/>
      <c r="B33" s="1"/>
      <c r="C33" s="1"/>
      <c r="D33" s="1"/>
      <c r="E33" s="1"/>
      <c r="F33" s="1"/>
      <c r="G33" s="25"/>
    </row>
    <row r="34" spans="1:7" ht="48" customHeight="1" thickBot="1">
      <c r="A34" s="27"/>
      <c r="B34" s="28"/>
      <c r="C34" s="28"/>
      <c r="D34" s="28"/>
      <c r="E34" s="28"/>
      <c r="F34" s="28"/>
      <c r="G34" s="29"/>
    </row>
    <row r="35" spans="1:7" ht="13.5" thickTop="1"/>
    <row r="40" spans="1:7" ht="18">
      <c r="D40" s="68"/>
      <c r="E40" s="3"/>
      <c r="F40" s="3"/>
    </row>
    <row r="41" spans="1:7" ht="17.25" customHeight="1">
      <c r="D41" s="75"/>
      <c r="E41" s="2"/>
      <c r="F41" s="2"/>
    </row>
  </sheetData>
  <phoneticPr fontId="2" type="noConversion"/>
  <pageMargins left="0.75" right="0.75" top="0.53" bottom="0.89" header="0.5" footer="0.5"/>
  <pageSetup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2.7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1"/>
  <sheetViews>
    <sheetView showGridLines="0" zoomScale="130" zoomScaleNormal="130" workbookViewId="0">
      <selection activeCell="I8" sqref="I8"/>
    </sheetView>
  </sheetViews>
  <sheetFormatPr defaultColWidth="6" defaultRowHeight="11.25"/>
  <cols>
    <col min="1" max="1" width="3.140625" style="23" customWidth="1"/>
    <col min="2" max="2" width="40.140625" style="24" customWidth="1"/>
    <col min="3" max="3" width="6.28515625" style="13" customWidth="1"/>
    <col min="4" max="4" width="6.85546875" style="13" customWidth="1"/>
    <col min="5" max="5" width="12" style="13" customWidth="1"/>
    <col min="6" max="6" width="11.7109375" style="13" customWidth="1"/>
    <col min="7" max="7" width="9.85546875" style="13" customWidth="1"/>
    <col min="8" max="8" width="7.5703125" style="13" customWidth="1"/>
    <col min="9" max="9" width="12.7109375" style="13" customWidth="1"/>
    <col min="10" max="11" width="12" style="13" bestFit="1" customWidth="1"/>
    <col min="12" max="16384" width="6" style="13"/>
  </cols>
  <sheetData>
    <row r="1" spans="1:10" ht="15.75">
      <c r="B1" s="41" t="s">
        <v>275</v>
      </c>
    </row>
    <row r="2" spans="1:10" ht="15.75">
      <c r="B2" s="41"/>
    </row>
    <row r="3" spans="1:10" s="91" customFormat="1" ht="12" thickBot="1">
      <c r="A3" s="89"/>
      <c r="B3" s="90"/>
    </row>
    <row r="4" spans="1:10" s="163" customFormat="1" ht="16.5">
      <c r="A4" s="158"/>
      <c r="B4" s="168" t="s">
        <v>220</v>
      </c>
      <c r="C4" s="154" t="s">
        <v>100</v>
      </c>
      <c r="D4" s="328" t="s">
        <v>101</v>
      </c>
      <c r="E4" s="154" t="s">
        <v>223</v>
      </c>
      <c r="F4" s="153" t="s">
        <v>78</v>
      </c>
      <c r="G4" s="328" t="s">
        <v>79</v>
      </c>
    </row>
    <row r="5" spans="1:10" s="163" customFormat="1" ht="14.25" thickBot="1">
      <c r="A5" s="159"/>
      <c r="B5" s="155"/>
      <c r="C5" s="156" t="s">
        <v>102</v>
      </c>
      <c r="D5" s="329"/>
      <c r="E5" s="156" t="s">
        <v>80</v>
      </c>
      <c r="F5" s="155" t="s">
        <v>81</v>
      </c>
      <c r="G5" s="329"/>
    </row>
    <row r="6" spans="1:10" s="130" customFormat="1" ht="12.75">
      <c r="A6" s="101"/>
      <c r="B6" s="104"/>
      <c r="C6" s="112"/>
      <c r="D6" s="108"/>
      <c r="E6" s="112"/>
      <c r="F6" s="108"/>
      <c r="G6" s="112"/>
    </row>
    <row r="7" spans="1:10" s="129" customFormat="1" ht="12.75" customHeight="1">
      <c r="A7" s="116" t="s">
        <v>103</v>
      </c>
      <c r="B7" s="117" t="s">
        <v>221</v>
      </c>
      <c r="C7" s="118"/>
      <c r="D7" s="119"/>
      <c r="E7" s="120">
        <f>E8+E13+E19</f>
        <v>15877853</v>
      </c>
      <c r="F7" s="120">
        <f>F8+F13+F19</f>
        <v>17629995</v>
      </c>
      <c r="G7" s="120">
        <f>E7-F7</f>
        <v>-1752142</v>
      </c>
    </row>
    <row r="8" spans="1:10" s="127" customFormat="1" ht="13.5">
      <c r="A8" s="122" t="s">
        <v>139</v>
      </c>
      <c r="B8" s="136" t="s">
        <v>140</v>
      </c>
      <c r="C8" s="124"/>
      <c r="D8" s="125"/>
      <c r="E8" s="126">
        <v>2511090</v>
      </c>
      <c r="F8" s="126">
        <v>5413725</v>
      </c>
      <c r="G8" s="126">
        <f>E8-F8</f>
        <v>-2902635</v>
      </c>
    </row>
    <row r="9" spans="1:10" s="127" customFormat="1" ht="13.5">
      <c r="A9" s="122" t="s">
        <v>141</v>
      </c>
      <c r="B9" s="137" t="s">
        <v>142</v>
      </c>
      <c r="C9" s="124"/>
      <c r="D9" s="125"/>
      <c r="E9" s="128">
        <v>0</v>
      </c>
      <c r="F9" s="128"/>
      <c r="G9" s="128">
        <v>0</v>
      </c>
    </row>
    <row r="10" spans="1:10" s="127" customFormat="1" ht="13.5">
      <c r="A10" s="122" t="s">
        <v>143</v>
      </c>
      <c r="B10" s="137" t="s">
        <v>144</v>
      </c>
      <c r="C10" s="124">
        <v>3</v>
      </c>
      <c r="D10" s="125"/>
      <c r="E10" s="128">
        <v>2511090</v>
      </c>
      <c r="F10" s="128">
        <v>5413725</v>
      </c>
      <c r="G10" s="128">
        <f>E10-F10</f>
        <v>-2902635</v>
      </c>
    </row>
    <row r="11" spans="1:10" s="127" customFormat="1" ht="13.5">
      <c r="A11" s="122" t="s">
        <v>145</v>
      </c>
      <c r="B11" s="137" t="s">
        <v>146</v>
      </c>
      <c r="C11" s="124"/>
      <c r="D11" s="125"/>
      <c r="E11" s="128">
        <v>0</v>
      </c>
      <c r="F11" s="128">
        <v>0</v>
      </c>
      <c r="G11" s="128">
        <v>0</v>
      </c>
      <c r="J11" s="318"/>
    </row>
    <row r="12" spans="1:10" s="127" customFormat="1" ht="13.5">
      <c r="A12" s="122" t="s">
        <v>148</v>
      </c>
      <c r="B12" s="123" t="s">
        <v>149</v>
      </c>
      <c r="C12" s="124"/>
      <c r="D12" s="125"/>
      <c r="E12" s="126"/>
      <c r="F12" s="126"/>
      <c r="G12" s="128">
        <v>0</v>
      </c>
    </row>
    <row r="13" spans="1:10" s="127" customFormat="1" ht="13.5">
      <c r="A13" s="122" t="s">
        <v>150</v>
      </c>
      <c r="B13" s="123" t="s">
        <v>151</v>
      </c>
      <c r="C13" s="124"/>
      <c r="D13" s="125"/>
      <c r="E13" s="126">
        <f>E14+E16</f>
        <v>12388193</v>
      </c>
      <c r="F13" s="126">
        <f>F14+F16</f>
        <v>11121828</v>
      </c>
      <c r="G13" s="126">
        <f>F13-E13</f>
        <v>-1266365</v>
      </c>
      <c r="I13" s="318"/>
    </row>
    <row r="14" spans="1:10" s="127" customFormat="1" ht="13.5">
      <c r="A14" s="122" t="s">
        <v>141</v>
      </c>
      <c r="B14" s="137" t="s">
        <v>152</v>
      </c>
      <c r="C14" s="124">
        <v>3</v>
      </c>
      <c r="D14" s="125"/>
      <c r="E14" s="128">
        <v>12328193</v>
      </c>
      <c r="F14" s="128">
        <v>11061828</v>
      </c>
      <c r="G14" s="128">
        <f>F14-E14</f>
        <v>-1266365</v>
      </c>
    </row>
    <row r="15" spans="1:10" s="127" customFormat="1" ht="13.5">
      <c r="A15" s="122" t="s">
        <v>143</v>
      </c>
      <c r="B15" s="137" t="s">
        <v>153</v>
      </c>
      <c r="C15" s="124">
        <v>3</v>
      </c>
      <c r="D15" s="125"/>
      <c r="E15" s="128">
        <v>0</v>
      </c>
      <c r="F15" s="128">
        <v>0</v>
      </c>
      <c r="G15" s="128">
        <v>0</v>
      </c>
    </row>
    <row r="16" spans="1:10" s="127" customFormat="1" ht="13.5">
      <c r="A16" s="122" t="s">
        <v>145</v>
      </c>
      <c r="B16" s="137" t="s">
        <v>218</v>
      </c>
      <c r="C16" s="124"/>
      <c r="D16" s="125"/>
      <c r="E16" s="128">
        <v>60000</v>
      </c>
      <c r="F16" s="128">
        <v>60000</v>
      </c>
      <c r="G16" s="128">
        <v>0</v>
      </c>
    </row>
    <row r="17" spans="1:10" s="127" customFormat="1" ht="13.5">
      <c r="A17" s="122" t="s">
        <v>147</v>
      </c>
      <c r="B17" s="137" t="s">
        <v>219</v>
      </c>
      <c r="C17" s="124"/>
      <c r="D17" s="125"/>
      <c r="E17" s="128"/>
      <c r="F17" s="128"/>
      <c r="G17" s="128">
        <v>0</v>
      </c>
    </row>
    <row r="18" spans="1:10" s="127" customFormat="1" ht="13.5">
      <c r="A18" s="122" t="s">
        <v>161</v>
      </c>
      <c r="B18" s="137" t="s">
        <v>154</v>
      </c>
      <c r="C18" s="124"/>
      <c r="D18" s="125"/>
      <c r="E18" s="128"/>
      <c r="F18" s="128"/>
      <c r="G18" s="128">
        <v>0</v>
      </c>
    </row>
    <row r="19" spans="1:10" s="127" customFormat="1" ht="13.5">
      <c r="A19" s="122" t="s">
        <v>155</v>
      </c>
      <c r="B19" s="123" t="s">
        <v>156</v>
      </c>
      <c r="C19" s="124"/>
      <c r="D19" s="125"/>
      <c r="E19" s="126">
        <f>E20+E25+E26</f>
        <v>978570</v>
      </c>
      <c r="F19" s="126">
        <v>1094442</v>
      </c>
      <c r="G19" s="126">
        <f>F19-E19</f>
        <v>115872</v>
      </c>
    </row>
    <row r="20" spans="1:10" s="127" customFormat="1" ht="13.5">
      <c r="A20" s="122" t="s">
        <v>141</v>
      </c>
      <c r="B20" s="137" t="s">
        <v>157</v>
      </c>
      <c r="C20" s="124">
        <v>4</v>
      </c>
      <c r="D20" s="125"/>
      <c r="E20" s="128">
        <v>595064</v>
      </c>
      <c r="F20" s="128">
        <v>752148</v>
      </c>
      <c r="G20" s="128">
        <f>F20-E20</f>
        <v>157084</v>
      </c>
    </row>
    <row r="21" spans="1:10" s="127" customFormat="1" ht="13.5">
      <c r="A21" s="122" t="s">
        <v>143</v>
      </c>
      <c r="B21" s="137" t="s">
        <v>158</v>
      </c>
      <c r="C21" s="124"/>
      <c r="D21" s="125"/>
      <c r="E21" s="128"/>
      <c r="F21" s="128"/>
      <c r="G21" s="128">
        <v>0</v>
      </c>
    </row>
    <row r="22" spans="1:10" s="127" customFormat="1" ht="13.5">
      <c r="A22" s="122" t="s">
        <v>145</v>
      </c>
      <c r="B22" s="137" t="s">
        <v>159</v>
      </c>
      <c r="C22" s="124"/>
      <c r="D22" s="125"/>
      <c r="E22" s="128"/>
      <c r="F22" s="128"/>
      <c r="G22" s="128">
        <v>0</v>
      </c>
    </row>
    <row r="23" spans="1:10" s="127" customFormat="1" ht="13.5">
      <c r="A23" s="122" t="s">
        <v>147</v>
      </c>
      <c r="B23" s="137" t="s">
        <v>160</v>
      </c>
      <c r="C23" s="124"/>
      <c r="D23" s="125"/>
      <c r="E23" s="128"/>
      <c r="F23" s="128"/>
      <c r="G23" s="128">
        <v>0</v>
      </c>
    </row>
    <row r="24" spans="1:10" s="127" customFormat="1" ht="13.5">
      <c r="A24" s="122" t="s">
        <v>161</v>
      </c>
      <c r="B24" s="137" t="s">
        <v>162</v>
      </c>
      <c r="C24" s="124"/>
      <c r="D24" s="125"/>
      <c r="E24" s="128"/>
      <c r="F24" s="128"/>
      <c r="G24" s="128">
        <v>0</v>
      </c>
    </row>
    <row r="25" spans="1:10" s="127" customFormat="1" ht="13.5">
      <c r="A25" s="122" t="s">
        <v>270</v>
      </c>
      <c r="B25" s="137" t="s">
        <v>273</v>
      </c>
      <c r="C25" s="124">
        <v>4</v>
      </c>
      <c r="D25" s="125"/>
      <c r="E25" s="128">
        <v>43653</v>
      </c>
      <c r="F25" s="128">
        <v>58727</v>
      </c>
      <c r="G25" s="128">
        <f>F25-E25</f>
        <v>15074</v>
      </c>
    </row>
    <row r="26" spans="1:10" s="127" customFormat="1" ht="13.5">
      <c r="A26" s="122" t="s">
        <v>271</v>
      </c>
      <c r="B26" s="137" t="s">
        <v>272</v>
      </c>
      <c r="C26" s="124">
        <v>4</v>
      </c>
      <c r="D26" s="125"/>
      <c r="E26" s="128">
        <v>339853</v>
      </c>
      <c r="F26" s="128">
        <v>283567</v>
      </c>
      <c r="G26" s="128">
        <f>F26-E26</f>
        <v>-56286</v>
      </c>
    </row>
    <row r="27" spans="1:10" s="127" customFormat="1" ht="13.5">
      <c r="A27" s="122" t="s">
        <v>163</v>
      </c>
      <c r="B27" s="123" t="s">
        <v>164</v>
      </c>
      <c r="C27" s="124"/>
      <c r="D27" s="125"/>
      <c r="E27" s="128"/>
      <c r="F27" s="128"/>
      <c r="G27" s="128">
        <v>0</v>
      </c>
    </row>
    <row r="28" spans="1:10" s="127" customFormat="1" ht="12.75" customHeight="1">
      <c r="A28" s="122" t="s">
        <v>165</v>
      </c>
      <c r="B28" s="123" t="s">
        <v>166</v>
      </c>
      <c r="C28" s="124"/>
      <c r="D28" s="125"/>
      <c r="E28" s="128"/>
      <c r="F28" s="128"/>
      <c r="G28" s="128">
        <v>0</v>
      </c>
    </row>
    <row r="29" spans="1:10" s="127" customFormat="1" ht="13.5">
      <c r="A29" s="122" t="s">
        <v>167</v>
      </c>
      <c r="B29" s="123" t="s">
        <v>198</v>
      </c>
      <c r="C29" s="124"/>
      <c r="D29" s="125"/>
      <c r="E29" s="128"/>
      <c r="F29" s="128">
        <v>0</v>
      </c>
      <c r="G29" s="128">
        <v>0</v>
      </c>
      <c r="J29" s="318"/>
    </row>
    <row r="30" spans="1:10" s="127" customFormat="1" ht="13.5">
      <c r="A30" s="122"/>
      <c r="B30" s="137" t="s">
        <v>222</v>
      </c>
      <c r="C30" s="124"/>
      <c r="D30" s="125"/>
      <c r="E30" s="128"/>
      <c r="F30" s="128"/>
      <c r="G30" s="128">
        <v>0</v>
      </c>
    </row>
    <row r="31" spans="1:10" s="127" customFormat="1" ht="13.5">
      <c r="A31" s="122"/>
      <c r="B31" s="138"/>
      <c r="C31" s="124"/>
      <c r="D31" s="125"/>
      <c r="E31" s="126"/>
      <c r="F31" s="126"/>
      <c r="G31" s="126"/>
    </row>
    <row r="32" spans="1:10" s="140" customFormat="1" ht="13.5">
      <c r="A32" s="131" t="s">
        <v>120</v>
      </c>
      <c r="B32" s="132" t="s">
        <v>224</v>
      </c>
      <c r="C32" s="132"/>
      <c r="D32" s="139"/>
      <c r="E32" s="126">
        <f>E38</f>
        <v>84221379</v>
      </c>
      <c r="F32" s="133">
        <v>89239338</v>
      </c>
      <c r="G32" s="126">
        <f>E32-F32</f>
        <v>-5017959</v>
      </c>
    </row>
    <row r="33" spans="1:11" s="127" customFormat="1" ht="13.5">
      <c r="A33" s="122" t="s">
        <v>139</v>
      </c>
      <c r="B33" s="123" t="s">
        <v>168</v>
      </c>
      <c r="C33" s="124"/>
      <c r="D33" s="125"/>
      <c r="E33" s="128"/>
      <c r="F33" s="128">
        <v>0</v>
      </c>
      <c r="G33" s="128">
        <v>0</v>
      </c>
    </row>
    <row r="34" spans="1:11" s="130" customFormat="1" ht="12.75">
      <c r="A34" s="141" t="s">
        <v>141</v>
      </c>
      <c r="B34" s="142" t="s">
        <v>279</v>
      </c>
      <c r="C34" s="143"/>
      <c r="D34" s="144"/>
      <c r="E34" s="145"/>
      <c r="F34" s="145"/>
      <c r="G34" s="145">
        <v>0</v>
      </c>
    </row>
    <row r="35" spans="1:11" s="127" customFormat="1" ht="13.5">
      <c r="A35" s="122" t="s">
        <v>143</v>
      </c>
      <c r="B35" s="137" t="s">
        <v>169</v>
      </c>
      <c r="C35" s="124"/>
      <c r="D35" s="125"/>
      <c r="E35" s="128"/>
      <c r="F35" s="128"/>
      <c r="G35" s="128">
        <v>0</v>
      </c>
    </row>
    <row r="36" spans="1:11" s="127" customFormat="1" ht="13.5">
      <c r="A36" s="122" t="s">
        <v>145</v>
      </c>
      <c r="B36" s="137" t="s">
        <v>170</v>
      </c>
      <c r="C36" s="124"/>
      <c r="D36" s="125"/>
      <c r="E36" s="128"/>
      <c r="F36" s="128"/>
      <c r="G36" s="128">
        <v>0</v>
      </c>
    </row>
    <row r="37" spans="1:11" s="127" customFormat="1" ht="13.5">
      <c r="A37" s="122" t="s">
        <v>147</v>
      </c>
      <c r="B37" s="137" t="s">
        <v>171</v>
      </c>
      <c r="C37" s="124"/>
      <c r="D37" s="125"/>
      <c r="E37" s="128"/>
      <c r="F37" s="128"/>
      <c r="G37" s="128">
        <v>0</v>
      </c>
    </row>
    <row r="38" spans="1:11" s="127" customFormat="1" ht="13.5">
      <c r="A38" s="122" t="s">
        <v>148</v>
      </c>
      <c r="B38" s="123" t="s">
        <v>172</v>
      </c>
      <c r="C38" s="124"/>
      <c r="D38" s="125"/>
      <c r="E38" s="126">
        <f>E39+E40+E41+E42+E43</f>
        <v>84221379</v>
      </c>
      <c r="F38" s="126">
        <v>89239338</v>
      </c>
      <c r="G38" s="126">
        <f>E38-F38</f>
        <v>-5017959</v>
      </c>
    </row>
    <row r="39" spans="1:11" s="127" customFormat="1" ht="13.5">
      <c r="A39" s="122" t="s">
        <v>141</v>
      </c>
      <c r="B39" s="137" t="s">
        <v>173</v>
      </c>
      <c r="C39" s="124">
        <v>5</v>
      </c>
      <c r="D39" s="125"/>
      <c r="E39" s="128">
        <v>6298880</v>
      </c>
      <c r="F39" s="128">
        <v>6298880</v>
      </c>
      <c r="G39" s="128">
        <v>0</v>
      </c>
    </row>
    <row r="40" spans="1:11" s="127" customFormat="1" ht="13.5">
      <c r="A40" s="122" t="s">
        <v>143</v>
      </c>
      <c r="B40" s="137" t="s">
        <v>174</v>
      </c>
      <c r="C40" s="124">
        <v>5</v>
      </c>
      <c r="D40" s="125"/>
      <c r="E40" s="128">
        <v>71606262</v>
      </c>
      <c r="F40" s="128">
        <v>76263839</v>
      </c>
      <c r="G40" s="128">
        <f>E40-F40</f>
        <v>-4657577</v>
      </c>
    </row>
    <row r="41" spans="1:11" s="127" customFormat="1" ht="13.5">
      <c r="A41" s="122" t="s">
        <v>145</v>
      </c>
      <c r="B41" s="137" t="s">
        <v>175</v>
      </c>
      <c r="C41" s="124">
        <v>5</v>
      </c>
      <c r="D41" s="125"/>
      <c r="E41" s="128">
        <v>5618309</v>
      </c>
      <c r="F41" s="128">
        <v>5861090</v>
      </c>
      <c r="G41" s="128">
        <f>E41-F41</f>
        <v>-242781</v>
      </c>
    </row>
    <row r="42" spans="1:11" s="127" customFormat="1" ht="13.5">
      <c r="A42" s="122" t="s">
        <v>147</v>
      </c>
      <c r="B42" s="137" t="s">
        <v>176</v>
      </c>
      <c r="C42" s="124">
        <v>5</v>
      </c>
      <c r="D42" s="125"/>
      <c r="E42" s="128">
        <f>642874+55054</f>
        <v>697928</v>
      </c>
      <c r="F42" s="128">
        <v>815529</v>
      </c>
      <c r="G42" s="128">
        <f>E42-F42</f>
        <v>-117601</v>
      </c>
      <c r="K42" s="318"/>
    </row>
    <row r="43" spans="1:11" s="127" customFormat="1" ht="13.5">
      <c r="A43" s="122" t="s">
        <v>161</v>
      </c>
      <c r="B43" s="137" t="s">
        <v>197</v>
      </c>
      <c r="C43" s="124">
        <v>5</v>
      </c>
      <c r="D43" s="125"/>
      <c r="E43" s="128">
        <v>0</v>
      </c>
      <c r="F43" s="317">
        <f>-I47</f>
        <v>0</v>
      </c>
      <c r="G43" s="128">
        <f>E43-F43</f>
        <v>0</v>
      </c>
    </row>
    <row r="44" spans="1:11" s="127" customFormat="1" ht="9.75" customHeight="1">
      <c r="A44" s="122" t="s">
        <v>150</v>
      </c>
      <c r="B44" s="123" t="s">
        <v>177</v>
      </c>
      <c r="C44" s="124"/>
      <c r="D44" s="125"/>
      <c r="E44" s="128"/>
      <c r="F44" s="128"/>
      <c r="G44" s="128">
        <v>0</v>
      </c>
    </row>
    <row r="45" spans="1:11" s="127" customFormat="1" ht="13.5">
      <c r="A45" s="122" t="s">
        <v>155</v>
      </c>
      <c r="B45" s="123" t="s">
        <v>178</v>
      </c>
      <c r="C45" s="124"/>
      <c r="D45" s="125"/>
      <c r="E45" s="126"/>
      <c r="F45" s="126">
        <v>0</v>
      </c>
      <c r="G45" s="126">
        <v>0</v>
      </c>
    </row>
    <row r="46" spans="1:11" s="127" customFormat="1" ht="13.5">
      <c r="A46" s="122" t="s">
        <v>141</v>
      </c>
      <c r="B46" s="137" t="s">
        <v>179</v>
      </c>
      <c r="C46" s="124"/>
      <c r="D46" s="125"/>
      <c r="E46" s="128"/>
      <c r="F46" s="128"/>
      <c r="G46" s="128">
        <v>0</v>
      </c>
    </row>
    <row r="47" spans="1:11" s="127" customFormat="1" ht="13.5">
      <c r="A47" s="122" t="s">
        <v>143</v>
      </c>
      <c r="B47" s="137" t="s">
        <v>180</v>
      </c>
      <c r="C47" s="124"/>
      <c r="D47" s="125"/>
      <c r="E47" s="128"/>
      <c r="F47" s="128"/>
      <c r="G47" s="128">
        <v>0</v>
      </c>
    </row>
    <row r="48" spans="1:11" s="127" customFormat="1" ht="13.5">
      <c r="A48" s="122" t="s">
        <v>145</v>
      </c>
      <c r="B48" s="137" t="s">
        <v>181</v>
      </c>
      <c r="C48" s="124"/>
      <c r="D48" s="125"/>
      <c r="E48" s="128"/>
      <c r="F48" s="128"/>
      <c r="G48" s="128">
        <v>0</v>
      </c>
    </row>
    <row r="49" spans="1:7" s="127" customFormat="1" ht="10.5" customHeight="1">
      <c r="A49" s="122" t="s">
        <v>163</v>
      </c>
      <c r="B49" s="123" t="s">
        <v>182</v>
      </c>
      <c r="C49" s="124"/>
      <c r="D49" s="125"/>
      <c r="E49" s="128"/>
      <c r="F49" s="128"/>
      <c r="G49" s="128">
        <v>0</v>
      </c>
    </row>
    <row r="50" spans="1:7" s="127" customFormat="1" ht="11.25" customHeight="1">
      <c r="A50" s="122" t="s">
        <v>165</v>
      </c>
      <c r="B50" s="123" t="s">
        <v>183</v>
      </c>
      <c r="C50" s="124"/>
      <c r="D50" s="125"/>
      <c r="E50" s="128"/>
      <c r="F50" s="128"/>
      <c r="G50" s="128">
        <v>0</v>
      </c>
    </row>
    <row r="51" spans="1:7" s="127" customFormat="1" ht="9" customHeight="1">
      <c r="A51" s="122"/>
      <c r="B51" s="123"/>
      <c r="C51" s="124"/>
      <c r="D51" s="125"/>
      <c r="E51" s="128"/>
      <c r="F51" s="128"/>
      <c r="G51" s="128"/>
    </row>
    <row r="52" spans="1:7" s="135" customFormat="1" ht="12.75" customHeight="1" thickBot="1">
      <c r="A52" s="146"/>
      <c r="B52" s="147" t="s">
        <v>225</v>
      </c>
      <c r="C52" s="148"/>
      <c r="D52" s="149"/>
      <c r="E52" s="150">
        <f>E7+E38</f>
        <v>100099232</v>
      </c>
      <c r="F52" s="150">
        <f>F7+F32</f>
        <v>106869333</v>
      </c>
      <c r="G52" s="150">
        <f>G32+G7</f>
        <v>-6770101</v>
      </c>
    </row>
    <row r="53" spans="1:7" s="91" customFormat="1" ht="12.75">
      <c r="A53" s="92"/>
      <c r="B53" s="93"/>
      <c r="C53" s="94"/>
      <c r="D53" s="94"/>
      <c r="E53" s="95"/>
      <c r="F53" s="95"/>
      <c r="G53" s="95"/>
    </row>
    <row r="54" spans="1:7" ht="13.5">
      <c r="A54" s="3"/>
      <c r="B54" s="3"/>
      <c r="C54" s="3"/>
      <c r="D54" s="3"/>
      <c r="E54" s="39"/>
      <c r="F54" s="311"/>
      <c r="G54" s="17"/>
    </row>
    <row r="55" spans="1:7" ht="13.5">
      <c r="A55" s="3"/>
      <c r="B55" s="3"/>
      <c r="C55" s="3"/>
      <c r="D55" s="3"/>
      <c r="E55" s="2"/>
      <c r="F55" s="300"/>
      <c r="G55" s="17"/>
    </row>
    <row r="56" spans="1:7" ht="12.75">
      <c r="A56" s="18"/>
      <c r="B56" s="14"/>
      <c r="C56" s="15"/>
      <c r="D56" s="15"/>
      <c r="E56" s="16"/>
      <c r="F56" s="16"/>
      <c r="G56" s="16"/>
    </row>
    <row r="57" spans="1:7" ht="12.75">
      <c r="A57" s="18"/>
      <c r="B57" s="14"/>
      <c r="C57" s="15"/>
      <c r="D57" s="15"/>
      <c r="E57" s="17"/>
      <c r="F57" s="17"/>
      <c r="G57" s="17"/>
    </row>
    <row r="58" spans="1:7" ht="12.75">
      <c r="A58" s="18"/>
      <c r="B58" s="19"/>
      <c r="C58" s="15"/>
      <c r="D58" s="15"/>
      <c r="E58" s="17"/>
      <c r="F58" s="17"/>
      <c r="G58" s="17"/>
    </row>
    <row r="59" spans="1:7" ht="12.75">
      <c r="A59" s="18"/>
      <c r="B59" s="19"/>
      <c r="C59" s="15"/>
      <c r="D59" s="15"/>
      <c r="E59" s="17"/>
      <c r="F59" s="17"/>
      <c r="G59" s="17"/>
    </row>
    <row r="60" spans="1:7" ht="12.75">
      <c r="A60" s="18"/>
      <c r="B60" s="19"/>
      <c r="C60" s="15"/>
      <c r="D60" s="15"/>
      <c r="E60" s="17"/>
      <c r="F60" s="17"/>
      <c r="G60" s="17"/>
    </row>
    <row r="61" spans="1:7">
      <c r="A61" s="20"/>
      <c r="B61" s="21"/>
      <c r="C61" s="22"/>
      <c r="D61" s="22"/>
      <c r="E61" s="22"/>
      <c r="F61" s="22"/>
      <c r="G61" s="22"/>
    </row>
  </sheetData>
  <mergeCells count="2">
    <mergeCell ref="D4:D5"/>
    <mergeCell ref="G4:G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55"/>
  <sheetViews>
    <sheetView showGridLines="0" zoomScale="130" zoomScaleNormal="130" workbookViewId="0">
      <selection activeCell="B22" sqref="B22"/>
    </sheetView>
  </sheetViews>
  <sheetFormatPr defaultRowHeight="12.75"/>
  <cols>
    <col min="1" max="1" width="2.42578125" bestFit="1" customWidth="1"/>
    <col min="2" max="2" width="40.5703125" customWidth="1"/>
    <col min="3" max="3" width="6.7109375" customWidth="1"/>
    <col min="4" max="4" width="7" customWidth="1"/>
    <col min="5" max="6" width="11.5703125" customWidth="1"/>
    <col min="7" max="7" width="10.28515625" customWidth="1"/>
    <col min="9" max="9" width="10.5703125" bestFit="1" customWidth="1"/>
  </cols>
  <sheetData>
    <row r="1" spans="1:7" ht="15.75">
      <c r="B1" s="31" t="s">
        <v>276</v>
      </c>
    </row>
    <row r="2" spans="1:7">
      <c r="A2" s="31"/>
    </row>
    <row r="3" spans="1:7" s="31" customFormat="1" ht="13.5" thickBot="1"/>
    <row r="4" spans="1:7" s="37" customFormat="1" ht="18.75" customHeight="1">
      <c r="A4" s="158"/>
      <c r="B4" s="167" t="s">
        <v>226</v>
      </c>
      <c r="C4" s="153" t="s">
        <v>100</v>
      </c>
      <c r="D4" s="330" t="s">
        <v>101</v>
      </c>
      <c r="E4" s="153" t="s">
        <v>78</v>
      </c>
      <c r="F4" s="154" t="s">
        <v>78</v>
      </c>
      <c r="G4" s="328" t="s">
        <v>79</v>
      </c>
    </row>
    <row r="5" spans="1:7" s="37" customFormat="1" ht="14.25" customHeight="1" thickBot="1">
      <c r="A5" s="159"/>
      <c r="B5" s="156"/>
      <c r="C5" s="155" t="s">
        <v>102</v>
      </c>
      <c r="D5" s="331"/>
      <c r="E5" s="155" t="s">
        <v>80</v>
      </c>
      <c r="F5" s="156" t="s">
        <v>81</v>
      </c>
      <c r="G5" s="329"/>
    </row>
    <row r="6" spans="1:7" s="31" customFormat="1" ht="12.75" customHeight="1">
      <c r="A6" s="101"/>
      <c r="B6" s="108"/>
      <c r="C6" s="112"/>
      <c r="D6" s="108"/>
      <c r="E6" s="113"/>
      <c r="F6" s="108"/>
      <c r="G6" s="112"/>
    </row>
    <row r="7" spans="1:7" s="38" customFormat="1" ht="13.5">
      <c r="A7" s="102" t="s">
        <v>103</v>
      </c>
      <c r="B7" s="111" t="s">
        <v>227</v>
      </c>
      <c r="C7" s="105"/>
      <c r="D7" s="111"/>
      <c r="E7" s="113">
        <v>2702513</v>
      </c>
      <c r="F7" s="113">
        <f>F13</f>
        <v>1355247</v>
      </c>
      <c r="G7" s="113">
        <f>F7-E7</f>
        <v>-1347266</v>
      </c>
    </row>
    <row r="8" spans="1:7" s="37" customFormat="1" ht="13.5">
      <c r="A8" s="102" t="s">
        <v>104</v>
      </c>
      <c r="B8" s="160" t="s">
        <v>105</v>
      </c>
      <c r="C8" s="106"/>
      <c r="D8" s="109"/>
      <c r="E8" s="115">
        <v>0</v>
      </c>
      <c r="F8" s="115">
        <v>0</v>
      </c>
      <c r="G8" s="115">
        <v>0</v>
      </c>
    </row>
    <row r="9" spans="1:7" s="37" customFormat="1" ht="13.5">
      <c r="A9" s="102" t="s">
        <v>106</v>
      </c>
      <c r="B9" s="160" t="s">
        <v>107</v>
      </c>
      <c r="C9" s="106"/>
      <c r="D9" s="109"/>
      <c r="E9" s="115">
        <v>0</v>
      </c>
      <c r="F9" s="115">
        <v>0</v>
      </c>
      <c r="G9" s="115">
        <v>0</v>
      </c>
    </row>
    <row r="10" spans="1:7" s="37" customFormat="1" ht="13.5">
      <c r="A10" s="102"/>
      <c r="B10" s="161" t="s">
        <v>108</v>
      </c>
      <c r="C10" s="106"/>
      <c r="D10" s="109"/>
      <c r="E10" s="115">
        <v>0</v>
      </c>
      <c r="F10" s="115"/>
      <c r="G10" s="115">
        <v>0</v>
      </c>
    </row>
    <row r="11" spans="1:7" s="37" customFormat="1" ht="13.5">
      <c r="A11" s="102"/>
      <c r="B11" s="161" t="s">
        <v>109</v>
      </c>
      <c r="C11" s="106"/>
      <c r="D11" s="109"/>
      <c r="E11" s="115">
        <v>0</v>
      </c>
      <c r="F11" s="115"/>
      <c r="G11" s="115">
        <v>0</v>
      </c>
    </row>
    <row r="12" spans="1:7" s="37" customFormat="1" ht="13.5">
      <c r="A12" s="102"/>
      <c r="B12" s="161" t="s">
        <v>110</v>
      </c>
      <c r="C12" s="106"/>
      <c r="D12" s="109"/>
      <c r="E12" s="115">
        <v>0</v>
      </c>
      <c r="F12" s="115"/>
      <c r="G12" s="115">
        <v>0</v>
      </c>
    </row>
    <row r="13" spans="1:7" s="37" customFormat="1" ht="13.5">
      <c r="A13" s="102" t="s">
        <v>111</v>
      </c>
      <c r="B13" s="160" t="s">
        <v>112</v>
      </c>
      <c r="C13" s="106"/>
      <c r="D13" s="109"/>
      <c r="E13" s="113">
        <f>E14+E15+E16+E17+E18+E19</f>
        <v>2702513</v>
      </c>
      <c r="F13" s="113">
        <f>F14+F15+F16+F17+F18+F19</f>
        <v>1355247</v>
      </c>
      <c r="G13" s="113">
        <f t="shared" ref="G13:G19" si="0">F13-E13</f>
        <v>-1347266</v>
      </c>
    </row>
    <row r="14" spans="1:7" s="37" customFormat="1" ht="13.5">
      <c r="A14" s="102"/>
      <c r="B14" s="161" t="s">
        <v>113</v>
      </c>
      <c r="C14" s="106">
        <v>3</v>
      </c>
      <c r="D14" s="109"/>
      <c r="E14" s="115">
        <f>66065+453825+121116</f>
        <v>641006</v>
      </c>
      <c r="F14" s="115">
        <v>116964</v>
      </c>
      <c r="G14" s="115">
        <f t="shared" si="0"/>
        <v>-524042</v>
      </c>
    </row>
    <row r="15" spans="1:7" s="37" customFormat="1" ht="13.5">
      <c r="A15" s="102"/>
      <c r="B15" s="161" t="s">
        <v>114</v>
      </c>
      <c r="C15" s="106">
        <v>3</v>
      </c>
      <c r="D15" s="109"/>
      <c r="E15" s="115">
        <v>1199754</v>
      </c>
      <c r="F15" s="115">
        <v>417680</v>
      </c>
      <c r="G15" s="115">
        <f t="shared" si="0"/>
        <v>-782074</v>
      </c>
    </row>
    <row r="16" spans="1:7" s="37" customFormat="1" ht="13.5">
      <c r="A16" s="102"/>
      <c r="B16" s="161" t="s">
        <v>199</v>
      </c>
      <c r="C16" s="106">
        <v>3</v>
      </c>
      <c r="D16" s="109"/>
      <c r="E16" s="115">
        <v>374300</v>
      </c>
      <c r="F16" s="115">
        <v>375741</v>
      </c>
      <c r="G16" s="115">
        <f t="shared" si="0"/>
        <v>1441</v>
      </c>
    </row>
    <row r="17" spans="1:9" s="37" customFormat="1" ht="13.5">
      <c r="A17" s="102"/>
      <c r="B17" s="161" t="s">
        <v>200</v>
      </c>
      <c r="C17" s="106">
        <v>3</v>
      </c>
      <c r="D17" s="109"/>
      <c r="E17" s="115">
        <v>105560</v>
      </c>
      <c r="F17" s="115">
        <v>98567</v>
      </c>
      <c r="G17" s="115">
        <f t="shared" si="0"/>
        <v>-6993</v>
      </c>
    </row>
    <row r="18" spans="1:9" s="37" customFormat="1" ht="13.5">
      <c r="A18" s="102"/>
      <c r="B18" s="161" t="s">
        <v>201</v>
      </c>
      <c r="C18" s="106"/>
      <c r="D18" s="109"/>
      <c r="E18" s="115">
        <v>0</v>
      </c>
      <c r="F18" s="115">
        <v>0</v>
      </c>
      <c r="G18" s="115">
        <f t="shared" si="0"/>
        <v>0</v>
      </c>
    </row>
    <row r="19" spans="1:9" s="37" customFormat="1" ht="13.5">
      <c r="A19" s="102"/>
      <c r="B19" s="161" t="s">
        <v>202</v>
      </c>
      <c r="C19" s="106">
        <v>3</v>
      </c>
      <c r="D19" s="109"/>
      <c r="E19" s="115">
        <v>381893</v>
      </c>
      <c r="F19" s="115">
        <v>346295</v>
      </c>
      <c r="G19" s="115">
        <f t="shared" si="0"/>
        <v>-35598</v>
      </c>
    </row>
    <row r="20" spans="1:9" s="37" customFormat="1" ht="13.5">
      <c r="A20" s="102"/>
      <c r="B20" s="161" t="s">
        <v>203</v>
      </c>
      <c r="C20" s="106"/>
      <c r="D20" s="109"/>
      <c r="E20" s="115">
        <v>0</v>
      </c>
      <c r="F20" s="115">
        <v>0</v>
      </c>
      <c r="G20" s="115">
        <v>0</v>
      </c>
    </row>
    <row r="21" spans="1:9" s="37" customFormat="1" ht="13.5">
      <c r="A21" s="102"/>
      <c r="B21" s="161" t="s">
        <v>115</v>
      </c>
      <c r="C21" s="106"/>
      <c r="D21" s="109"/>
      <c r="E21" s="115">
        <v>0</v>
      </c>
      <c r="F21" s="115">
        <v>0</v>
      </c>
      <c r="G21" s="115">
        <v>0</v>
      </c>
      <c r="I21" s="162"/>
    </row>
    <row r="22" spans="1:9" s="37" customFormat="1" ht="13.5">
      <c r="A22" s="102"/>
      <c r="B22" s="161" t="s">
        <v>204</v>
      </c>
      <c r="C22" s="106"/>
      <c r="D22" s="109"/>
      <c r="E22" s="115">
        <v>0</v>
      </c>
      <c r="F22" s="115">
        <v>0</v>
      </c>
      <c r="G22" s="115">
        <v>0</v>
      </c>
    </row>
    <row r="23" spans="1:9" s="37" customFormat="1" ht="13.5">
      <c r="A23" s="102" t="s">
        <v>116</v>
      </c>
      <c r="B23" s="160" t="s">
        <v>117</v>
      </c>
      <c r="C23" s="106"/>
      <c r="D23" s="109"/>
      <c r="E23" s="115"/>
      <c r="F23" s="115"/>
      <c r="G23" s="115">
        <v>0</v>
      </c>
    </row>
    <row r="24" spans="1:9" s="37" customFormat="1" ht="13.5">
      <c r="A24" s="102" t="s">
        <v>118</v>
      </c>
      <c r="B24" s="160" t="s">
        <v>119</v>
      </c>
      <c r="C24" s="106"/>
      <c r="D24" s="109"/>
      <c r="E24" s="115"/>
      <c r="F24" s="115"/>
      <c r="G24" s="115">
        <v>0</v>
      </c>
    </row>
    <row r="25" spans="1:9" s="37" customFormat="1" ht="13.5">
      <c r="A25" s="102"/>
      <c r="B25" s="160"/>
      <c r="C25" s="106"/>
      <c r="D25" s="109"/>
      <c r="E25" s="115"/>
      <c r="F25" s="115"/>
      <c r="G25" s="115"/>
    </row>
    <row r="26" spans="1:9" s="38" customFormat="1" ht="13.5">
      <c r="A26" s="102" t="s">
        <v>120</v>
      </c>
      <c r="B26" s="111" t="s">
        <v>228</v>
      </c>
      <c r="C26" s="105"/>
      <c r="D26" s="111"/>
      <c r="E26" s="113">
        <f>E31+E32</f>
        <v>7098227</v>
      </c>
      <c r="F26" s="113">
        <v>7643770</v>
      </c>
      <c r="G26" s="113">
        <f>E26-F26</f>
        <v>-545543</v>
      </c>
    </row>
    <row r="27" spans="1:9" s="37" customFormat="1" ht="13.5">
      <c r="A27" s="102" t="s">
        <v>104</v>
      </c>
      <c r="B27" s="160" t="s">
        <v>121</v>
      </c>
      <c r="C27" s="106"/>
      <c r="D27" s="109"/>
      <c r="E27" s="113"/>
      <c r="F27" s="113">
        <v>0</v>
      </c>
      <c r="G27" s="113">
        <v>0</v>
      </c>
    </row>
    <row r="28" spans="1:9" s="37" customFormat="1" ht="13.5">
      <c r="A28" s="102"/>
      <c r="B28" s="161" t="s">
        <v>122</v>
      </c>
      <c r="C28" s="106"/>
      <c r="D28" s="109"/>
      <c r="E28" s="115"/>
      <c r="F28" s="115"/>
      <c r="G28" s="115">
        <v>0</v>
      </c>
      <c r="I28" s="162"/>
    </row>
    <row r="29" spans="1:9" s="37" customFormat="1" ht="13.5">
      <c r="A29" s="102"/>
      <c r="B29" s="161" t="s">
        <v>229</v>
      </c>
      <c r="C29" s="106"/>
      <c r="D29" s="109"/>
      <c r="E29" s="115"/>
      <c r="F29" s="115"/>
      <c r="G29" s="115">
        <v>0</v>
      </c>
    </row>
    <row r="30" spans="1:9" s="37" customFormat="1" ht="13.5">
      <c r="A30" s="102" t="s">
        <v>106</v>
      </c>
      <c r="B30" s="160" t="s">
        <v>123</v>
      </c>
      <c r="C30" s="106"/>
      <c r="D30" s="109"/>
      <c r="E30" s="115"/>
      <c r="F30" s="115"/>
      <c r="G30" s="115">
        <v>0</v>
      </c>
    </row>
    <row r="31" spans="1:9" s="37" customFormat="1" ht="13.5">
      <c r="A31" s="102" t="s">
        <v>111</v>
      </c>
      <c r="B31" s="160" t="s">
        <v>247</v>
      </c>
      <c r="C31" s="106">
        <v>10</v>
      </c>
      <c r="D31" s="109"/>
      <c r="E31" s="115">
        <v>5782747</v>
      </c>
      <c r="F31" s="115">
        <v>6328290</v>
      </c>
      <c r="G31" s="115">
        <f>F31-E31</f>
        <v>545543</v>
      </c>
    </row>
    <row r="32" spans="1:9" s="37" customFormat="1" ht="13.5">
      <c r="A32" s="102" t="s">
        <v>116</v>
      </c>
      <c r="B32" s="160" t="s">
        <v>205</v>
      </c>
      <c r="C32" s="106">
        <v>8</v>
      </c>
      <c r="D32" s="109"/>
      <c r="E32" s="115">
        <v>1315480</v>
      </c>
      <c r="F32" s="115">
        <v>1315480</v>
      </c>
      <c r="G32" s="115">
        <v>0</v>
      </c>
    </row>
    <row r="33" spans="1:10" s="37" customFormat="1" ht="13.5">
      <c r="A33" s="102"/>
      <c r="B33" s="160"/>
      <c r="C33" s="106"/>
      <c r="D33" s="109"/>
      <c r="E33" s="115"/>
      <c r="F33" s="115"/>
      <c r="G33" s="115"/>
    </row>
    <row r="34" spans="1:10" s="31" customFormat="1">
      <c r="A34" s="116"/>
      <c r="B34" s="121" t="s">
        <v>230</v>
      </c>
      <c r="C34" s="118"/>
      <c r="D34" s="119"/>
      <c r="E34" s="120">
        <f>E7+E26</f>
        <v>9800740</v>
      </c>
      <c r="F34" s="120">
        <f>F7+F26</f>
        <v>8999017</v>
      </c>
      <c r="G34" s="120">
        <f>E34-F34</f>
        <v>801723</v>
      </c>
    </row>
    <row r="35" spans="1:10" s="31" customFormat="1" ht="13.5">
      <c r="A35" s="103"/>
      <c r="B35" s="152"/>
      <c r="C35" s="107"/>
      <c r="D35" s="110"/>
      <c r="E35" s="114"/>
      <c r="F35" s="114"/>
      <c r="G35" s="114"/>
    </row>
    <row r="36" spans="1:10" s="40" customFormat="1">
      <c r="A36" s="116" t="s">
        <v>124</v>
      </c>
      <c r="B36" s="121" t="s">
        <v>231</v>
      </c>
      <c r="C36" s="117"/>
      <c r="D36" s="121"/>
      <c r="E36" s="120">
        <f>E39+E41+E44+E45+E46+E47</f>
        <v>90298492</v>
      </c>
      <c r="F36" s="120">
        <f>F39+F41+F42+F43+F44+F45+F46+F47</f>
        <v>97870316</v>
      </c>
      <c r="G36" s="120">
        <f>E36-F36</f>
        <v>-7571824</v>
      </c>
    </row>
    <row r="37" spans="1:10" s="37" customFormat="1" ht="13.5">
      <c r="A37" s="102" t="s">
        <v>104</v>
      </c>
      <c r="B37" s="164" t="s">
        <v>211</v>
      </c>
      <c r="C37" s="106"/>
      <c r="D37" s="109"/>
      <c r="E37" s="115"/>
      <c r="F37" s="115"/>
      <c r="G37" s="115">
        <v>0</v>
      </c>
    </row>
    <row r="38" spans="1:10" s="37" customFormat="1" ht="27">
      <c r="A38" s="102" t="s">
        <v>106</v>
      </c>
      <c r="B38" s="165" t="s">
        <v>210</v>
      </c>
      <c r="C38" s="106"/>
      <c r="D38" s="109"/>
      <c r="E38" s="115"/>
      <c r="F38" s="115"/>
      <c r="G38" s="115">
        <v>0</v>
      </c>
    </row>
    <row r="39" spans="1:10" s="37" customFormat="1" ht="13.5">
      <c r="A39" s="102" t="s">
        <v>111</v>
      </c>
      <c r="B39" s="166" t="s">
        <v>125</v>
      </c>
      <c r="C39" s="106"/>
      <c r="D39" s="109"/>
      <c r="E39" s="115">
        <v>109000000</v>
      </c>
      <c r="F39" s="115">
        <v>109000000</v>
      </c>
      <c r="G39" s="115">
        <v>0</v>
      </c>
    </row>
    <row r="40" spans="1:10" s="37" customFormat="1" ht="13.5">
      <c r="A40" s="102" t="s">
        <v>116</v>
      </c>
      <c r="B40" s="166" t="s">
        <v>126</v>
      </c>
      <c r="C40" s="106"/>
      <c r="D40" s="109"/>
      <c r="E40" s="115">
        <v>0</v>
      </c>
      <c r="F40" s="115"/>
      <c r="G40" s="115">
        <v>0</v>
      </c>
    </row>
    <row r="41" spans="1:10" s="37" customFormat="1" ht="13.5">
      <c r="A41" s="102"/>
      <c r="B41" s="166" t="s">
        <v>206</v>
      </c>
      <c r="C41" s="106"/>
      <c r="D41" s="109"/>
      <c r="E41" s="115">
        <v>2751399</v>
      </c>
      <c r="F41" s="115">
        <v>2751399</v>
      </c>
      <c r="G41" s="115">
        <v>0</v>
      </c>
    </row>
    <row r="42" spans="1:10" s="37" customFormat="1" ht="13.5">
      <c r="A42" s="102" t="s">
        <v>118</v>
      </c>
      <c r="B42" s="166" t="s">
        <v>127</v>
      </c>
      <c r="C42" s="106"/>
      <c r="D42" s="109"/>
      <c r="E42" s="115"/>
      <c r="F42" s="115"/>
      <c r="G42" s="115">
        <v>0</v>
      </c>
    </row>
    <row r="43" spans="1:10" s="37" customFormat="1" ht="13.5">
      <c r="A43" s="102" t="s">
        <v>128</v>
      </c>
      <c r="B43" s="166" t="s">
        <v>129</v>
      </c>
      <c r="C43" s="106"/>
      <c r="D43" s="109"/>
      <c r="E43" s="115"/>
      <c r="F43" s="115"/>
      <c r="G43" s="115">
        <v>0</v>
      </c>
    </row>
    <row r="44" spans="1:10" s="37" customFormat="1" ht="13.5">
      <c r="A44" s="102" t="s">
        <v>130</v>
      </c>
      <c r="B44" s="166" t="s">
        <v>131</v>
      </c>
      <c r="C44" s="106"/>
      <c r="D44" s="109"/>
      <c r="E44" s="115">
        <v>153106</v>
      </c>
      <c r="F44" s="115">
        <v>153106</v>
      </c>
      <c r="G44" s="115">
        <v>0</v>
      </c>
    </row>
    <row r="45" spans="1:10" s="37" customFormat="1" ht="13.5">
      <c r="A45" s="102" t="s">
        <v>132</v>
      </c>
      <c r="B45" s="166" t="s">
        <v>133</v>
      </c>
      <c r="C45" s="106"/>
      <c r="D45" s="109"/>
      <c r="E45" s="115">
        <v>2610534</v>
      </c>
      <c r="F45" s="115">
        <v>2610534</v>
      </c>
      <c r="G45" s="115">
        <v>0</v>
      </c>
      <c r="J45" s="319"/>
    </row>
    <row r="46" spans="1:10" s="37" customFormat="1" ht="13.5">
      <c r="A46" s="102" t="s">
        <v>134</v>
      </c>
      <c r="B46" s="166" t="s">
        <v>135</v>
      </c>
      <c r="C46" s="106"/>
      <c r="D46" s="109"/>
      <c r="E46" s="115">
        <f>F46+F47</f>
        <v>-16644723</v>
      </c>
      <c r="F46" s="115">
        <v>-9775156</v>
      </c>
      <c r="G46" s="115">
        <f>E46-F46</f>
        <v>-6869567</v>
      </c>
    </row>
    <row r="47" spans="1:10" s="37" customFormat="1" ht="13.5">
      <c r="A47" s="102" t="s">
        <v>136</v>
      </c>
      <c r="B47" s="166" t="s">
        <v>137</v>
      </c>
      <c r="C47" s="106"/>
      <c r="D47" s="109"/>
      <c r="E47" s="115">
        <v>-7571824</v>
      </c>
      <c r="F47" s="115">
        <v>-6869567</v>
      </c>
      <c r="G47" s="115">
        <f>E47-F47</f>
        <v>-702257</v>
      </c>
    </row>
    <row r="48" spans="1:10" s="37" customFormat="1" ht="11.25" customHeight="1">
      <c r="A48" s="102"/>
      <c r="B48" s="160"/>
      <c r="C48" s="106"/>
      <c r="D48" s="109"/>
      <c r="E48" s="115"/>
      <c r="F48" s="115"/>
      <c r="G48" s="115"/>
    </row>
    <row r="49" spans="1:7" s="31" customFormat="1">
      <c r="A49" s="301"/>
      <c r="B49" s="302" t="s">
        <v>138</v>
      </c>
      <c r="C49" s="303"/>
      <c r="D49" s="303"/>
      <c r="E49" s="304">
        <f>E34+E36</f>
        <v>100099232</v>
      </c>
      <c r="F49" s="304">
        <f>F36+F34</f>
        <v>106869333</v>
      </c>
      <c r="G49" s="304">
        <f>G36+G34</f>
        <v>-6770101</v>
      </c>
    </row>
    <row r="50" spans="1:7" s="31" customFormat="1" ht="13.5">
      <c r="A50" s="305"/>
      <c r="B50" s="305"/>
      <c r="C50" s="305"/>
      <c r="D50" s="305"/>
      <c r="E50" s="306"/>
      <c r="F50" s="307"/>
      <c r="G50" s="307"/>
    </row>
    <row r="51" spans="1:7">
      <c r="A51" s="3"/>
      <c r="B51" s="3"/>
      <c r="C51" s="3"/>
      <c r="D51" s="3"/>
      <c r="E51" s="3"/>
      <c r="F51" s="3"/>
    </row>
    <row r="52" spans="1:7">
      <c r="A52" s="3"/>
      <c r="B52" s="3"/>
      <c r="C52" s="3"/>
      <c r="D52" s="3"/>
      <c r="E52" s="2"/>
      <c r="F52" s="2"/>
    </row>
    <row r="53" spans="1:7">
      <c r="F53" s="312"/>
    </row>
    <row r="55" spans="1:7">
      <c r="E55" s="4"/>
    </row>
  </sheetData>
  <mergeCells count="2">
    <mergeCell ref="D4:D5"/>
    <mergeCell ref="G4:G5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4"/>
  <sheetViews>
    <sheetView showGridLines="0" tabSelected="1" topLeftCell="A19" zoomScale="130" zoomScaleNormal="130" workbookViewId="0">
      <selection activeCell="D28" sqref="D28:E28"/>
    </sheetView>
  </sheetViews>
  <sheetFormatPr defaultRowHeight="12.75"/>
  <cols>
    <col min="1" max="1" width="4.28515625" style="7" customWidth="1"/>
    <col min="2" max="2" width="49.7109375" style="7" customWidth="1"/>
    <col min="3" max="3" width="6.42578125" style="12" customWidth="1"/>
    <col min="4" max="4" width="11.140625" style="7" customWidth="1"/>
    <col min="5" max="5" width="10.7109375" style="7" customWidth="1"/>
    <col min="6" max="6" width="10.42578125" style="7" customWidth="1"/>
    <col min="7" max="7" width="2.28515625" style="7" customWidth="1"/>
    <col min="8" max="16384" width="9.140625" style="7"/>
  </cols>
  <sheetData>
    <row r="1" spans="1:9" s="46" customFormat="1" ht="28.5" customHeight="1">
      <c r="A1" s="45" t="s">
        <v>267</v>
      </c>
      <c r="B1" s="334" t="s">
        <v>294</v>
      </c>
      <c r="C1" s="334"/>
      <c r="D1" s="334"/>
      <c r="E1" s="334"/>
    </row>
    <row r="2" spans="1:9" s="50" customFormat="1" ht="24" customHeight="1">
      <c r="A2" s="50" t="s">
        <v>233</v>
      </c>
      <c r="C2" s="51"/>
    </row>
    <row r="3" spans="1:9" s="50" customFormat="1" ht="24" customHeight="1">
      <c r="C3" s="51"/>
    </row>
    <row r="4" spans="1:9" s="47" customFormat="1" ht="19.5" customHeight="1" thickBot="1">
      <c r="C4" s="48"/>
    </row>
    <row r="5" spans="1:9" s="44" customFormat="1" ht="15.75" customHeight="1">
      <c r="A5" s="173"/>
      <c r="B5" s="174" t="s">
        <v>232</v>
      </c>
      <c r="C5" s="175"/>
      <c r="D5" s="176" t="s">
        <v>77</v>
      </c>
      <c r="E5" s="176" t="s">
        <v>78</v>
      </c>
      <c r="F5" s="332" t="s">
        <v>79</v>
      </c>
    </row>
    <row r="6" spans="1:9" s="44" customFormat="1" ht="18" customHeight="1" thickBot="1">
      <c r="A6" s="177"/>
      <c r="B6" s="178"/>
      <c r="C6" s="177"/>
      <c r="D6" s="157" t="s">
        <v>80</v>
      </c>
      <c r="E6" s="157" t="s">
        <v>81</v>
      </c>
      <c r="F6" s="333"/>
    </row>
    <row r="7" spans="1:9" s="43" customFormat="1" ht="18.75" customHeight="1">
      <c r="A7" s="189">
        <v>1</v>
      </c>
      <c r="B7" s="189" t="s">
        <v>82</v>
      </c>
      <c r="C7" s="190" t="s">
        <v>83</v>
      </c>
      <c r="D7" s="191">
        <v>23509841</v>
      </c>
      <c r="E7" s="191">
        <v>21018511</v>
      </c>
      <c r="F7" s="191">
        <f>D7-E7</f>
        <v>2491330</v>
      </c>
    </row>
    <row r="8" spans="1:9" s="43" customFormat="1" ht="18.75" customHeight="1">
      <c r="A8" s="186">
        <v>2</v>
      </c>
      <c r="B8" s="186" t="s">
        <v>234</v>
      </c>
      <c r="C8" s="187" t="s">
        <v>84</v>
      </c>
      <c r="D8" s="115">
        <v>1448757</v>
      </c>
      <c r="E8" s="115">
        <v>3533777</v>
      </c>
      <c r="F8" s="115">
        <f>D8-E8</f>
        <v>-2085020</v>
      </c>
      <c r="H8" s="339"/>
      <c r="I8" s="339"/>
    </row>
    <row r="9" spans="1:9" s="43" customFormat="1" ht="15.75" customHeight="1">
      <c r="A9" s="186">
        <v>3</v>
      </c>
      <c r="B9" s="192" t="s">
        <v>85</v>
      </c>
      <c r="C9" s="187">
        <v>71</v>
      </c>
      <c r="D9" s="115">
        <v>0</v>
      </c>
      <c r="E9" s="115">
        <v>0</v>
      </c>
      <c r="F9" s="115">
        <v>0</v>
      </c>
    </row>
    <row r="10" spans="1:9" s="43" customFormat="1" ht="14.25" customHeight="1">
      <c r="A10" s="186">
        <v>4</v>
      </c>
      <c r="B10" s="186" t="s">
        <v>251</v>
      </c>
      <c r="C10" s="187"/>
      <c r="D10" s="115">
        <v>0</v>
      </c>
      <c r="E10" s="115">
        <v>0</v>
      </c>
      <c r="F10" s="115">
        <v>0</v>
      </c>
    </row>
    <row r="11" spans="1:9" s="43" customFormat="1" ht="17.25" customHeight="1">
      <c r="A11" s="186">
        <v>5</v>
      </c>
      <c r="B11" s="186" t="s">
        <v>86</v>
      </c>
      <c r="C11" s="187" t="s">
        <v>87</v>
      </c>
      <c r="D11" s="115">
        <v>-3983823</v>
      </c>
      <c r="E11" s="115">
        <v>-2089793</v>
      </c>
      <c r="F11" s="115">
        <f t="shared" ref="F11:F18" si="0">D11-E11</f>
        <v>-1894030</v>
      </c>
    </row>
    <row r="12" spans="1:9" s="43" customFormat="1" ht="17.25" customHeight="1">
      <c r="A12" s="186">
        <v>6</v>
      </c>
      <c r="B12" s="186" t="s">
        <v>88</v>
      </c>
      <c r="C12" s="187"/>
      <c r="D12" s="115">
        <v>-764087</v>
      </c>
      <c r="E12" s="115">
        <v>-3384316</v>
      </c>
      <c r="F12" s="115">
        <f t="shared" si="0"/>
        <v>2620229</v>
      </c>
    </row>
    <row r="13" spans="1:9" s="43" customFormat="1" ht="18" customHeight="1">
      <c r="A13" s="186">
        <v>7</v>
      </c>
      <c r="B13" s="186" t="s">
        <v>89</v>
      </c>
      <c r="C13" s="187" t="s">
        <v>18</v>
      </c>
      <c r="D13" s="115">
        <f>D14+D15+D16</f>
        <v>-20634612</v>
      </c>
      <c r="E13" s="115">
        <v>-18805461</v>
      </c>
      <c r="F13" s="115">
        <f t="shared" si="0"/>
        <v>-1829151</v>
      </c>
    </row>
    <row r="14" spans="1:9" s="195" customFormat="1" ht="14.25" customHeight="1">
      <c r="A14" s="188"/>
      <c r="B14" s="188" t="s">
        <v>90</v>
      </c>
      <c r="C14" s="193"/>
      <c r="D14" s="194">
        <f>-18059666-D16</f>
        <v>-16763766</v>
      </c>
      <c r="E14" s="194">
        <v>-16109638</v>
      </c>
      <c r="F14" s="194">
        <f t="shared" si="0"/>
        <v>-654128</v>
      </c>
    </row>
    <row r="15" spans="1:9" s="195" customFormat="1" ht="14.25" customHeight="1">
      <c r="A15" s="188"/>
      <c r="B15" s="188" t="s">
        <v>91</v>
      </c>
      <c r="C15" s="193"/>
      <c r="D15" s="194">
        <v>-2574946</v>
      </c>
      <c r="E15" s="194">
        <v>-2695823</v>
      </c>
      <c r="F15" s="194">
        <f t="shared" si="0"/>
        <v>120877</v>
      </c>
    </row>
    <row r="16" spans="1:9" s="43" customFormat="1" ht="14.25" customHeight="1">
      <c r="A16" s="186"/>
      <c r="B16" s="188" t="s">
        <v>277</v>
      </c>
      <c r="C16" s="187"/>
      <c r="D16" s="115">
        <v>-1295900</v>
      </c>
      <c r="E16" s="115">
        <v>0</v>
      </c>
      <c r="F16" s="194">
        <f t="shared" si="0"/>
        <v>-1295900</v>
      </c>
    </row>
    <row r="17" spans="1:10" s="43" customFormat="1" ht="18" customHeight="1">
      <c r="A17" s="186">
        <v>8</v>
      </c>
      <c r="B17" s="186" t="s">
        <v>235</v>
      </c>
      <c r="C17" s="187" t="s">
        <v>18</v>
      </c>
      <c r="D17" s="115">
        <v>-7147900</v>
      </c>
      <c r="E17" s="115">
        <v>-7142285</v>
      </c>
      <c r="F17" s="115">
        <f t="shared" si="0"/>
        <v>-5615</v>
      </c>
    </row>
    <row r="18" spans="1:10" s="44" customFormat="1" ht="20.25" customHeight="1">
      <c r="A18" s="170">
        <v>9</v>
      </c>
      <c r="B18" s="171" t="s">
        <v>248</v>
      </c>
      <c r="C18" s="170" t="s">
        <v>17</v>
      </c>
      <c r="D18" s="120">
        <f>D7+D8+D11+D12+D13+D17</f>
        <v>-7571824</v>
      </c>
      <c r="E18" s="120">
        <f>E7+E8+E11+E12+E13+E17</f>
        <v>-6869567</v>
      </c>
      <c r="F18" s="120">
        <f t="shared" si="0"/>
        <v>-702257</v>
      </c>
    </row>
    <row r="19" spans="1:10" ht="11.25" customHeight="1">
      <c r="A19" s="169"/>
      <c r="B19" s="169"/>
      <c r="C19" s="172"/>
      <c r="D19" s="114"/>
      <c r="E19" s="114"/>
      <c r="F19" s="114">
        <v>0</v>
      </c>
    </row>
    <row r="20" spans="1:10" s="43" customFormat="1" ht="18" customHeight="1">
      <c r="A20" s="186">
        <v>10</v>
      </c>
      <c r="B20" s="186" t="s">
        <v>92</v>
      </c>
      <c r="C20" s="187" t="s">
        <v>63</v>
      </c>
      <c r="D20" s="115">
        <v>0</v>
      </c>
      <c r="E20" s="115">
        <v>0</v>
      </c>
      <c r="F20" s="115">
        <v>0</v>
      </c>
    </row>
    <row r="21" spans="1:10" s="43" customFormat="1" ht="17.25" customHeight="1">
      <c r="A21" s="186">
        <v>11</v>
      </c>
      <c r="B21" s="186" t="s">
        <v>93</v>
      </c>
      <c r="C21" s="187" t="s">
        <v>63</v>
      </c>
      <c r="D21" s="115">
        <v>0</v>
      </c>
      <c r="E21" s="115">
        <v>0</v>
      </c>
      <c r="F21" s="115"/>
      <c r="J21" s="320"/>
    </row>
    <row r="22" spans="1:10" s="43" customFormat="1" ht="18" customHeight="1">
      <c r="A22" s="186">
        <v>12</v>
      </c>
      <c r="B22" s="186" t="s">
        <v>94</v>
      </c>
      <c r="C22" s="187" t="s">
        <v>63</v>
      </c>
      <c r="D22" s="115">
        <v>0</v>
      </c>
      <c r="E22" s="115">
        <v>0</v>
      </c>
      <c r="F22" s="115">
        <v>0</v>
      </c>
    </row>
    <row r="23" spans="1:10" s="43" customFormat="1" ht="14.25" customHeight="1">
      <c r="A23" s="186"/>
      <c r="B23" s="188" t="s">
        <v>95</v>
      </c>
      <c r="C23" s="187"/>
      <c r="D23" s="115">
        <v>0</v>
      </c>
      <c r="E23" s="115">
        <v>0</v>
      </c>
      <c r="F23" s="115">
        <v>0</v>
      </c>
    </row>
    <row r="24" spans="1:10" s="43" customFormat="1" ht="14.25" customHeight="1">
      <c r="A24" s="186"/>
      <c r="B24" s="188" t="s">
        <v>96</v>
      </c>
      <c r="C24" s="187"/>
      <c r="D24" s="115">
        <v>0</v>
      </c>
      <c r="E24" s="115">
        <v>0</v>
      </c>
      <c r="F24" s="115">
        <v>0</v>
      </c>
      <c r="I24" s="320"/>
    </row>
    <row r="25" spans="1:10" s="43" customFormat="1" ht="14.25" customHeight="1">
      <c r="A25" s="186"/>
      <c r="B25" s="188" t="s">
        <v>97</v>
      </c>
      <c r="C25" s="187"/>
      <c r="D25" s="115">
        <v>0</v>
      </c>
      <c r="E25" s="115">
        <v>0</v>
      </c>
      <c r="F25" s="115">
        <v>0</v>
      </c>
    </row>
    <row r="26" spans="1:10" s="43" customFormat="1" ht="14.25" customHeight="1">
      <c r="A26" s="186"/>
      <c r="B26" s="188" t="s">
        <v>98</v>
      </c>
      <c r="C26" s="187"/>
      <c r="D26" s="115">
        <v>0</v>
      </c>
      <c r="E26" s="115">
        <v>0</v>
      </c>
      <c r="F26" s="115">
        <v>0</v>
      </c>
    </row>
    <row r="27" spans="1:10" s="44" customFormat="1" ht="18" customHeight="1">
      <c r="A27" s="171">
        <v>13</v>
      </c>
      <c r="B27" s="171" t="s">
        <v>249</v>
      </c>
      <c r="C27" s="170"/>
      <c r="D27" s="120">
        <v>0</v>
      </c>
      <c r="E27" s="120">
        <v>0</v>
      </c>
      <c r="F27" s="120">
        <v>0</v>
      </c>
    </row>
    <row r="28" spans="1:10" s="42" customFormat="1" ht="20.25" customHeight="1">
      <c r="A28" s="171">
        <v>14</v>
      </c>
      <c r="B28" s="171" t="s">
        <v>246</v>
      </c>
      <c r="C28" s="170" t="s">
        <v>17</v>
      </c>
      <c r="D28" s="120">
        <f>D18</f>
        <v>-7571824</v>
      </c>
      <c r="E28" s="120">
        <f>E18</f>
        <v>-6869567</v>
      </c>
      <c r="F28" s="120">
        <f>F18</f>
        <v>-702257</v>
      </c>
      <c r="H28" s="49"/>
    </row>
    <row r="29" spans="1:10" s="43" customFormat="1" ht="18" customHeight="1">
      <c r="A29" s="186">
        <v>15</v>
      </c>
      <c r="B29" s="186" t="s">
        <v>99</v>
      </c>
      <c r="C29" s="187" t="s">
        <v>18</v>
      </c>
      <c r="D29" s="115">
        <v>0</v>
      </c>
      <c r="E29" s="115">
        <v>0</v>
      </c>
      <c r="F29" s="115">
        <v>0</v>
      </c>
    </row>
    <row r="30" spans="1:10" s="182" customFormat="1" ht="18.75" customHeight="1">
      <c r="A30" s="180">
        <v>16</v>
      </c>
      <c r="B30" s="180" t="s">
        <v>250</v>
      </c>
      <c r="C30" s="179" t="s">
        <v>17</v>
      </c>
      <c r="D30" s="181">
        <f>D28</f>
        <v>-7571824</v>
      </c>
      <c r="E30" s="181">
        <f>E28</f>
        <v>-6869567</v>
      </c>
      <c r="F30" s="181">
        <f>D30-E30</f>
        <v>-702257</v>
      </c>
    </row>
    <row r="31" spans="1:10" s="43" customFormat="1" ht="21.75" customHeight="1" thickBot="1">
      <c r="A31" s="183"/>
      <c r="B31" s="183" t="s">
        <v>236</v>
      </c>
      <c r="C31" s="184" t="s">
        <v>75</v>
      </c>
      <c r="D31" s="185"/>
      <c r="E31" s="185"/>
      <c r="F31" s="185"/>
    </row>
    <row r="33" spans="1:6" ht="13.5">
      <c r="A33" s="3"/>
      <c r="B33" s="3"/>
      <c r="C33" s="3"/>
      <c r="D33" s="3"/>
      <c r="E33" s="3"/>
    </row>
    <row r="34" spans="1:6" ht="13.5">
      <c r="A34" s="3"/>
      <c r="B34" s="3"/>
      <c r="C34" s="3"/>
      <c r="D34" s="2"/>
      <c r="E34" s="2"/>
      <c r="F34" s="11"/>
    </row>
  </sheetData>
  <mergeCells count="2">
    <mergeCell ref="F5:F6"/>
    <mergeCell ref="B1:E1"/>
  </mergeCells>
  <pageMargins left="0.62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66"/>
  <sheetViews>
    <sheetView showGridLines="0" zoomScale="130" zoomScaleNormal="130" workbookViewId="0">
      <selection activeCell="D46" sqref="D46"/>
    </sheetView>
  </sheetViews>
  <sheetFormatPr defaultRowHeight="12.75"/>
  <cols>
    <col min="1" max="1" width="2.5703125" style="7" bestFit="1" customWidth="1"/>
    <col min="2" max="2" width="45.42578125" style="7" customWidth="1"/>
    <col min="3" max="3" width="4.5703125" style="7" bestFit="1" customWidth="1"/>
    <col min="4" max="4" width="16.85546875" style="7" customWidth="1"/>
    <col min="5" max="5" width="5.140625" style="7" customWidth="1"/>
    <col min="6" max="6" width="14" style="7" customWidth="1"/>
    <col min="7" max="7" width="7.28515625" style="7" customWidth="1"/>
    <col min="8" max="8" width="2.5703125" style="7" bestFit="1" customWidth="1"/>
    <col min="9" max="9" width="48.5703125" style="7" customWidth="1"/>
    <col min="10" max="10" width="4.5703125" style="7" bestFit="1" customWidth="1"/>
    <col min="11" max="11" width="10.42578125" style="7" bestFit="1" customWidth="1"/>
    <col min="12" max="12" width="6" style="7" customWidth="1"/>
    <col min="13" max="13" width="10.140625" style="7" bestFit="1" customWidth="1"/>
    <col min="14" max="16384" width="9.140625" style="7"/>
  </cols>
  <sheetData>
    <row r="1" spans="1:16" ht="13.5">
      <c r="A1" s="39"/>
      <c r="B1" s="39"/>
      <c r="C1" s="39"/>
      <c r="D1" s="39"/>
      <c r="E1" s="39"/>
      <c r="F1" s="11"/>
      <c r="O1" s="7">
        <v>0</v>
      </c>
    </row>
    <row r="2" spans="1:16" ht="13.5">
      <c r="A2" s="3"/>
      <c r="B2" s="3"/>
      <c r="C2" s="3"/>
      <c r="D2" s="2"/>
      <c r="E2" s="2"/>
    </row>
    <row r="3" spans="1:16" ht="13.5">
      <c r="G3" s="2"/>
    </row>
    <row r="5" spans="1:16">
      <c r="F5" s="11"/>
    </row>
    <row r="6" spans="1:16" ht="18">
      <c r="A6" s="52" t="s">
        <v>278</v>
      </c>
      <c r="B6" s="52"/>
      <c r="C6" s="52"/>
      <c r="D6" s="52"/>
      <c r="E6" s="52"/>
      <c r="F6" s="52"/>
      <c r="G6" s="45"/>
      <c r="H6" s="52" t="s">
        <v>28</v>
      </c>
      <c r="I6" s="52"/>
      <c r="J6" s="52"/>
      <c r="K6" s="52"/>
      <c r="L6" s="52"/>
      <c r="M6" s="52"/>
    </row>
    <row r="7" spans="1:16" ht="16.5">
      <c r="A7" s="53" t="s">
        <v>237</v>
      </c>
      <c r="B7" s="53"/>
      <c r="C7" s="53"/>
      <c r="D7" s="53"/>
      <c r="E7" s="53"/>
      <c r="F7" s="53"/>
      <c r="G7" s="50"/>
      <c r="H7" s="53" t="s">
        <v>29</v>
      </c>
      <c r="I7" s="53"/>
      <c r="J7" s="53"/>
      <c r="K7" s="53"/>
      <c r="L7" s="53"/>
      <c r="M7" s="53"/>
    </row>
    <row r="8" spans="1:16" ht="17.25" thickBot="1">
      <c r="A8" s="53"/>
      <c r="B8" s="53"/>
      <c r="C8" s="53"/>
      <c r="D8" s="53"/>
      <c r="E8" s="53"/>
      <c r="F8" s="53"/>
      <c r="G8" s="50"/>
      <c r="H8" s="53"/>
      <c r="I8" s="53"/>
      <c r="J8" s="53"/>
      <c r="K8" s="53"/>
      <c r="L8" s="53"/>
      <c r="M8" s="53"/>
    </row>
    <row r="9" spans="1:16" ht="32.25" customHeight="1" thickBot="1">
      <c r="A9" s="234" t="s">
        <v>30</v>
      </c>
      <c r="B9" s="235" t="s">
        <v>238</v>
      </c>
      <c r="C9" s="335" t="s">
        <v>296</v>
      </c>
      <c r="D9" s="336"/>
      <c r="E9" s="335" t="s">
        <v>297</v>
      </c>
      <c r="F9" s="336"/>
      <c r="G9" s="205"/>
      <c r="H9" s="204" t="s">
        <v>30</v>
      </c>
      <c r="I9" s="204" t="s">
        <v>31</v>
      </c>
      <c r="J9" s="337" t="s">
        <v>295</v>
      </c>
      <c r="K9" s="337"/>
      <c r="L9" s="337" t="s">
        <v>32</v>
      </c>
      <c r="M9" s="337"/>
    </row>
    <row r="10" spans="1:16">
      <c r="A10" s="248"/>
      <c r="B10" s="249" t="s">
        <v>33</v>
      </c>
      <c r="C10" s="264"/>
      <c r="D10" s="308"/>
      <c r="E10" s="309"/>
      <c r="F10" s="310"/>
      <c r="G10" s="209"/>
      <c r="H10" s="206"/>
      <c r="I10" s="210" t="s">
        <v>33</v>
      </c>
      <c r="J10" s="207"/>
      <c r="K10" s="208"/>
      <c r="L10" s="207"/>
      <c r="M10" s="208"/>
    </row>
    <row r="11" spans="1:16" ht="13.5">
      <c r="A11" s="186"/>
      <c r="B11" s="250" t="s">
        <v>34</v>
      </c>
      <c r="C11" s="265" t="s">
        <v>17</v>
      </c>
      <c r="D11" s="237">
        <v>27712248</v>
      </c>
      <c r="E11" s="259" t="s">
        <v>17</v>
      </c>
      <c r="F11" s="237">
        <v>24287110</v>
      </c>
      <c r="G11" s="43"/>
      <c r="H11" s="196"/>
      <c r="I11" s="196" t="s">
        <v>35</v>
      </c>
      <c r="J11" s="197" t="s">
        <v>17</v>
      </c>
      <c r="K11" s="202">
        <v>-7571824</v>
      </c>
      <c r="L11" s="197" t="s">
        <v>17</v>
      </c>
      <c r="M11" s="202">
        <v>-6869567</v>
      </c>
    </row>
    <row r="12" spans="1:16" ht="13.5">
      <c r="A12" s="186"/>
      <c r="B12" s="250" t="s">
        <v>36</v>
      </c>
      <c r="C12" s="265" t="s">
        <v>18</v>
      </c>
      <c r="D12" s="237">
        <f>D13+D14+D15+D16</f>
        <v>-30879097</v>
      </c>
      <c r="E12" s="259" t="s">
        <v>18</v>
      </c>
      <c r="F12" s="237">
        <v>-30126319</v>
      </c>
      <c r="G12" s="43"/>
      <c r="H12" s="196"/>
      <c r="I12" s="196" t="s">
        <v>37</v>
      </c>
      <c r="J12" s="197"/>
      <c r="K12" s="199"/>
      <c r="L12" s="197"/>
      <c r="M12" s="199"/>
    </row>
    <row r="13" spans="1:16" ht="13.5">
      <c r="A13" s="186"/>
      <c r="B13" s="251" t="s">
        <v>253</v>
      </c>
      <c r="C13" s="265"/>
      <c r="D13" s="238">
        <v>-5498494</v>
      </c>
      <c r="E13" s="259"/>
      <c r="F13" s="238">
        <v>-3721755</v>
      </c>
      <c r="G13" s="43"/>
      <c r="H13" s="196"/>
      <c r="I13" s="200" t="s">
        <v>38</v>
      </c>
      <c r="J13" s="197" t="s">
        <v>17</v>
      </c>
      <c r="K13" s="213">
        <v>7147900</v>
      </c>
      <c r="L13" s="197" t="s">
        <v>17</v>
      </c>
      <c r="M13" s="213">
        <v>7142285</v>
      </c>
    </row>
    <row r="14" spans="1:16" ht="25.5">
      <c r="A14" s="186"/>
      <c r="B14" s="252" t="s">
        <v>242</v>
      </c>
      <c r="C14" s="265"/>
      <c r="D14" s="327">
        <v>-20218746</v>
      </c>
      <c r="E14" s="259"/>
      <c r="F14" s="238">
        <v>-21677217</v>
      </c>
      <c r="G14" s="43"/>
      <c r="H14" s="196"/>
      <c r="I14" s="200" t="s">
        <v>39</v>
      </c>
      <c r="J14" s="197" t="s">
        <v>40</v>
      </c>
      <c r="K14" s="198"/>
      <c r="L14" s="197" t="s">
        <v>40</v>
      </c>
      <c r="M14" s="199"/>
    </row>
    <row r="15" spans="1:16" ht="13.5">
      <c r="A15" s="186"/>
      <c r="B15" s="251" t="s">
        <v>252</v>
      </c>
      <c r="C15" s="265"/>
      <c r="D15" s="238">
        <v>-1128961</v>
      </c>
      <c r="E15" s="259"/>
      <c r="F15" s="238">
        <v>-807895</v>
      </c>
      <c r="G15" s="43"/>
      <c r="H15" s="196"/>
      <c r="I15" s="200" t="s">
        <v>41</v>
      </c>
      <c r="J15" s="197" t="s">
        <v>18</v>
      </c>
      <c r="K15" s="199"/>
      <c r="L15" s="197" t="s">
        <v>18</v>
      </c>
      <c r="M15" s="199"/>
      <c r="O15" s="326"/>
      <c r="P15" s="326"/>
    </row>
    <row r="16" spans="1:16" ht="13.5">
      <c r="A16" s="186"/>
      <c r="B16" s="251" t="s">
        <v>254</v>
      </c>
      <c r="C16" s="265"/>
      <c r="D16" s="324">
        <v>-4032896</v>
      </c>
      <c r="E16" s="259"/>
      <c r="F16" s="238">
        <v>-3919452</v>
      </c>
      <c r="G16" s="43"/>
      <c r="H16" s="196"/>
      <c r="I16" s="200" t="s">
        <v>42</v>
      </c>
      <c r="J16" s="197" t="s">
        <v>18</v>
      </c>
      <c r="K16" s="199"/>
      <c r="L16" s="197" t="s">
        <v>18</v>
      </c>
      <c r="M16" s="199"/>
    </row>
    <row r="17" spans="1:16" ht="27">
      <c r="A17" s="186"/>
      <c r="B17" s="253" t="s">
        <v>43</v>
      </c>
      <c r="C17" s="265" t="s">
        <v>17</v>
      </c>
      <c r="D17" s="237">
        <f>D18+D19+D20</f>
        <v>264214</v>
      </c>
      <c r="E17" s="259" t="s">
        <v>17</v>
      </c>
      <c r="F17" s="237">
        <f>F18+F19+F20</f>
        <v>2802234</v>
      </c>
      <c r="G17" s="43"/>
      <c r="H17" s="196"/>
      <c r="I17" s="201" t="s">
        <v>44</v>
      </c>
      <c r="J17" s="197" t="s">
        <v>40</v>
      </c>
      <c r="K17" s="202">
        <v>-1266365</v>
      </c>
      <c r="L17" s="197" t="s">
        <v>40</v>
      </c>
      <c r="M17" s="202">
        <v>-1214344</v>
      </c>
    </row>
    <row r="18" spans="1:16" ht="13.5">
      <c r="A18" s="186"/>
      <c r="B18" s="251" t="s">
        <v>239</v>
      </c>
      <c r="C18" s="265"/>
      <c r="D18" s="238">
        <v>104000</v>
      </c>
      <c r="E18" s="259"/>
      <c r="F18" s="238">
        <v>2556000</v>
      </c>
      <c r="G18" s="43"/>
      <c r="H18" s="196"/>
      <c r="I18" s="196" t="s">
        <v>45</v>
      </c>
      <c r="J18" s="197" t="s">
        <v>40</v>
      </c>
      <c r="K18" s="325">
        <v>115872</v>
      </c>
      <c r="L18" s="197" t="s">
        <v>40</v>
      </c>
      <c r="M18" s="325">
        <v>277441</v>
      </c>
    </row>
    <row r="19" spans="1:16" ht="13.5">
      <c r="A19" s="186"/>
      <c r="B19" s="251" t="s">
        <v>240</v>
      </c>
      <c r="C19" s="265"/>
      <c r="D19" s="238">
        <v>116499</v>
      </c>
      <c r="E19" s="259"/>
      <c r="F19" s="238">
        <v>150845</v>
      </c>
      <c r="G19" s="43"/>
      <c r="H19" s="196"/>
      <c r="I19" s="196" t="s">
        <v>46</v>
      </c>
      <c r="J19" s="197" t="s">
        <v>40</v>
      </c>
      <c r="K19" s="202">
        <v>-1347266</v>
      </c>
      <c r="L19" s="203" t="s">
        <v>40</v>
      </c>
      <c r="M19" s="202">
        <v>-2225861</v>
      </c>
    </row>
    <row r="20" spans="1:16" ht="13.5">
      <c r="A20" s="186"/>
      <c r="B20" s="251" t="s">
        <v>241</v>
      </c>
      <c r="C20" s="265"/>
      <c r="D20" s="238">
        <v>43715</v>
      </c>
      <c r="E20" s="259"/>
      <c r="F20" s="238">
        <v>95389</v>
      </c>
      <c r="G20" s="43"/>
      <c r="H20" s="196"/>
      <c r="I20" s="196" t="s">
        <v>47</v>
      </c>
      <c r="J20" s="197" t="s">
        <v>17</v>
      </c>
      <c r="K20" s="202"/>
      <c r="L20" s="203" t="s">
        <v>17</v>
      </c>
      <c r="M20" s="202"/>
    </row>
    <row r="21" spans="1:16" ht="13.5">
      <c r="A21" s="186"/>
      <c r="B21" s="250" t="s">
        <v>48</v>
      </c>
      <c r="C21" s="265" t="s">
        <v>18</v>
      </c>
      <c r="D21" s="239"/>
      <c r="E21" s="259" t="s">
        <v>18</v>
      </c>
      <c r="F21" s="239"/>
      <c r="G21" s="43"/>
      <c r="H21" s="196"/>
      <c r="I21" s="196" t="s">
        <v>48</v>
      </c>
      <c r="J21" s="197"/>
      <c r="K21" s="202">
        <v>0</v>
      </c>
      <c r="L21" s="203" t="s">
        <v>18</v>
      </c>
      <c r="M21" s="202"/>
    </row>
    <row r="22" spans="1:16" ht="13.5">
      <c r="A22" s="186"/>
      <c r="B22" s="250" t="s">
        <v>49</v>
      </c>
      <c r="C22" s="265" t="s">
        <v>18</v>
      </c>
      <c r="D22" s="237"/>
      <c r="E22" s="259" t="s">
        <v>18</v>
      </c>
      <c r="F22" s="237"/>
      <c r="G22" s="43"/>
      <c r="H22" s="196"/>
      <c r="I22" s="196" t="s">
        <v>50</v>
      </c>
      <c r="J22" s="197" t="s">
        <v>18</v>
      </c>
      <c r="K22" s="202"/>
      <c r="L22" s="203" t="s">
        <v>18</v>
      </c>
      <c r="M22" s="202"/>
    </row>
    <row r="23" spans="1:16">
      <c r="A23" s="246">
        <v>1</v>
      </c>
      <c r="B23" s="254" t="s">
        <v>51</v>
      </c>
      <c r="C23" s="266"/>
      <c r="D23" s="240">
        <f>D11+D12+D17</f>
        <v>-2902635</v>
      </c>
      <c r="E23" s="260"/>
      <c r="F23" s="240">
        <f>F11+F12+F17</f>
        <v>-3036975</v>
      </c>
      <c r="G23" s="214"/>
      <c r="H23" s="211"/>
      <c r="I23" s="211" t="s">
        <v>52</v>
      </c>
      <c r="J23" s="212"/>
      <c r="K23" s="213">
        <f>SUM(K11:K22)</f>
        <v>-2921683</v>
      </c>
      <c r="L23" s="215"/>
      <c r="M23" s="213">
        <f>M11+M13+M17+M18+M19</f>
        <v>-2890046</v>
      </c>
    </row>
    <row r="24" spans="1:16">
      <c r="A24" s="169"/>
      <c r="B24" s="255"/>
      <c r="C24" s="267"/>
      <c r="D24" s="241"/>
      <c r="E24" s="261"/>
      <c r="F24" s="241"/>
      <c r="H24" s="96"/>
      <c r="I24" s="100"/>
      <c r="J24" s="97"/>
      <c r="K24" s="98"/>
      <c r="L24" s="99"/>
      <c r="M24" s="98"/>
    </row>
    <row r="25" spans="1:16">
      <c r="A25" s="245"/>
      <c r="B25" s="256" t="s">
        <v>53</v>
      </c>
      <c r="C25" s="268"/>
      <c r="D25" s="236"/>
      <c r="E25" s="262"/>
      <c r="F25" s="236"/>
      <c r="G25" s="209"/>
      <c r="H25" s="216"/>
      <c r="I25" s="219" t="s">
        <v>53</v>
      </c>
      <c r="J25" s="218"/>
      <c r="K25" s="220"/>
      <c r="L25" s="221"/>
      <c r="M25" s="220"/>
    </row>
    <row r="26" spans="1:16" ht="13.5">
      <c r="A26" s="186"/>
      <c r="B26" s="250" t="s">
        <v>54</v>
      </c>
      <c r="C26" s="265" t="s">
        <v>18</v>
      </c>
      <c r="D26" s="239"/>
      <c r="E26" s="259" t="s">
        <v>18</v>
      </c>
      <c r="F26" s="239"/>
      <c r="G26" s="43"/>
      <c r="H26" s="196"/>
      <c r="I26" s="196" t="s">
        <v>55</v>
      </c>
      <c r="J26" s="197" t="s">
        <v>18</v>
      </c>
      <c r="K26" s="202"/>
      <c r="L26" s="203" t="s">
        <v>18</v>
      </c>
      <c r="M26" s="202"/>
    </row>
    <row r="27" spans="1:16" ht="13.5">
      <c r="A27" s="186"/>
      <c r="B27" s="250" t="s">
        <v>56</v>
      </c>
      <c r="C27" s="265" t="s">
        <v>18</v>
      </c>
      <c r="D27" s="239">
        <v>0</v>
      </c>
      <c r="E27" s="259" t="s">
        <v>18</v>
      </c>
      <c r="F27" s="239">
        <v>-29688</v>
      </c>
      <c r="G27" s="43"/>
      <c r="H27" s="196"/>
      <c r="I27" s="196" t="s">
        <v>56</v>
      </c>
      <c r="J27" s="197" t="s">
        <v>18</v>
      </c>
      <c r="K27" s="202">
        <v>0</v>
      </c>
      <c r="L27" s="203" t="s">
        <v>18</v>
      </c>
      <c r="M27" s="202">
        <v>-29688</v>
      </c>
      <c r="P27" s="11"/>
    </row>
    <row r="28" spans="1:16" ht="13.5">
      <c r="A28" s="186"/>
      <c r="B28" s="250" t="s">
        <v>57</v>
      </c>
      <c r="C28" s="265" t="s">
        <v>17</v>
      </c>
      <c r="D28" s="239"/>
      <c r="E28" s="259" t="s">
        <v>17</v>
      </c>
      <c r="F28" s="239"/>
      <c r="G28" s="43"/>
      <c r="H28" s="196"/>
      <c r="I28" s="196" t="s">
        <v>58</v>
      </c>
      <c r="J28" s="197" t="s">
        <v>17</v>
      </c>
      <c r="K28" s="202"/>
      <c r="L28" s="203" t="s">
        <v>17</v>
      </c>
      <c r="M28" s="202"/>
    </row>
    <row r="29" spans="1:16" ht="13.5">
      <c r="A29" s="186"/>
      <c r="B29" s="250" t="s">
        <v>59</v>
      </c>
      <c r="C29" s="265" t="s">
        <v>17</v>
      </c>
      <c r="D29" s="239"/>
      <c r="E29" s="259" t="s">
        <v>17</v>
      </c>
      <c r="F29" s="239"/>
      <c r="G29" s="43"/>
      <c r="H29" s="196"/>
      <c r="I29" s="196" t="s">
        <v>59</v>
      </c>
      <c r="J29" s="197" t="s">
        <v>17</v>
      </c>
      <c r="K29" s="202">
        <v>19048</v>
      </c>
      <c r="L29" s="203" t="s">
        <v>17</v>
      </c>
      <c r="M29" s="202"/>
    </row>
    <row r="30" spans="1:16" ht="13.5">
      <c r="A30" s="186"/>
      <c r="B30" s="250" t="s">
        <v>60</v>
      </c>
      <c r="C30" s="265" t="s">
        <v>17</v>
      </c>
      <c r="D30" s="239"/>
      <c r="E30" s="259" t="s">
        <v>17</v>
      </c>
      <c r="F30" s="239"/>
      <c r="G30" s="43"/>
      <c r="H30" s="196"/>
      <c r="I30" s="196" t="s">
        <v>60</v>
      </c>
      <c r="J30" s="197" t="s">
        <v>17</v>
      </c>
      <c r="K30" s="202"/>
      <c r="L30" s="203" t="s">
        <v>17</v>
      </c>
      <c r="M30" s="202"/>
    </row>
    <row r="31" spans="1:16">
      <c r="A31" s="246">
        <v>2</v>
      </c>
      <c r="B31" s="254" t="s">
        <v>61</v>
      </c>
      <c r="C31" s="269"/>
      <c r="D31" s="242">
        <v>0</v>
      </c>
      <c r="E31" s="260"/>
      <c r="F31" s="242">
        <v>-29688</v>
      </c>
      <c r="G31" s="223"/>
      <c r="H31" s="224"/>
      <c r="I31" s="211" t="s">
        <v>62</v>
      </c>
      <c r="J31" s="212"/>
      <c r="K31" s="213">
        <f>SUM(K23:K30)</f>
        <v>-2902635</v>
      </c>
      <c r="L31" s="215"/>
      <c r="M31" s="213">
        <f>M23+M27</f>
        <v>-2919734</v>
      </c>
    </row>
    <row r="32" spans="1:16">
      <c r="A32" s="169"/>
      <c r="B32" s="255"/>
      <c r="C32" s="267"/>
      <c r="D32" s="241"/>
      <c r="E32" s="261"/>
      <c r="F32" s="241"/>
      <c r="H32" s="96"/>
      <c r="I32" s="96"/>
      <c r="J32" s="97"/>
      <c r="K32" s="98"/>
      <c r="L32" s="99"/>
      <c r="M32" s="98"/>
    </row>
    <row r="33" spans="1:13">
      <c r="A33" s="245"/>
      <c r="B33" s="256" t="s">
        <v>64</v>
      </c>
      <c r="C33" s="268"/>
      <c r="D33" s="236"/>
      <c r="E33" s="262"/>
      <c r="F33" s="236"/>
      <c r="G33" s="209"/>
      <c r="H33" s="216"/>
      <c r="I33" s="217" t="s">
        <v>65</v>
      </c>
      <c r="J33" s="218"/>
      <c r="K33" s="220"/>
      <c r="L33" s="221"/>
      <c r="M33" s="220"/>
    </row>
    <row r="34" spans="1:13" ht="13.5">
      <c r="A34" s="186"/>
      <c r="B34" s="250" t="s">
        <v>66</v>
      </c>
      <c r="C34" s="265" t="s">
        <v>17</v>
      </c>
      <c r="D34" s="239"/>
      <c r="E34" s="259" t="s">
        <v>17</v>
      </c>
      <c r="F34" s="239"/>
      <c r="G34" s="43"/>
      <c r="H34" s="196"/>
      <c r="I34" s="233" t="s">
        <v>66</v>
      </c>
      <c r="J34" s="197" t="s">
        <v>17</v>
      </c>
      <c r="K34" s="202"/>
      <c r="L34" s="203" t="s">
        <v>17</v>
      </c>
      <c r="M34" s="202"/>
    </row>
    <row r="35" spans="1:13" ht="13.5">
      <c r="A35" s="186"/>
      <c r="B35" s="250" t="s">
        <v>67</v>
      </c>
      <c r="C35" s="265" t="s">
        <v>17</v>
      </c>
      <c r="D35" s="239"/>
      <c r="E35" s="259" t="s">
        <v>17</v>
      </c>
      <c r="F35" s="239"/>
      <c r="G35" s="43"/>
      <c r="H35" s="196"/>
      <c r="I35" s="233" t="s">
        <v>67</v>
      </c>
      <c r="J35" s="197" t="s">
        <v>17</v>
      </c>
      <c r="K35" s="202"/>
      <c r="L35" s="203" t="s">
        <v>17</v>
      </c>
      <c r="M35" s="202"/>
    </row>
    <row r="36" spans="1:13" ht="13.5">
      <c r="A36" s="186"/>
      <c r="B36" s="250" t="s">
        <v>68</v>
      </c>
      <c r="C36" s="265" t="s">
        <v>18</v>
      </c>
      <c r="D36" s="239"/>
      <c r="E36" s="259" t="s">
        <v>18</v>
      </c>
      <c r="F36" s="239"/>
      <c r="G36" s="43"/>
      <c r="H36" s="196"/>
      <c r="I36" s="233" t="s">
        <v>68</v>
      </c>
      <c r="J36" s="197" t="s">
        <v>18</v>
      </c>
      <c r="K36" s="202"/>
      <c r="L36" s="203" t="s">
        <v>18</v>
      </c>
      <c r="M36" s="202"/>
    </row>
    <row r="37" spans="1:13" ht="13.5">
      <c r="A37" s="186"/>
      <c r="B37" s="250" t="s">
        <v>69</v>
      </c>
      <c r="C37" s="265" t="s">
        <v>18</v>
      </c>
      <c r="D37" s="239"/>
      <c r="E37" s="259" t="s">
        <v>18</v>
      </c>
      <c r="F37" s="239"/>
      <c r="G37" s="43"/>
      <c r="H37" s="196"/>
      <c r="I37" s="233" t="s">
        <v>22</v>
      </c>
      <c r="J37" s="197" t="s">
        <v>18</v>
      </c>
      <c r="K37" s="202"/>
      <c r="L37" s="203" t="s">
        <v>18</v>
      </c>
      <c r="M37" s="202"/>
    </row>
    <row r="38" spans="1:13">
      <c r="A38" s="246">
        <v>3</v>
      </c>
      <c r="B38" s="254" t="s">
        <v>70</v>
      </c>
      <c r="C38" s="269"/>
      <c r="D38" s="242">
        <v>0</v>
      </c>
      <c r="E38" s="260"/>
      <c r="F38" s="242">
        <v>0</v>
      </c>
      <c r="G38" s="223"/>
      <c r="H38" s="224"/>
      <c r="I38" s="225" t="s">
        <v>71</v>
      </c>
      <c r="J38" s="222"/>
      <c r="K38" s="213">
        <f>K31</f>
        <v>-2902635</v>
      </c>
      <c r="L38" s="226"/>
      <c r="M38" s="213">
        <f>M31</f>
        <v>-2919734</v>
      </c>
    </row>
    <row r="39" spans="1:13">
      <c r="A39" s="169"/>
      <c r="B39" s="255"/>
      <c r="C39" s="267"/>
      <c r="D39" s="241"/>
      <c r="E39" s="261"/>
      <c r="F39" s="241"/>
      <c r="H39" s="96"/>
      <c r="I39" s="96"/>
      <c r="J39" s="97"/>
      <c r="K39" s="98">
        <v>0</v>
      </c>
      <c r="L39" s="99"/>
      <c r="M39" s="98"/>
    </row>
    <row r="40" spans="1:13">
      <c r="A40" s="245"/>
      <c r="B40" s="257" t="s">
        <v>243</v>
      </c>
      <c r="C40" s="268" t="s">
        <v>255</v>
      </c>
      <c r="D40" s="243">
        <f>D23+D31</f>
        <v>-2902635</v>
      </c>
      <c r="E40" s="262" t="s">
        <v>255</v>
      </c>
      <c r="F40" s="243">
        <f>F23+F31</f>
        <v>-3066663</v>
      </c>
      <c r="G40" s="209"/>
      <c r="H40" s="216"/>
      <c r="I40" s="227" t="s">
        <v>72</v>
      </c>
      <c r="J40" s="218" t="s">
        <v>73</v>
      </c>
      <c r="K40" s="213">
        <f>K38</f>
        <v>-2902635</v>
      </c>
      <c r="L40" s="221" t="s">
        <v>73</v>
      </c>
      <c r="M40" s="322">
        <f>M31</f>
        <v>-2919734</v>
      </c>
    </row>
    <row r="41" spans="1:13" ht="13.5" thickBot="1">
      <c r="A41" s="245"/>
      <c r="B41" s="257" t="s">
        <v>74</v>
      </c>
      <c r="C41" s="268" t="s">
        <v>75</v>
      </c>
      <c r="D41" s="243">
        <v>5413725</v>
      </c>
      <c r="E41" s="262" t="s">
        <v>75</v>
      </c>
      <c r="F41" s="243">
        <v>8480388</v>
      </c>
      <c r="G41" s="209"/>
      <c r="H41" s="216"/>
      <c r="I41" s="227" t="s">
        <v>74</v>
      </c>
      <c r="J41" s="218" t="s">
        <v>75</v>
      </c>
      <c r="K41" s="244">
        <v>5413725</v>
      </c>
      <c r="L41" s="221" t="s">
        <v>75</v>
      </c>
      <c r="M41" s="322">
        <v>8480388</v>
      </c>
    </row>
    <row r="42" spans="1:13" ht="13.5" thickBot="1">
      <c r="A42" s="247"/>
      <c r="B42" s="258" t="s">
        <v>76</v>
      </c>
      <c r="C42" s="270" t="s">
        <v>73</v>
      </c>
      <c r="D42" s="244">
        <f>D41+D40</f>
        <v>2511090</v>
      </c>
      <c r="E42" s="263" t="s">
        <v>73</v>
      </c>
      <c r="F42" s="244">
        <f>F41+F40</f>
        <v>5413725</v>
      </c>
      <c r="G42" s="209"/>
      <c r="H42" s="228"/>
      <c r="I42" s="229" t="s">
        <v>76</v>
      </c>
      <c r="J42" s="230" t="s">
        <v>73</v>
      </c>
      <c r="K42" s="231">
        <f>K40+K41</f>
        <v>2511090</v>
      </c>
      <c r="L42" s="232" t="s">
        <v>73</v>
      </c>
      <c r="M42" s="323">
        <f>M41+M40</f>
        <v>5560654</v>
      </c>
    </row>
    <row r="43" spans="1:13">
      <c r="A43" s="8"/>
      <c r="B43" s="8"/>
      <c r="C43" s="8"/>
      <c r="D43" s="9"/>
      <c r="E43" s="8"/>
      <c r="F43" s="10"/>
    </row>
    <row r="66" spans="4:4">
      <c r="D66" s="321"/>
    </row>
  </sheetData>
  <mergeCells count="4">
    <mergeCell ref="C9:D9"/>
    <mergeCell ref="E9:F9"/>
    <mergeCell ref="J9:K9"/>
    <mergeCell ref="L9:M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22"/>
  <sheetViews>
    <sheetView showGridLines="0" zoomScale="130" zoomScaleNormal="130" workbookViewId="0">
      <selection activeCell="C11" sqref="C11"/>
    </sheetView>
  </sheetViews>
  <sheetFormatPr defaultRowHeight="12.75"/>
  <cols>
    <col min="1" max="1" width="4.7109375" style="5" customWidth="1"/>
    <col min="2" max="2" width="35.5703125" style="6" customWidth="1"/>
    <col min="3" max="3" width="13.42578125" style="5" customWidth="1"/>
    <col min="4" max="4" width="9.28515625" style="5" customWidth="1"/>
    <col min="5" max="5" width="9.7109375" style="5" customWidth="1"/>
    <col min="6" max="6" width="11" style="5" customWidth="1"/>
    <col min="7" max="7" width="11.7109375" style="5" customWidth="1"/>
    <col min="8" max="8" width="11.42578125" style="5" customWidth="1"/>
    <col min="9" max="9" width="12.28515625" style="5" customWidth="1"/>
    <col min="10" max="10" width="10.28515625" style="5" customWidth="1"/>
    <col min="11" max="16384" width="9.140625" style="5"/>
  </cols>
  <sheetData>
    <row r="1" spans="1:10" s="54" customFormat="1" ht="21" customHeight="1">
      <c r="B1" s="55" t="s">
        <v>280</v>
      </c>
      <c r="C1" s="55"/>
      <c r="D1" s="55"/>
      <c r="E1" s="55"/>
      <c r="F1" s="55"/>
      <c r="G1" s="55"/>
      <c r="H1" s="55"/>
      <c r="I1" s="55"/>
    </row>
    <row r="2" spans="1:10" s="54" customFormat="1" ht="18.75" customHeight="1">
      <c r="B2" s="56" t="s">
        <v>282</v>
      </c>
      <c r="C2" s="55"/>
      <c r="D2" s="55"/>
      <c r="E2" s="55"/>
      <c r="F2" s="55"/>
      <c r="G2" s="55"/>
      <c r="H2" s="55"/>
      <c r="I2" s="55"/>
    </row>
    <row r="3" spans="1:10" s="54" customFormat="1" ht="21.75" customHeight="1" thickBot="1">
      <c r="B3" s="55"/>
      <c r="C3" s="55"/>
      <c r="D3" s="55"/>
      <c r="E3" s="55"/>
      <c r="F3" s="55"/>
      <c r="G3" s="55"/>
      <c r="H3" s="55"/>
      <c r="I3" s="55"/>
    </row>
    <row r="4" spans="1:10" s="271" customFormat="1">
      <c r="A4" s="272"/>
      <c r="B4" s="275"/>
      <c r="C4" s="272" t="s">
        <v>3</v>
      </c>
      <c r="D4" s="275" t="s">
        <v>4</v>
      </c>
      <c r="E4" s="272" t="s">
        <v>5</v>
      </c>
      <c r="F4" s="275" t="s">
        <v>207</v>
      </c>
      <c r="G4" s="272" t="s">
        <v>6</v>
      </c>
      <c r="H4" s="275" t="s">
        <v>7</v>
      </c>
      <c r="I4" s="272"/>
    </row>
    <row r="5" spans="1:10" s="271" customFormat="1">
      <c r="A5" s="273"/>
      <c r="B5" s="276"/>
      <c r="C5" s="273" t="s">
        <v>8</v>
      </c>
      <c r="D5" s="276" t="s">
        <v>9</v>
      </c>
      <c r="E5" s="273" t="s">
        <v>10</v>
      </c>
      <c r="F5" s="276" t="s">
        <v>208</v>
      </c>
      <c r="G5" s="273" t="s">
        <v>11</v>
      </c>
      <c r="H5" s="276" t="s">
        <v>9</v>
      </c>
      <c r="I5" s="273" t="s">
        <v>12</v>
      </c>
    </row>
    <row r="6" spans="1:10" s="271" customFormat="1" ht="13.5" thickBot="1">
      <c r="A6" s="274"/>
      <c r="B6" s="276"/>
      <c r="C6" s="273"/>
      <c r="D6" s="276" t="s">
        <v>13</v>
      </c>
      <c r="E6" s="273" t="s">
        <v>14</v>
      </c>
      <c r="F6" s="276" t="s">
        <v>209</v>
      </c>
      <c r="G6" s="273" t="s">
        <v>15</v>
      </c>
      <c r="H6" s="276" t="s">
        <v>16</v>
      </c>
      <c r="I6" s="273"/>
    </row>
    <row r="7" spans="1:10" s="57" customFormat="1" ht="22.5" customHeight="1">
      <c r="A7" s="289" t="s">
        <v>103</v>
      </c>
      <c r="B7" s="285" t="s">
        <v>25</v>
      </c>
      <c r="C7" s="277">
        <v>109000000</v>
      </c>
      <c r="D7" s="279" t="s">
        <v>17</v>
      </c>
      <c r="E7" s="282" t="s">
        <v>18</v>
      </c>
      <c r="F7" s="279">
        <v>2751399</v>
      </c>
      <c r="G7" s="282">
        <v>2763640</v>
      </c>
      <c r="H7" s="279">
        <v>-2041198</v>
      </c>
      <c r="I7" s="282">
        <v>112473841</v>
      </c>
    </row>
    <row r="8" spans="1:10" s="58" customFormat="1" ht="18.75" customHeight="1">
      <c r="A8" s="290" t="s">
        <v>256</v>
      </c>
      <c r="B8" s="286" t="s">
        <v>19</v>
      </c>
      <c r="C8" s="278"/>
      <c r="D8" s="280"/>
      <c r="E8" s="283"/>
      <c r="F8" s="280"/>
      <c r="G8" s="283"/>
      <c r="H8" s="280" t="s">
        <v>18</v>
      </c>
      <c r="I8" s="283">
        <v>0</v>
      </c>
    </row>
    <row r="9" spans="1:10" s="58" customFormat="1" ht="20.25" customHeight="1">
      <c r="A9" s="290" t="s">
        <v>257</v>
      </c>
      <c r="B9" s="287" t="s">
        <v>20</v>
      </c>
      <c r="C9" s="133"/>
      <c r="D9" s="281" t="s">
        <v>17</v>
      </c>
      <c r="E9" s="284" t="s">
        <v>18</v>
      </c>
      <c r="F9" s="134"/>
      <c r="G9" s="133"/>
      <c r="H9" s="134">
        <v>-7733958</v>
      </c>
      <c r="I9" s="133">
        <v>-7733958</v>
      </c>
    </row>
    <row r="10" spans="1:10" s="58" customFormat="1" ht="18.75" customHeight="1">
      <c r="A10" s="290">
        <v>1</v>
      </c>
      <c r="B10" s="286" t="s">
        <v>21</v>
      </c>
      <c r="C10" s="278"/>
      <c r="D10" s="280"/>
      <c r="E10" s="283"/>
      <c r="F10" s="280"/>
      <c r="G10" s="283"/>
      <c r="H10" s="280">
        <v>-6869567</v>
      </c>
      <c r="I10" s="283">
        <v>-6869567</v>
      </c>
    </row>
    <row r="11" spans="1:10" s="58" customFormat="1" ht="17.25" customHeight="1">
      <c r="A11" s="290">
        <v>2</v>
      </c>
      <c r="B11" s="286" t="s">
        <v>22</v>
      </c>
      <c r="C11" s="278"/>
      <c r="D11" s="280"/>
      <c r="E11" s="283"/>
      <c r="F11" s="280"/>
      <c r="G11" s="283"/>
      <c r="H11" s="280"/>
      <c r="I11" s="283"/>
      <c r="J11" s="59"/>
    </row>
    <row r="12" spans="1:10" s="58" customFormat="1" ht="18" customHeight="1">
      <c r="A12" s="290">
        <v>3</v>
      </c>
      <c r="B12" s="286" t="s">
        <v>23</v>
      </c>
      <c r="C12" s="278"/>
      <c r="D12" s="280"/>
      <c r="E12" s="283"/>
      <c r="F12" s="280"/>
      <c r="G12" s="283"/>
      <c r="H12" s="280" t="s">
        <v>18</v>
      </c>
      <c r="I12" s="283"/>
    </row>
    <row r="13" spans="1:10" s="58" customFormat="1" ht="17.25" customHeight="1">
      <c r="A13" s="290">
        <v>4</v>
      </c>
      <c r="B13" s="286" t="s">
        <v>24</v>
      </c>
      <c r="C13" s="278"/>
      <c r="D13" s="280" t="s">
        <v>17</v>
      </c>
      <c r="E13" s="283"/>
      <c r="F13" s="280"/>
      <c r="G13" s="283"/>
      <c r="H13" s="280"/>
      <c r="I13" s="283">
        <v>0</v>
      </c>
    </row>
    <row r="14" spans="1:10" s="58" customFormat="1" ht="23.25" customHeight="1">
      <c r="A14" s="291" t="s">
        <v>120</v>
      </c>
      <c r="B14" s="287" t="s">
        <v>274</v>
      </c>
      <c r="C14" s="133">
        <v>109000000</v>
      </c>
      <c r="D14" s="134">
        <v>0</v>
      </c>
      <c r="E14" s="133">
        <v>0</v>
      </c>
      <c r="F14" s="134">
        <v>2751399</v>
      </c>
      <c r="G14" s="133">
        <v>2763640</v>
      </c>
      <c r="H14" s="134">
        <f>SUM(H7:H13)</f>
        <v>-16644723</v>
      </c>
      <c r="I14" s="133">
        <f>SUM(I7:I13)</f>
        <v>97870316</v>
      </c>
      <c r="J14" s="59"/>
    </row>
    <row r="15" spans="1:10" s="58" customFormat="1" ht="18" customHeight="1">
      <c r="A15" s="290">
        <v>1</v>
      </c>
      <c r="B15" s="286" t="s">
        <v>21</v>
      </c>
      <c r="C15" s="278"/>
      <c r="D15" s="280"/>
      <c r="E15" s="283"/>
      <c r="F15" s="280"/>
      <c r="G15" s="283"/>
      <c r="H15" s="280">
        <v>-7571824</v>
      </c>
      <c r="I15" s="283">
        <v>-7571824</v>
      </c>
    </row>
    <row r="16" spans="1:10" s="58" customFormat="1" ht="17.25" customHeight="1">
      <c r="A16" s="290">
        <v>2</v>
      </c>
      <c r="B16" s="286" t="s">
        <v>22</v>
      </c>
      <c r="C16" s="278"/>
      <c r="D16" s="280"/>
      <c r="E16" s="283"/>
      <c r="F16" s="280"/>
      <c r="G16" s="283"/>
      <c r="H16" s="280" t="s">
        <v>18</v>
      </c>
      <c r="I16" s="283">
        <v>0</v>
      </c>
    </row>
    <row r="17" spans="1:9" s="58" customFormat="1" ht="18.75" customHeight="1">
      <c r="A17" s="290">
        <v>3</v>
      </c>
      <c r="B17" s="286" t="s">
        <v>26</v>
      </c>
      <c r="C17" s="278" t="s">
        <v>17</v>
      </c>
      <c r="D17" s="280" t="s">
        <v>17</v>
      </c>
      <c r="E17" s="283"/>
      <c r="F17" s="280"/>
      <c r="G17" s="283"/>
      <c r="H17" s="280"/>
      <c r="I17" s="283">
        <v>0</v>
      </c>
    </row>
    <row r="18" spans="1:9" s="58" customFormat="1" ht="18.75" customHeight="1">
      <c r="A18" s="290">
        <v>4</v>
      </c>
      <c r="B18" s="286" t="s">
        <v>27</v>
      </c>
      <c r="C18" s="278"/>
      <c r="D18" s="280"/>
      <c r="E18" s="283" t="s">
        <v>18</v>
      </c>
      <c r="F18" s="280"/>
      <c r="G18" s="283"/>
      <c r="H18" s="280"/>
      <c r="I18" s="283">
        <v>0</v>
      </c>
    </row>
    <row r="19" spans="1:9" s="58" customFormat="1" ht="28.5" customHeight="1" thickBot="1">
      <c r="A19" s="292" t="s">
        <v>124</v>
      </c>
      <c r="B19" s="288" t="s">
        <v>281</v>
      </c>
      <c r="C19" s="150">
        <v>109000000</v>
      </c>
      <c r="D19" s="151">
        <v>0</v>
      </c>
      <c r="E19" s="150">
        <v>0</v>
      </c>
      <c r="F19" s="151">
        <v>2751399</v>
      </c>
      <c r="G19" s="150">
        <v>2763640</v>
      </c>
      <c r="H19" s="151">
        <f>SUM(H14:H18)</f>
        <v>-24216547</v>
      </c>
      <c r="I19" s="150">
        <f>SUM(I14:I18)</f>
        <v>90298492</v>
      </c>
    </row>
    <row r="21" spans="1:9">
      <c r="B21" s="3"/>
      <c r="C21" s="3"/>
      <c r="D21" s="3"/>
      <c r="E21" s="3"/>
      <c r="F21" s="3"/>
      <c r="G21" s="3"/>
      <c r="H21" s="3"/>
    </row>
    <row r="22" spans="1:9">
      <c r="B22" s="3"/>
      <c r="C22" s="3"/>
      <c r="D22" s="3"/>
      <c r="E22" s="3"/>
      <c r="F22" s="3"/>
      <c r="G22" s="2"/>
      <c r="H22" s="2"/>
    </row>
  </sheetData>
  <pageMargins left="0.7" right="0.7" top="0.75" bottom="0.7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H40"/>
  <sheetViews>
    <sheetView showGridLines="0" workbookViewId="0">
      <selection activeCell="J34" sqref="J34"/>
    </sheetView>
  </sheetViews>
  <sheetFormatPr defaultRowHeight="12.75"/>
  <cols>
    <col min="1" max="1" width="1.28515625" customWidth="1"/>
    <col min="2" max="2" width="17" customWidth="1"/>
    <col min="3" max="3" width="19.28515625" hidden="1" customWidth="1"/>
    <col min="4" max="4" width="1.7109375" bestFit="1" customWidth="1"/>
    <col min="5" max="5" width="29.42578125" bestFit="1" customWidth="1"/>
    <col min="6" max="6" width="10.28515625" bestFit="1" customWidth="1"/>
    <col min="7" max="7" width="26.5703125" customWidth="1"/>
    <col min="9" max="9" width="1.7109375" bestFit="1" customWidth="1"/>
    <col min="10" max="10" width="29.42578125" bestFit="1" customWidth="1"/>
    <col min="11" max="11" width="5.5703125" bestFit="1" customWidth="1"/>
  </cols>
  <sheetData>
    <row r="1" spans="1:7" s="294" customFormat="1" ht="20.25" customHeight="1">
      <c r="A1" s="294" t="s">
        <v>283</v>
      </c>
    </row>
    <row r="2" spans="1:7" s="297" customFormat="1" ht="26.25" customHeight="1">
      <c r="A2" s="295" t="s">
        <v>260</v>
      </c>
      <c r="B2" s="296"/>
      <c r="C2" s="296"/>
      <c r="D2" s="296"/>
      <c r="E2" s="296"/>
      <c r="F2" s="296"/>
      <c r="G2" s="296"/>
    </row>
    <row r="3" spans="1:7" s="31" customFormat="1"/>
    <row r="4" spans="1:7" s="30" customFormat="1" ht="14.25" customHeight="1">
      <c r="A4" s="30" t="s">
        <v>0</v>
      </c>
      <c r="B4" s="338" t="s">
        <v>1</v>
      </c>
      <c r="C4" s="338"/>
      <c r="D4" s="338"/>
      <c r="E4" s="338"/>
      <c r="F4" s="338"/>
      <c r="G4" s="338"/>
    </row>
    <row r="5" spans="1:7" s="30" customFormat="1" ht="14.25" customHeight="1">
      <c r="A5" s="30" t="s">
        <v>0</v>
      </c>
      <c r="B5" s="293" t="s">
        <v>261</v>
      </c>
      <c r="C5" s="293"/>
      <c r="D5" s="293"/>
      <c r="E5" s="293"/>
      <c r="F5" s="293"/>
      <c r="G5" s="293"/>
    </row>
    <row r="6" spans="1:7" s="30" customFormat="1" ht="14.25" customHeight="1">
      <c r="B6" s="293" t="s">
        <v>262</v>
      </c>
      <c r="C6" s="293"/>
      <c r="D6" s="293"/>
      <c r="E6" s="293"/>
      <c r="F6" s="293"/>
      <c r="G6" s="293"/>
    </row>
    <row r="7" spans="1:7" s="30" customFormat="1" ht="14.25" customHeight="1">
      <c r="A7" s="30" t="s">
        <v>0</v>
      </c>
      <c r="B7" s="293" t="s">
        <v>258</v>
      </c>
      <c r="C7" s="293"/>
      <c r="D7" s="293"/>
      <c r="E7" s="293"/>
      <c r="F7" s="293"/>
      <c r="G7" s="293"/>
    </row>
    <row r="8" spans="1:7" s="30" customFormat="1" ht="14.25" customHeight="1">
      <c r="A8" s="30" t="s">
        <v>0</v>
      </c>
      <c r="B8" s="293" t="s">
        <v>259</v>
      </c>
      <c r="C8" s="293"/>
      <c r="D8" s="293"/>
      <c r="E8" s="293"/>
      <c r="F8" s="293"/>
      <c r="G8" s="293"/>
    </row>
    <row r="9" spans="1:7" s="30" customFormat="1" ht="15">
      <c r="B9" s="293" t="s">
        <v>293</v>
      </c>
      <c r="C9" s="293"/>
      <c r="D9" s="293"/>
      <c r="E9" s="293"/>
      <c r="F9" s="293"/>
      <c r="G9" s="293"/>
    </row>
    <row r="10" spans="1:7" s="30" customFormat="1" ht="15">
      <c r="B10" s="293"/>
      <c r="C10" s="293"/>
      <c r="D10" s="293"/>
      <c r="E10" s="293"/>
      <c r="F10" s="293"/>
      <c r="G10" s="293"/>
    </row>
    <row r="11" spans="1:7" s="30" customFormat="1" ht="15">
      <c r="A11" s="30" t="s">
        <v>0</v>
      </c>
      <c r="B11" s="338" t="s">
        <v>263</v>
      </c>
      <c r="C11" s="338"/>
      <c r="D11" s="338"/>
      <c r="E11" s="338"/>
      <c r="F11" s="338"/>
      <c r="G11" s="338"/>
    </row>
    <row r="12" spans="1:7" s="30" customFormat="1" ht="15">
      <c r="B12" s="338" t="s">
        <v>264</v>
      </c>
      <c r="C12" s="338"/>
      <c r="D12" s="338"/>
      <c r="E12" s="338"/>
      <c r="F12" s="338"/>
      <c r="G12" s="338"/>
    </row>
    <row r="13" spans="1:7" s="30" customFormat="1" ht="15">
      <c r="A13" s="30" t="s">
        <v>0</v>
      </c>
      <c r="B13" s="293" t="s">
        <v>265</v>
      </c>
      <c r="C13" s="293"/>
      <c r="D13" s="293"/>
      <c r="E13" s="293"/>
      <c r="F13" s="293"/>
      <c r="G13" s="293"/>
    </row>
    <row r="14" spans="1:7" s="30" customFormat="1" ht="15">
      <c r="B14" s="293" t="s">
        <v>284</v>
      </c>
      <c r="C14" s="293"/>
      <c r="D14" s="293"/>
      <c r="E14" s="293"/>
      <c r="F14" s="293"/>
      <c r="G14" s="293"/>
    </row>
    <row r="15" spans="1:7" s="298" customFormat="1" ht="15">
      <c r="B15" s="299"/>
      <c r="C15" s="299"/>
      <c r="D15" s="299" t="s">
        <v>285</v>
      </c>
      <c r="E15" s="299"/>
      <c r="F15" s="299"/>
      <c r="G15" s="299" t="s">
        <v>287</v>
      </c>
    </row>
    <row r="16" spans="1:7" s="298" customFormat="1" ht="15">
      <c r="B16" s="299"/>
      <c r="C16" s="299"/>
      <c r="D16" s="299" t="s">
        <v>286</v>
      </c>
      <c r="E16" s="299"/>
      <c r="F16" s="299"/>
      <c r="G16" s="299"/>
    </row>
    <row r="17" spans="1:8" s="298" customFormat="1" ht="15">
      <c r="B17" s="299"/>
      <c r="C17" s="299"/>
      <c r="D17" s="299" t="s">
        <v>288</v>
      </c>
      <c r="E17" s="299"/>
      <c r="F17" s="299"/>
      <c r="G17" s="299"/>
    </row>
    <row r="18" spans="1:8" s="298" customFormat="1" ht="15">
      <c r="B18" s="299"/>
      <c r="C18" s="299"/>
      <c r="D18" s="299" t="s">
        <v>289</v>
      </c>
      <c r="E18" s="299"/>
      <c r="F18" s="299"/>
      <c r="G18" s="299"/>
    </row>
    <row r="19" spans="1:8" s="298" customFormat="1" ht="15">
      <c r="B19" s="299"/>
      <c r="C19" s="299"/>
      <c r="D19" s="299"/>
      <c r="E19" s="299"/>
      <c r="F19" s="299"/>
      <c r="G19" s="299"/>
    </row>
    <row r="20" spans="1:8" s="30" customFormat="1" ht="15">
      <c r="A20" s="30" t="s">
        <v>0</v>
      </c>
      <c r="B20" s="293" t="s">
        <v>307</v>
      </c>
      <c r="C20" s="293"/>
      <c r="D20" s="293"/>
      <c r="E20" s="293"/>
      <c r="F20" s="293"/>
      <c r="G20" s="293"/>
    </row>
    <row r="21" spans="1:8" s="298" customFormat="1" ht="15">
      <c r="B21" s="299"/>
      <c r="C21" s="299"/>
      <c r="D21" s="299" t="s">
        <v>266</v>
      </c>
      <c r="E21" s="299" t="s">
        <v>308</v>
      </c>
      <c r="F21" s="299"/>
      <c r="G21" s="299" t="s">
        <v>309</v>
      </c>
    </row>
    <row r="22" spans="1:8" s="298" customFormat="1" ht="15">
      <c r="B22" s="299"/>
      <c r="C22" s="299"/>
      <c r="D22" s="299" t="s">
        <v>266</v>
      </c>
      <c r="E22" s="299" t="s">
        <v>310</v>
      </c>
      <c r="F22" s="299"/>
      <c r="G22" s="299"/>
    </row>
    <row r="23" spans="1:8" s="298" customFormat="1" ht="15">
      <c r="B23" s="299"/>
      <c r="C23" s="299"/>
      <c r="D23" s="299"/>
      <c r="E23" s="299"/>
      <c r="F23" s="299"/>
      <c r="G23" s="299"/>
    </row>
    <row r="24" spans="1:8" s="30" customFormat="1" ht="15">
      <c r="A24" s="30" t="s">
        <v>0</v>
      </c>
      <c r="B24" s="293" t="s">
        <v>301</v>
      </c>
      <c r="C24" s="293"/>
      <c r="D24" s="293"/>
      <c r="E24" s="293"/>
      <c r="F24" s="293"/>
      <c r="G24" s="293"/>
    </row>
    <row r="25" spans="1:8" s="298" customFormat="1" ht="15">
      <c r="B25" s="299"/>
      <c r="C25" s="299"/>
      <c r="D25" s="299" t="s">
        <v>266</v>
      </c>
      <c r="E25" s="313" t="s">
        <v>302</v>
      </c>
      <c r="F25" s="313"/>
      <c r="G25" s="313"/>
    </row>
    <row r="26" spans="1:8" s="298" customFormat="1" ht="15">
      <c r="B26" s="299"/>
      <c r="C26" s="299"/>
      <c r="D26" s="299" t="s">
        <v>266</v>
      </c>
      <c r="E26" s="313" t="s">
        <v>303</v>
      </c>
      <c r="F26" s="313"/>
      <c r="G26" s="313"/>
    </row>
    <row r="27" spans="1:8" s="298" customFormat="1" ht="15">
      <c r="B27" s="299"/>
      <c r="C27" s="299"/>
      <c r="D27" s="299" t="s">
        <v>266</v>
      </c>
      <c r="E27" s="313" t="s">
        <v>304</v>
      </c>
      <c r="F27" s="313"/>
      <c r="G27" s="313"/>
    </row>
    <row r="28" spans="1:8" s="298" customFormat="1" ht="15">
      <c r="B28" s="299"/>
      <c r="C28" s="299"/>
      <c r="D28" s="299" t="s">
        <v>266</v>
      </c>
      <c r="E28" s="313" t="s">
        <v>305</v>
      </c>
      <c r="F28" s="313"/>
      <c r="G28" s="313"/>
    </row>
    <row r="29" spans="1:8" s="298" customFormat="1" ht="15">
      <c r="B29" s="299"/>
      <c r="C29" s="299"/>
      <c r="D29" s="299" t="s">
        <v>266</v>
      </c>
      <c r="E29" s="313" t="s">
        <v>306</v>
      </c>
      <c r="F29" s="313"/>
      <c r="G29" s="313"/>
    </row>
    <row r="30" spans="1:8" s="30" customFormat="1" ht="15">
      <c r="A30" s="30" t="s">
        <v>0</v>
      </c>
      <c r="B30" s="293" t="s">
        <v>292</v>
      </c>
      <c r="C30" s="293"/>
      <c r="D30" s="293"/>
      <c r="E30" s="293"/>
      <c r="F30" s="293"/>
      <c r="G30" s="293"/>
    </row>
    <row r="31" spans="1:8" s="298" customFormat="1" ht="15">
      <c r="B31" s="299"/>
      <c r="C31" s="299"/>
      <c r="D31" s="315" t="s">
        <v>290</v>
      </c>
      <c r="E31" s="315"/>
      <c r="F31" s="315"/>
      <c r="G31" s="315"/>
      <c r="H31" s="314"/>
    </row>
    <row r="32" spans="1:8" s="298" customFormat="1" ht="15">
      <c r="B32" s="299"/>
      <c r="C32" s="299"/>
      <c r="D32" s="315" t="s">
        <v>291</v>
      </c>
      <c r="E32" s="315"/>
      <c r="F32" s="315"/>
      <c r="G32" s="315"/>
      <c r="H32" s="314"/>
    </row>
    <row r="33" spans="2:8" s="31" customFormat="1">
      <c r="D33" s="316"/>
      <c r="E33" s="314"/>
      <c r="F33" s="314"/>
      <c r="G33" s="314"/>
      <c r="H33" s="314"/>
    </row>
    <row r="34" spans="2:8" s="31" customFormat="1"/>
    <row r="35" spans="2:8" s="31" customFormat="1"/>
    <row r="36" spans="2:8" s="31" customFormat="1"/>
    <row r="37" spans="2:8" s="31" customFormat="1" ht="15.75">
      <c r="B37" s="31" t="s">
        <v>269</v>
      </c>
    </row>
    <row r="38" spans="2:8" s="31" customFormat="1" ht="15.75">
      <c r="B38" s="31" t="s">
        <v>268</v>
      </c>
    </row>
    <row r="39" spans="2:8">
      <c r="B39" s="31"/>
      <c r="C39" s="31"/>
      <c r="D39" s="31"/>
      <c r="E39" s="31"/>
      <c r="F39" s="31"/>
      <c r="G39" s="31"/>
    </row>
    <row r="40" spans="2:8">
      <c r="B40" s="31"/>
      <c r="C40" s="31"/>
      <c r="D40" s="31"/>
      <c r="E40" s="31"/>
      <c r="F40" s="31"/>
      <c r="G40" s="31"/>
    </row>
  </sheetData>
  <mergeCells count="3">
    <mergeCell ref="B4:G4"/>
    <mergeCell ref="B11:G11"/>
    <mergeCell ref="B12:G12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IV65536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Te dhena</vt:lpstr>
      <vt:lpstr>Aktivi</vt:lpstr>
      <vt:lpstr>Pasivi</vt:lpstr>
      <vt:lpstr>PASH</vt:lpstr>
      <vt:lpstr>Kesh-flow</vt:lpstr>
      <vt:lpstr>Kapitali</vt:lpstr>
      <vt:lpstr>Sqarime</vt:lpstr>
      <vt:lpstr>Sheet10</vt:lpstr>
      <vt:lpstr>Sheet11</vt:lpstr>
      <vt:lpstr>Sheet12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</cp:lastModifiedBy>
  <cp:lastPrinted>2011-02-17T11:59:23Z</cp:lastPrinted>
  <dcterms:created xsi:type="dcterms:W3CDTF">1998-12-31T23:26:37Z</dcterms:created>
  <dcterms:modified xsi:type="dcterms:W3CDTF">2018-12-18T23:36:08Z</dcterms:modified>
</cp:coreProperties>
</file>