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1840" windowHeight="9525"/>
  </bookViews>
  <sheets>
    <sheet name="Kapaku" sheetId="1" r:id="rId1"/>
    <sheet name="BK" sheetId="2" r:id="rId2"/>
    <sheet name="PASH" sheetId="3" r:id="rId3"/>
    <sheet name="Cash Flow" sheetId="4" r:id="rId4"/>
    <sheet name="Kapitalet" sheetId="6" r:id="rId5"/>
  </sheets>
  <externalReferences>
    <externalReference r:id="rId6"/>
  </externalReferences>
  <definedNames>
    <definedName name="_xlnm.Print_Area" localSheetId="4">Kapitalet!$A$1:$L$37</definedName>
    <definedName name="_xlnm.Print_Area" localSheetId="2">PASH!$A$1:$D$64</definedName>
  </definedNames>
  <calcPr calcId="124519"/>
</workbook>
</file>

<file path=xl/calcChain.xml><?xml version="1.0" encoding="utf-8"?>
<calcChain xmlns="http://schemas.openxmlformats.org/spreadsheetml/2006/main">
  <c r="C67" i="4"/>
  <c r="C58"/>
  <c r="C64" s="1"/>
  <c r="C41"/>
  <c r="C35"/>
  <c r="C34"/>
  <c r="C33"/>
  <c r="C32"/>
  <c r="C15"/>
  <c r="C11"/>
  <c r="C72"/>
  <c r="E64"/>
  <c r="E49"/>
  <c r="C49"/>
  <c r="E37"/>
  <c r="E66" s="1"/>
  <c r="E69" s="1"/>
  <c r="C37"/>
  <c r="J35" i="6"/>
  <c r="G35"/>
  <c r="F35"/>
  <c r="D35"/>
  <c r="C35"/>
  <c r="B35"/>
  <c r="I34"/>
  <c r="K34" s="1"/>
  <c r="K33"/>
  <c r="I33"/>
  <c r="K31"/>
  <c r="I31"/>
  <c r="J30"/>
  <c r="G30"/>
  <c r="F30"/>
  <c r="E30"/>
  <c r="D30"/>
  <c r="C30"/>
  <c r="B30"/>
  <c r="K29"/>
  <c r="I29"/>
  <c r="I28"/>
  <c r="K28" s="1"/>
  <c r="I26"/>
  <c r="K26" s="1"/>
  <c r="K25"/>
  <c r="I25"/>
  <c r="J22"/>
  <c r="H22"/>
  <c r="G22"/>
  <c r="F22"/>
  <c r="E22"/>
  <c r="D22"/>
  <c r="C22"/>
  <c r="I22" s="1"/>
  <c r="K22" s="1"/>
  <c r="B22"/>
  <c r="I21"/>
  <c r="K21" s="1"/>
  <c r="K20"/>
  <c r="I20"/>
  <c r="I19"/>
  <c r="K19" s="1"/>
  <c r="K18"/>
  <c r="I18"/>
  <c r="J17"/>
  <c r="J24" s="1"/>
  <c r="J37" s="1"/>
  <c r="G17"/>
  <c r="F17"/>
  <c r="F24" s="1"/>
  <c r="F37" s="1"/>
  <c r="E17"/>
  <c r="D17"/>
  <c r="C17"/>
  <c r="B17"/>
  <c r="K16"/>
  <c r="I16"/>
  <c r="I15"/>
  <c r="K15" s="1"/>
  <c r="I13"/>
  <c r="K13" s="1"/>
  <c r="J12"/>
  <c r="H12"/>
  <c r="G12"/>
  <c r="G24" s="1"/>
  <c r="G37" s="1"/>
  <c r="F12"/>
  <c r="E12"/>
  <c r="D12"/>
  <c r="D24" s="1"/>
  <c r="D37" s="1"/>
  <c r="C12"/>
  <c r="C24" s="1"/>
  <c r="C37" s="1"/>
  <c r="B12"/>
  <c r="I11"/>
  <c r="K11" s="1"/>
  <c r="I10"/>
  <c r="K10" s="1"/>
  <c r="C66" i="4" l="1"/>
  <c r="C69" s="1"/>
  <c r="E24" i="6"/>
  <c r="B24"/>
  <c r="B37" s="1"/>
  <c r="I12"/>
  <c r="K12" s="1"/>
  <c r="D55" i="3" l="1"/>
  <c r="B55"/>
  <c r="D42"/>
  <c r="B42"/>
  <c r="D47" l="1"/>
  <c r="B47"/>
  <c r="B57"/>
  <c r="D57"/>
  <c r="H14" i="6"/>
  <c r="D107" i="2"/>
  <c r="D109" s="1"/>
  <c r="B107"/>
  <c r="B109" s="1"/>
  <c r="D92"/>
  <c r="B92"/>
  <c r="D75"/>
  <c r="B75"/>
  <c r="B94" s="1"/>
  <c r="D55"/>
  <c r="B55"/>
  <c r="D33"/>
  <c r="B33"/>
  <c r="H27" i="6" l="1"/>
  <c r="B62" i="3"/>
  <c r="D62"/>
  <c r="I14" i="6"/>
  <c r="K14" s="1"/>
  <c r="H17"/>
  <c r="D94" i="2"/>
  <c r="D111" s="1"/>
  <c r="D57"/>
  <c r="B57"/>
  <c r="B111"/>
  <c r="H30" i="6" l="1"/>
  <c r="I30" s="1"/>
  <c r="K30" s="1"/>
  <c r="I27"/>
  <c r="K27" s="1"/>
  <c r="I17"/>
  <c r="K17" s="1"/>
  <c r="H24"/>
  <c r="D113" i="2"/>
  <c r="B113"/>
  <c r="H32" i="6" l="1"/>
  <c r="H35" s="1"/>
  <c r="H37" s="1"/>
  <c r="E32"/>
  <c r="I24"/>
  <c r="K24" s="1"/>
  <c r="M24" s="1"/>
  <c r="E35" l="1"/>
  <c r="I32"/>
  <c r="K32" s="1"/>
  <c r="I35" l="1"/>
  <c r="K35" s="1"/>
  <c r="E37"/>
  <c r="I37" s="1"/>
  <c r="K37" s="1"/>
  <c r="M37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<sst xmlns="http://schemas.openxmlformats.org/spreadsheetml/2006/main" count="305" uniqueCount="246">
  <si>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</si>
  <si>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</si>
  <si>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</si>
  <si>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</si>
  <si>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</si>
  <si>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</si>
  <si>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</si>
  <si>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</si>
  <si>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</si>
  <si>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</si>
  <si>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</si>
  <si>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</si>
  <si>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</si>
  <si>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</si>
  <si>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</si>
  <si>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</si>
  <si>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</si>
  <si>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</si>
  <si>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</si>
  <si>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</si>
  <si>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</si>
  <si>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</si>
  <si>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</si>
  <si>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</si>
  <si>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</si>
  <si>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</si>
  <si>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</si>
  <si>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</si>
  <si>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</si>
  <si>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</si>
  <si>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</si>
  <si>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</si>
  <si>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</si>
  <si>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</si>
  <si>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</si>
  <si>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</si>
  <si>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</si>
  <si>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</si>
  <si>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</si>
  <si>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</si>
  <si>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</si>
  <si>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</si>
  <si>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</si>
  <si>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</si>
  <si>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</si>
  <si>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</si>
  <si>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</si>
  <si>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</si>
  <si>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</si>
  <si>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</si>
  <si>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</si>
  <si>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</si>
  <si>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</si>
  <si>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</si>
  <si>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</si>
  <si>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</si>
  <si>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</si>
  <si>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</si>
  <si>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</si>
  <si>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</si>
  <si>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</si>
  <si>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</si>
  <si>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</si>
  <si>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</si>
  <si>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</si>
  <si>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</si>
  <si>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</si>
  <si>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</si>
  <si>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</si>
  <si>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</si>
  <si>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</si>
  <si>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</si>
  <si>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</si>
  <si>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</si>
  <si>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</si>
  <si>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</si>
  <si>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</si>
  <si>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</si>
  <si>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</si>
  <si>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</si>
  <si>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</si>
  <si>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</si>
  <si>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</si>
  <si>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</si>
  <si>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</si>
  <si>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</si>
  <si>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</si>
  <si>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</si>
  <si>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</si>
  <si>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</si>
  <si>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</si>
  <si>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</si>
  <si>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</si>
  <si>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</si>
  <si>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</si>
  <si>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</si>
  <si>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</si>
  <si>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</si>
  <si>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</si>
  <si>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</si>
  <si>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</si>
  <si>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</si>
  <si>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</si>
  <si>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</si>
  <si>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</si>
  <si>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</si>
  <si>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</si>
  <si>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</si>
  <si>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</si>
  <si>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</si>
  <si>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</si>
  <si>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</si>
  <si>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</si>
  <si>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</si>
  <si>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</si>
  <si>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</si>
  <si>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</si>
  <si>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</si>
  <si>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</si>
  <si>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</si>
  <si>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</si>
  <si>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</si>
  <si>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</si>
  <si>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</si>
  <si>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</si>
  <si>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</si>
  <si>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</si>
  <si>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</si>
  <si>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</si>
  <si>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</si>
  <si>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</si>
  <si>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</si>
  <si>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</si>
  <si>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</si>
  <si>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</si>
  <si>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</si>
  <si>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</si>
  <si>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</si>
  <si>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</si>
  <si>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</si>
  <si>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</si>
  <si>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</si>
  <si>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</si>
  <si>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</si>
  <si>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</si>
  <si>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</si>
  <si>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</si>
  <si>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</si>
  <si>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</si>
  <si>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</si>
  <si>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</si>
  <si>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</si>
  <si>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</si>
  <si>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</si>
  <si>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</si>
  <si>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</si>
  <si>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</si>
  <si>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</si>
  <si>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</si>
  <si>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</si>
  <si>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</si>
  <si>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</si>
  <si>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</si>
  <si>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</si>
  <si>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</si>
  <si>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</si>
  <si>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</si>
  <si>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</si>
  <si>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</si>
  <si>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</si>
  <si>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</si>
  <si>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</si>
  <si>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</si>
  <si>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</si>
  <si>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</si>
  <si>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</si>
  <si>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</si>
  <si>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</si>
  <si>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</si>
  <si>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</si>
  <si>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</si>
  <si>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</si>
  <si>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</si>
  <si>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</si>
  <si>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</si>
  <si>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</si>
  <si>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</si>
  <si>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</si>
  <si>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</si>
  <si>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</si>
  <si>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</si>
  <si>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</si>
  <si>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</si>
  <si>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</si>
  <si>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</si>
  <si>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</si>
  <si>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</si>
  <si>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</si>
  <si>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</si>
  <si>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</si>
  <si>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</si>
  <si>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</si>
  <si>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</si>
  <si>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</si>
  <si>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</si>
  <si>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</si>
  <si>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</si>
  <si>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</si>
  <si>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</si>
  <si>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</si>
  <si>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</si>
  <si>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</si>
  <si>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</si>
  <si>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</si>
  <si>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</si>
  <si>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zbarim te Standartit Kombetar te Kontabilitetit Nr.2 dhe </t>
  </si>
  <si>
    <t>Ligjit Nr. 25/2018 Date 10.05.2018     Per Kontabilitetin dhe Pasqyrat Financiare  )</t>
  </si>
  <si>
    <t>Viti   2019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</si>
  <si>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</si>
  <si>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</si>
  <si>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</si>
  <si>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</si>
  <si>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</si>
  <si>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</si>
  <si>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</si>
  <si>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>31.12.2019</t>
  </si>
  <si>
    <t xml:space="preserve">  Data  e  mbylljes se Pasqyrave Financiare</t>
  </si>
  <si>
    <t>Pasqyrat financiare te vitit 2019</t>
  </si>
  <si>
    <t>Lek</t>
  </si>
  <si>
    <t>AUTOEUROPA SHPK</t>
  </si>
  <si>
    <t>L91615503I</t>
  </si>
  <si>
    <t>Xhafzotaj Autostrada Durres-Tirane,Km 5,</t>
  </si>
  <si>
    <t>Zona Kadastrale 3852, Nr.pasurie 14/99,Durres</t>
  </si>
  <si>
    <t>15.04.2019</t>
  </si>
  <si>
    <t>Rregjistruar ne QKR</t>
  </si>
  <si>
    <t>Dhenie me qira automjetesh. Shitblerje automjetesh</t>
  </si>
  <si>
    <t>dhe te perdorura. Ofiçine. Servis automjetesh etj.</t>
  </si>
  <si>
    <t>po</t>
  </si>
  <si>
    <t>-</t>
  </si>
  <si>
    <t>leke</t>
  </si>
  <si>
    <t>29.01.2020</t>
  </si>
  <si>
    <t>AUTOEUROPA SH.P.K.</t>
  </si>
  <si>
    <t>NIPT L91615503I</t>
  </si>
  <si>
    <t>GASHI-AL SH.P.K.</t>
  </si>
  <si>
    <t>NIPT L62505802K</t>
  </si>
  <si>
    <t xml:space="preserve">                         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</si>
</sst>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b/>
      <sz val="9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4" fillId="0" borderId="0"/>
    <xf numFmtId="0" fontId="21" fillId="0" borderId="0"/>
    <xf numFmtId="0" fontId="22" fillId="0" borderId="0"/>
    <xf numFmtId="0" fontId="23" fillId="0" borderId="0" applyNumberFormat="0" applyFill="0" applyBorder="0" applyAlignment="0" applyProtection="0"/>
    <xf numFmtId="165" fontId="2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NumberFormat="1" applyFont="1" applyFill="1" applyBorder="1" applyAlignment="1" applyProtection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10" fillId="0" borderId="0" xfId="0" applyFont="1"/>
    <xf numFmtId="0" fontId="10" fillId="0" borderId="0" xfId="0" applyFont="1" applyBorder="1"/>
    <xf numFmtId="0" fontId="5" fillId="0" borderId="0" xfId="0" applyNumberFormat="1" applyFont="1" applyFill="1" applyBorder="1" applyAlignment="1" applyProtection="1">
      <alignment wrapText="1"/>
    </xf>
    <xf numFmtId="37" fontId="10" fillId="2" borderId="0" xfId="0" applyNumberFormat="1" applyFont="1" applyFill="1"/>
    <xf numFmtId="37" fontId="10" fillId="0" borderId="0" xfId="0" applyNumberFormat="1" applyFont="1" applyBorder="1"/>
    <xf numFmtId="37" fontId="2" fillId="0" borderId="0" xfId="0" applyNumberFormat="1" applyFont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10" fillId="0" borderId="0" xfId="0" applyNumberFormat="1" applyFont="1"/>
    <xf numFmtId="37" fontId="7" fillId="0" borderId="1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7" fillId="0" borderId="2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37" fontId="7" fillId="0" borderId="3" xfId="0" applyNumberFormat="1" applyFont="1" applyFill="1" applyBorder="1" applyAlignment="1">
      <alignment vertical="center"/>
    </xf>
    <xf numFmtId="37" fontId="10" fillId="0" borderId="0" xfId="0" applyNumberFormat="1" applyFont="1" applyFill="1" applyBorder="1"/>
    <xf numFmtId="37" fontId="2" fillId="0" borderId="1" xfId="0" applyNumberFormat="1" applyFont="1" applyBorder="1"/>
    <xf numFmtId="37" fontId="2" fillId="0" borderId="0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/>
    <xf numFmtId="14" fontId="13" fillId="0" borderId="0" xfId="2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vertical="top" wrapText="1"/>
    </xf>
    <xf numFmtId="0" fontId="13" fillId="0" borderId="0" xfId="2" applyFont="1" applyFill="1" applyBorder="1" applyAlignment="1">
      <alignment horizontal="center" vertical="center"/>
    </xf>
    <xf numFmtId="0" fontId="15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37" fontId="16" fillId="0" borderId="0" xfId="3" applyNumberFormat="1" applyFont="1" applyFill="1" applyBorder="1" applyAlignment="1">
      <alignment vertical="center"/>
    </xf>
    <xf numFmtId="0" fontId="13" fillId="0" borderId="0" xfId="3" applyNumberFormat="1" applyFont="1" applyFill="1" applyBorder="1" applyAlignment="1">
      <alignment vertical="center"/>
    </xf>
    <xf numFmtId="0" fontId="10" fillId="0" borderId="0" xfId="0" applyFont="1" applyAlignment="1"/>
    <xf numFmtId="3" fontId="7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0" fillId="0" borderId="0" xfId="0" applyFont="1" applyFill="1"/>
    <xf numFmtId="37" fontId="3" fillId="0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Border="1" applyAlignment="1">
      <alignment horizontal="right"/>
    </xf>
    <xf numFmtId="37" fontId="3" fillId="2" borderId="0" xfId="1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>
      <alignment horizontal="right"/>
    </xf>
    <xf numFmtId="0" fontId="5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 applyProtection="1">
      <alignment wrapText="1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5" fillId="0" borderId="0" xfId="4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5" fillId="0" borderId="0" xfId="5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4" applyNumberFormat="1" applyFont="1" applyBorder="1" applyAlignment="1">
      <alignment horizontal="right" vertical="center"/>
    </xf>
    <xf numFmtId="37" fontId="7" fillId="0" borderId="0" xfId="4" applyNumberFormat="1" applyFont="1" applyBorder="1" applyAlignment="1">
      <alignment horizontal="right" vertical="center"/>
    </xf>
    <xf numFmtId="0" fontId="12" fillId="0" borderId="0" xfId="4" applyNumberFormat="1" applyFont="1" applyFill="1" applyBorder="1" applyAlignment="1" applyProtection="1">
      <alignment wrapText="1"/>
    </xf>
    <xf numFmtId="37" fontId="10" fillId="0" borderId="0" xfId="4" applyNumberFormat="1" applyFont="1" applyAlignment="1">
      <alignment horizontal="right"/>
    </xf>
    <xf numFmtId="37" fontId="10" fillId="0" borderId="0" xfId="4" applyNumberFormat="1" applyFont="1" applyBorder="1" applyAlignment="1">
      <alignment horizontal="right"/>
    </xf>
    <xf numFmtId="37" fontId="2" fillId="0" borderId="2" xfId="4" applyNumberFormat="1" applyFont="1" applyFill="1" applyBorder="1" applyAlignment="1">
      <alignment horizontal="right"/>
    </xf>
    <xf numFmtId="37" fontId="2" fillId="0" borderId="0" xfId="4" applyNumberFormat="1" applyFont="1" applyFill="1" applyBorder="1" applyAlignment="1">
      <alignment horizontal="right"/>
    </xf>
    <xf numFmtId="0" fontId="20" fillId="0" borderId="0" xfId="4" applyNumberFormat="1" applyFont="1" applyFill="1" applyBorder="1" applyAlignment="1" applyProtection="1">
      <alignment wrapText="1"/>
    </xf>
    <xf numFmtId="0" fontId="15" fillId="0" borderId="0" xfId="5" applyFont="1" applyFill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5" applyFont="1" applyAlignment="1">
      <alignment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Fill="1" applyAlignment="1">
      <alignment horizontal="center"/>
    </xf>
    <xf numFmtId="38" fontId="10" fillId="0" borderId="0" xfId="0" applyNumberFormat="1" applyFont="1"/>
    <xf numFmtId="38" fontId="10" fillId="0" borderId="0" xfId="0" applyNumberFormat="1" applyFont="1" applyBorder="1"/>
    <xf numFmtId="0" fontId="11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0" fontId="12" fillId="0" borderId="0" xfId="0" applyNumberFormat="1" applyFont="1" applyFill="1" applyBorder="1" applyAlignment="1" applyProtection="1">
      <alignment horizontal="left" indent="2"/>
    </xf>
    <xf numFmtId="0" fontId="5" fillId="0" borderId="0" xfId="2" applyFont="1" applyFill="1" applyAlignment="1">
      <alignment vertical="top" wrapText="1"/>
    </xf>
    <xf numFmtId="37" fontId="2" fillId="0" borderId="3" xfId="0" applyNumberFormat="1" applyFont="1" applyBorder="1"/>
    <xf numFmtId="0" fontId="12" fillId="0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 wrapText="1"/>
    </xf>
    <xf numFmtId="37" fontId="2" fillId="2" borderId="2" xfId="0" applyNumberFormat="1" applyFont="1" applyFill="1" applyBorder="1"/>
    <xf numFmtId="37" fontId="2" fillId="2" borderId="0" xfId="0" applyNumberFormat="1" applyFont="1" applyFill="1" applyBorder="1"/>
    <xf numFmtId="164" fontId="16" fillId="0" borderId="0" xfId="3" applyNumberFormat="1" applyFont="1" applyFill="1" applyBorder="1" applyAlignment="1">
      <alignment vertical="center"/>
    </xf>
    <xf numFmtId="1" fontId="16" fillId="0" borderId="0" xfId="3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 applyProtection="1"/>
    <xf numFmtId="0" fontId="10" fillId="0" borderId="0" xfId="4" applyFont="1"/>
    <xf numFmtId="0" fontId="4" fillId="0" borderId="0" xfId="4" applyFont="1"/>
    <xf numFmtId="0" fontId="5" fillId="0" borderId="0" xfId="4" applyNumberFormat="1" applyFont="1" applyFill="1" applyBorder="1" applyAlignment="1" applyProtection="1">
      <alignment horizontal="center" wrapText="1"/>
    </xf>
    <xf numFmtId="0" fontId="5" fillId="0" borderId="0" xfId="6" applyFont="1" applyFill="1" applyBorder="1"/>
    <xf numFmtId="0" fontId="10" fillId="0" borderId="0" xfId="4" applyFont="1" applyBorder="1"/>
    <xf numFmtId="0" fontId="12" fillId="0" borderId="0" xfId="4" applyNumberFormat="1" applyFont="1" applyFill="1" applyBorder="1" applyAlignment="1" applyProtection="1"/>
    <xf numFmtId="0" fontId="5" fillId="0" borderId="0" xfId="4" applyNumberFormat="1" applyFont="1" applyFill="1" applyBorder="1" applyAlignment="1" applyProtection="1">
      <alignment horizontal="right" wrapText="1"/>
    </xf>
    <xf numFmtId="0" fontId="12" fillId="0" borderId="0" xfId="6" applyFont="1" applyFill="1" applyBorder="1"/>
    <xf numFmtId="37" fontId="12" fillId="0" borderId="0" xfId="7" applyNumberFormat="1" applyFont="1" applyBorder="1" applyAlignment="1">
      <alignment horizontal="right"/>
    </xf>
    <xf numFmtId="37" fontId="12" fillId="0" borderId="0" xfId="7" applyNumberFormat="1" applyFont="1" applyFill="1" applyBorder="1" applyAlignment="1" applyProtection="1">
      <alignment horizontal="right" wrapText="1"/>
    </xf>
    <xf numFmtId="0" fontId="24" fillId="0" borderId="0" xfId="4" applyNumberFormat="1" applyFont="1" applyFill="1" applyBorder="1" applyAlignment="1" applyProtection="1">
      <alignment vertical="center"/>
    </xf>
    <xf numFmtId="0" fontId="25" fillId="0" borderId="0" xfId="4" applyNumberFormat="1" applyFont="1" applyFill="1" applyBorder="1" applyAlignment="1" applyProtection="1">
      <alignment vertical="center"/>
    </xf>
    <xf numFmtId="37" fontId="12" fillId="0" borderId="0" xfId="7" applyNumberFormat="1" applyFont="1" applyFill="1" applyBorder="1" applyAlignment="1">
      <alignment horizontal="right"/>
    </xf>
    <xf numFmtId="37" fontId="5" fillId="0" borderId="1" xfId="7" applyNumberFormat="1" applyFont="1" applyBorder="1" applyAlignment="1">
      <alignment horizontal="right"/>
    </xf>
    <xf numFmtId="0" fontId="24" fillId="0" borderId="0" xfId="4" applyNumberFormat="1" applyFont="1" applyFill="1" applyBorder="1" applyAlignment="1" applyProtection="1">
      <alignment vertical="top" wrapText="1"/>
    </xf>
    <xf numFmtId="0" fontId="25" fillId="0" borderId="0" xfId="4" applyNumberFormat="1" applyFont="1" applyFill="1" applyBorder="1" applyAlignment="1" applyProtection="1">
      <alignment vertical="top" wrapText="1"/>
    </xf>
    <xf numFmtId="37" fontId="10" fillId="4" borderId="0" xfId="4" applyNumberFormat="1" applyFont="1" applyFill="1" applyAlignment="1">
      <alignment horizontal="right"/>
    </xf>
    <xf numFmtId="37" fontId="2" fillId="0" borderId="1" xfId="4" applyNumberFormat="1" applyFont="1" applyBorder="1" applyAlignment="1">
      <alignment horizontal="right"/>
    </xf>
    <xf numFmtId="37" fontId="2" fillId="4" borderId="1" xfId="4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 applyProtection="1">
      <alignment vertical="top"/>
    </xf>
    <xf numFmtId="0" fontId="25" fillId="3" borderId="0" xfId="4" applyNumberFormat="1" applyFont="1" applyFill="1" applyBorder="1" applyAlignment="1" applyProtection="1">
      <alignment vertical="top"/>
    </xf>
    <xf numFmtId="37" fontId="10" fillId="0" borderId="0" xfId="4" applyNumberFormat="1" applyFont="1" applyFill="1" applyBorder="1" applyAlignment="1">
      <alignment horizontal="right"/>
    </xf>
    <xf numFmtId="37" fontId="2" fillId="2" borderId="2" xfId="4" applyNumberFormat="1" applyFont="1" applyFill="1" applyBorder="1" applyAlignment="1">
      <alignment horizontal="right"/>
    </xf>
    <xf numFmtId="0" fontId="24" fillId="0" borderId="0" xfId="4" applyNumberFormat="1" applyFont="1" applyFill="1" applyBorder="1" applyAlignment="1" applyProtection="1"/>
    <xf numFmtId="37" fontId="10" fillId="0" borderId="0" xfId="4" applyNumberFormat="1" applyFont="1" applyBorder="1"/>
    <xf numFmtId="37" fontId="10" fillId="0" borderId="0" xfId="4" applyNumberFormat="1" applyFont="1"/>
    <xf numFmtId="0" fontId="27" fillId="0" borderId="0" xfId="0" applyFont="1"/>
    <xf numFmtId="0" fontId="27" fillId="0" borderId="6" xfId="0" applyFont="1" applyBorder="1"/>
    <xf numFmtId="0" fontId="27" fillId="0" borderId="0" xfId="0" applyFont="1" applyBorder="1"/>
    <xf numFmtId="0" fontId="28" fillId="0" borderId="7" xfId="0" applyFont="1" applyBorder="1"/>
    <xf numFmtId="0" fontId="28" fillId="0" borderId="7" xfId="0" applyFont="1" applyBorder="1" applyAlignment="1">
      <alignment horizontal="right"/>
    </xf>
    <xf numFmtId="0" fontId="28" fillId="0" borderId="7" xfId="0" applyFont="1" applyBorder="1" applyAlignment="1">
      <alignment horizontal="center"/>
    </xf>
    <xf numFmtId="0" fontId="28" fillId="0" borderId="0" xfId="0" applyFont="1" applyBorder="1"/>
    <xf numFmtId="0" fontId="27" fillId="0" borderId="8" xfId="0" applyFont="1" applyBorder="1"/>
    <xf numFmtId="0" fontId="27" fillId="0" borderId="7" xfId="0" applyFont="1" applyBorder="1"/>
    <xf numFmtId="0" fontId="27" fillId="0" borderId="1" xfId="0" applyFont="1" applyBorder="1" applyAlignment="1">
      <alignment horizontal="right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0" fontId="14" fillId="0" borderId="0" xfId="0" applyFont="1"/>
    <xf numFmtId="0" fontId="27" fillId="0" borderId="0" xfId="0" applyNumberFormat="1" applyFont="1" applyBorder="1" applyAlignment="1">
      <alignment horizontal="center"/>
    </xf>
    <xf numFmtId="0" fontId="27" fillId="0" borderId="3" xfId="0" applyFont="1" applyBorder="1"/>
    <xf numFmtId="0" fontId="31" fillId="0" borderId="0" xfId="0" applyFont="1" applyBorder="1" applyAlignment="1">
      <alignment horizontal="center"/>
    </xf>
    <xf numFmtId="0" fontId="29" fillId="0" borderId="6" xfId="0" applyFont="1" applyBorder="1"/>
    <xf numFmtId="0" fontId="29" fillId="0" borderId="0" xfId="0" applyFont="1" applyBorder="1"/>
    <xf numFmtId="0" fontId="29" fillId="0" borderId="8" xfId="0" applyFont="1" applyBorder="1"/>
    <xf numFmtId="164" fontId="10" fillId="2" borderId="0" xfId="1" applyNumberFormat="1" applyFont="1" applyFill="1"/>
    <xf numFmtId="164" fontId="10" fillId="0" borderId="0" xfId="1" applyNumberFormat="1" applyFont="1" applyBorder="1"/>
    <xf numFmtId="164" fontId="3" fillId="0" borderId="0" xfId="1" applyNumberFormat="1" applyFont="1" applyFill="1" applyBorder="1" applyAlignment="1" applyProtection="1">
      <alignment horizontal="center"/>
    </xf>
    <xf numFmtId="164" fontId="10" fillId="0" borderId="0" xfId="1" applyNumberFormat="1" applyFont="1" applyFill="1" applyBorder="1"/>
    <xf numFmtId="37" fontId="15" fillId="0" borderId="0" xfId="5" applyNumberFormat="1" applyFont="1" applyAlignment="1">
      <alignment horizontal="center" vertical="center"/>
    </xf>
    <xf numFmtId="37" fontId="3" fillId="0" borderId="0" xfId="0" applyNumberFormat="1" applyFont="1" applyFill="1" applyBorder="1" applyAlignment="1" applyProtection="1"/>
    <xf numFmtId="0" fontId="27" fillId="0" borderId="7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4" fillId="0" borderId="4" xfId="0" applyFont="1" applyBorder="1"/>
    <xf numFmtId="0" fontId="14" fillId="0" borderId="1" xfId="0" applyFont="1" applyBorder="1"/>
    <xf numFmtId="0" fontId="28" fillId="0" borderId="1" xfId="0" applyFont="1" applyBorder="1"/>
    <xf numFmtId="0" fontId="14" fillId="0" borderId="5" xfId="0" applyFont="1" applyBorder="1"/>
    <xf numFmtId="0" fontId="32" fillId="0" borderId="7" xfId="0" applyFont="1" applyBorder="1"/>
    <xf numFmtId="14" fontId="27" fillId="0" borderId="0" xfId="0" applyNumberFormat="1" applyFont="1"/>
    <xf numFmtId="0" fontId="14" fillId="0" borderId="6" xfId="0" applyFont="1" applyBorder="1"/>
    <xf numFmtId="0" fontId="14" fillId="0" borderId="0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7" xfId="0" applyFont="1" applyBorder="1"/>
    <xf numFmtId="0" fontId="14" fillId="0" borderId="10" xfId="0" applyFont="1" applyBorder="1"/>
    <xf numFmtId="0" fontId="27" fillId="0" borderId="1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21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46" fontId="27" fillId="0" borderId="0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3" fillId="0" borderId="0" xfId="3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</cellXfs>
  <cellStyles count="8">
    <cellStyle name="Comma" xfId="1" builtinId="3"/>
    <cellStyle name="Comma 482 2" xfId="7"/>
    <cellStyle name="Normal" xfId="0" builtinId="0"/>
    <cellStyle name="Normal 21 2" xfId="4"/>
    <cellStyle name="Normal 3" xfId="2"/>
    <cellStyle name="Normal_Albania_-__Income_Statement_September_2009" xfId="5"/>
    <cellStyle name="Normal_Global IFRS YE2009" xfId="6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 refreshError="1"/>
      <sheetData sheetId="1" refreshError="1"/>
      <sheetData sheetId="2" refreshError="1">
        <row r="11">
          <cell r="C1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57"/>
  <sheetViews>
    <sheetView tabSelected="1" view="pageBreakPreview" topLeftCell="A4" zoomScale="80" zoomScaleSheetLayoutView="80" workbookViewId="0">
      <selection activeCell="F4" sqref="F4"/>
    </sheetView>
  </sheetViews>
  <sheetFormatPr defaultRowHeight="15"/>
  <cols>
    <col min="1" max="1" width="4.5703125" customWidth="1"/>
    <col min="6" max="6" width="12" bestFit="1" customWidth="1"/>
    <col min="11" max="11" width="21.85546875" customWidth="1"/>
    <col min="257" max="257" width="4.5703125" customWidth="1"/>
    <col min="262" max="262" width="12" bestFit="1" customWidth="1"/>
    <col min="513" max="513" width="4.5703125" customWidth="1"/>
    <col min="518" max="518" width="12" bestFit="1" customWidth="1"/>
    <col min="769" max="769" width="4.5703125" customWidth="1"/>
    <col min="774" max="774" width="12" bestFit="1" customWidth="1"/>
    <col min="1025" max="1025" width="4.5703125" customWidth="1"/>
    <col min="1030" max="1030" width="12" bestFit="1" customWidth="1"/>
    <col min="1281" max="1281" width="4.5703125" customWidth="1"/>
    <col min="1286" max="1286" width="12" bestFit="1" customWidth="1"/>
    <col min="1537" max="1537" width="4.5703125" customWidth="1"/>
    <col min="1542" max="1542" width="12" bestFit="1" customWidth="1"/>
    <col min="1793" max="1793" width="4.5703125" customWidth="1"/>
    <col min="1798" max="1798" width="12" bestFit="1" customWidth="1"/>
    <col min="2049" max="2049" width="4.5703125" customWidth="1"/>
    <col min="2054" max="2054" width="12" bestFit="1" customWidth="1"/>
    <col min="2305" max="2305" width="4.5703125" customWidth="1"/>
    <col min="2310" max="2310" width="12" bestFit="1" customWidth="1"/>
    <col min="2561" max="2561" width="4.5703125" customWidth="1"/>
    <col min="2566" max="2566" width="12" bestFit="1" customWidth="1"/>
    <col min="2817" max="2817" width="4.5703125" customWidth="1"/>
    <col min="2822" max="2822" width="12" bestFit="1" customWidth="1"/>
    <col min="3073" max="3073" width="4.5703125" customWidth="1"/>
    <col min="3078" max="3078" width="12" bestFit="1" customWidth="1"/>
    <col min="3329" max="3329" width="4.5703125" customWidth="1"/>
    <col min="3334" max="3334" width="12" bestFit="1" customWidth="1"/>
    <col min="3585" max="3585" width="4.5703125" customWidth="1"/>
    <col min="3590" max="3590" width="12" bestFit="1" customWidth="1"/>
    <col min="3841" max="3841" width="4.5703125" customWidth="1"/>
    <col min="3846" max="3846" width="12" bestFit="1" customWidth="1"/>
    <col min="4097" max="4097" width="4.5703125" customWidth="1"/>
    <col min="4102" max="4102" width="12" bestFit="1" customWidth="1"/>
    <col min="4353" max="4353" width="4.5703125" customWidth="1"/>
    <col min="4358" max="4358" width="12" bestFit="1" customWidth="1"/>
    <col min="4609" max="4609" width="4.5703125" customWidth="1"/>
    <col min="4614" max="4614" width="12" bestFit="1" customWidth="1"/>
    <col min="4865" max="4865" width="4.5703125" customWidth="1"/>
    <col min="4870" max="4870" width="12" bestFit="1" customWidth="1"/>
    <col min="5121" max="5121" width="4.5703125" customWidth="1"/>
    <col min="5126" max="5126" width="12" bestFit="1" customWidth="1"/>
    <col min="5377" max="5377" width="4.5703125" customWidth="1"/>
    <col min="5382" max="5382" width="12" bestFit="1" customWidth="1"/>
    <col min="5633" max="5633" width="4.5703125" customWidth="1"/>
    <col min="5638" max="5638" width="12" bestFit="1" customWidth="1"/>
    <col min="5889" max="5889" width="4.5703125" customWidth="1"/>
    <col min="5894" max="5894" width="12" bestFit="1" customWidth="1"/>
    <col min="6145" max="6145" width="4.5703125" customWidth="1"/>
    <col min="6150" max="6150" width="12" bestFit="1" customWidth="1"/>
    <col min="6401" max="6401" width="4.5703125" customWidth="1"/>
    <col min="6406" max="6406" width="12" bestFit="1" customWidth="1"/>
    <col min="6657" max="6657" width="4.5703125" customWidth="1"/>
    <col min="6662" max="6662" width="12" bestFit="1" customWidth="1"/>
    <col min="6913" max="6913" width="4.5703125" customWidth="1"/>
    <col min="6918" max="6918" width="12" bestFit="1" customWidth="1"/>
    <col min="7169" max="7169" width="4.5703125" customWidth="1"/>
    <col min="7174" max="7174" width="12" bestFit="1" customWidth="1"/>
    <col min="7425" max="7425" width="4.5703125" customWidth="1"/>
    <col min="7430" max="7430" width="12" bestFit="1" customWidth="1"/>
    <col min="7681" max="7681" width="4.5703125" customWidth="1"/>
    <col min="7686" max="7686" width="12" bestFit="1" customWidth="1"/>
    <col min="7937" max="7937" width="4.5703125" customWidth="1"/>
    <col min="7942" max="7942" width="12" bestFit="1" customWidth="1"/>
    <col min="8193" max="8193" width="4.5703125" customWidth="1"/>
    <col min="8198" max="8198" width="12" bestFit="1" customWidth="1"/>
    <col min="8449" max="8449" width="4.5703125" customWidth="1"/>
    <col min="8454" max="8454" width="12" bestFit="1" customWidth="1"/>
    <col min="8705" max="8705" width="4.5703125" customWidth="1"/>
    <col min="8710" max="8710" width="12" bestFit="1" customWidth="1"/>
    <col min="8961" max="8961" width="4.5703125" customWidth="1"/>
    <col min="8966" max="8966" width="12" bestFit="1" customWidth="1"/>
    <col min="9217" max="9217" width="4.5703125" customWidth="1"/>
    <col min="9222" max="9222" width="12" bestFit="1" customWidth="1"/>
    <col min="9473" max="9473" width="4.5703125" customWidth="1"/>
    <col min="9478" max="9478" width="12" bestFit="1" customWidth="1"/>
    <col min="9729" max="9729" width="4.5703125" customWidth="1"/>
    <col min="9734" max="9734" width="12" bestFit="1" customWidth="1"/>
    <col min="9985" max="9985" width="4.5703125" customWidth="1"/>
    <col min="9990" max="9990" width="12" bestFit="1" customWidth="1"/>
    <col min="10241" max="10241" width="4.5703125" customWidth="1"/>
    <col min="10246" max="10246" width="12" bestFit="1" customWidth="1"/>
    <col min="10497" max="10497" width="4.5703125" customWidth="1"/>
    <col min="10502" max="10502" width="12" bestFit="1" customWidth="1"/>
    <col min="10753" max="10753" width="4.5703125" customWidth="1"/>
    <col min="10758" max="10758" width="12" bestFit="1" customWidth="1"/>
    <col min="11009" max="11009" width="4.5703125" customWidth="1"/>
    <col min="11014" max="11014" width="12" bestFit="1" customWidth="1"/>
    <col min="11265" max="11265" width="4.5703125" customWidth="1"/>
    <col min="11270" max="11270" width="12" bestFit="1" customWidth="1"/>
    <col min="11521" max="11521" width="4.5703125" customWidth="1"/>
    <col min="11526" max="11526" width="12" bestFit="1" customWidth="1"/>
    <col min="11777" max="11777" width="4.5703125" customWidth="1"/>
    <col min="11782" max="11782" width="12" bestFit="1" customWidth="1"/>
    <col min="12033" max="12033" width="4.5703125" customWidth="1"/>
    <col min="12038" max="12038" width="12" bestFit="1" customWidth="1"/>
    <col min="12289" max="12289" width="4.5703125" customWidth="1"/>
    <col min="12294" max="12294" width="12" bestFit="1" customWidth="1"/>
    <col min="12545" max="12545" width="4.5703125" customWidth="1"/>
    <col min="12550" max="12550" width="12" bestFit="1" customWidth="1"/>
    <col min="12801" max="12801" width="4.5703125" customWidth="1"/>
    <col min="12806" max="12806" width="12" bestFit="1" customWidth="1"/>
    <col min="13057" max="13057" width="4.5703125" customWidth="1"/>
    <col min="13062" max="13062" width="12" bestFit="1" customWidth="1"/>
    <col min="13313" max="13313" width="4.5703125" customWidth="1"/>
    <col min="13318" max="13318" width="12" bestFit="1" customWidth="1"/>
    <col min="13569" max="13569" width="4.5703125" customWidth="1"/>
    <col min="13574" max="13574" width="12" bestFit="1" customWidth="1"/>
    <col min="13825" max="13825" width="4.5703125" customWidth="1"/>
    <col min="13830" max="13830" width="12" bestFit="1" customWidth="1"/>
    <col min="14081" max="14081" width="4.5703125" customWidth="1"/>
    <col min="14086" max="14086" width="12" bestFit="1" customWidth="1"/>
    <col min="14337" max="14337" width="4.5703125" customWidth="1"/>
    <col min="14342" max="14342" width="12" bestFit="1" customWidth="1"/>
    <col min="14593" max="14593" width="4.5703125" customWidth="1"/>
    <col min="14598" max="14598" width="12" bestFit="1" customWidth="1"/>
    <col min="14849" max="14849" width="4.5703125" customWidth="1"/>
    <col min="14854" max="14854" width="12" bestFit="1" customWidth="1"/>
    <col min="15105" max="15105" width="4.5703125" customWidth="1"/>
    <col min="15110" max="15110" width="12" bestFit="1" customWidth="1"/>
    <col min="15361" max="15361" width="4.5703125" customWidth="1"/>
    <col min="15366" max="15366" width="12" bestFit="1" customWidth="1"/>
    <col min="15617" max="15617" width="4.5703125" customWidth="1"/>
    <col min="15622" max="15622" width="12" bestFit="1" customWidth="1"/>
    <col min="15873" max="15873" width="4.5703125" customWidth="1"/>
    <col min="15878" max="15878" width="12" bestFit="1" customWidth="1"/>
    <col min="16129" max="16129" width="4.5703125" customWidth="1"/>
    <col min="16134" max="16134" width="12" bestFit="1" customWidth="1"/>
  </cols>
  <sheetData>
    <row r="2" spans="2:11" ht="15.75">
      <c r="B2" s="141"/>
      <c r="C2" s="142"/>
      <c r="D2" s="142"/>
      <c r="E2" s="142"/>
      <c r="F2" s="143"/>
      <c r="G2" s="143"/>
      <c r="H2" s="143"/>
      <c r="I2" s="143"/>
      <c r="J2" s="143"/>
      <c r="K2" s="144"/>
    </row>
    <row r="3" spans="2:11" ht="15.75">
      <c r="B3" s="115"/>
      <c r="C3" s="116" t="s">
        <v>208</v>
      </c>
      <c r="D3" s="116"/>
      <c r="E3" s="116"/>
      <c r="F3" s="117" t="s">
        <v>229</v>
      </c>
      <c r="G3" s="118"/>
      <c r="H3" s="119"/>
      <c r="I3" s="117"/>
      <c r="J3" s="120"/>
      <c r="K3" s="121"/>
    </row>
    <row r="4" spans="2:11">
      <c r="B4" s="115"/>
      <c r="C4" s="116" t="s">
        <v>209</v>
      </c>
      <c r="D4" s="116"/>
      <c r="E4" s="116"/>
      <c r="F4" s="145" t="s">
        <v>230</v>
      </c>
      <c r="G4" s="123"/>
      <c r="H4" s="124"/>
      <c r="I4" s="125"/>
      <c r="J4" s="125"/>
      <c r="K4" s="121"/>
    </row>
    <row r="5" spans="2:11">
      <c r="B5" s="115"/>
      <c r="C5" s="116" t="s">
        <v>210</v>
      </c>
      <c r="D5" s="116"/>
      <c r="E5" s="116"/>
      <c r="F5" s="128" t="s">
        <v>231</v>
      </c>
      <c r="G5" s="122"/>
      <c r="H5" s="122"/>
      <c r="I5" s="122"/>
      <c r="J5" s="122"/>
      <c r="K5" s="121"/>
    </row>
    <row r="6" spans="2:11">
      <c r="B6" s="115"/>
      <c r="C6" s="116"/>
      <c r="D6" s="116"/>
      <c r="E6" s="116"/>
      <c r="F6" s="153" t="s">
        <v>232</v>
      </c>
      <c r="G6" s="153"/>
      <c r="H6" s="153"/>
      <c r="I6" s="153"/>
      <c r="J6" s="153"/>
      <c r="K6" s="121"/>
    </row>
    <row r="7" spans="2:11">
      <c r="B7" s="115"/>
      <c r="C7" s="116" t="s">
        <v>211</v>
      </c>
      <c r="D7" s="116"/>
      <c r="E7" s="116"/>
      <c r="F7" s="146" t="s">
        <v>233</v>
      </c>
      <c r="G7" s="127"/>
      <c r="H7" s="116"/>
      <c r="I7" s="116"/>
      <c r="J7" s="116"/>
      <c r="K7" s="121"/>
    </row>
    <row r="8" spans="2:11">
      <c r="B8" s="115"/>
      <c r="C8" s="116" t="s">
        <v>212</v>
      </c>
      <c r="D8" s="116"/>
      <c r="E8" s="116"/>
      <c r="F8" s="128" t="s">
        <v>234</v>
      </c>
      <c r="G8" s="139"/>
      <c r="H8" s="116"/>
      <c r="I8" s="116"/>
      <c r="J8" s="116"/>
      <c r="K8" s="121"/>
    </row>
    <row r="9" spans="2:11">
      <c r="B9" s="115"/>
      <c r="C9" s="116"/>
      <c r="D9" s="116"/>
      <c r="E9" s="116"/>
      <c r="F9" s="116"/>
      <c r="G9" s="116"/>
      <c r="H9" s="116"/>
      <c r="I9" s="116"/>
      <c r="J9" s="116"/>
      <c r="K9" s="121"/>
    </row>
    <row r="10" spans="2:11">
      <c r="B10" s="115"/>
      <c r="C10" s="116" t="s">
        <v>213</v>
      </c>
      <c r="D10" s="116"/>
      <c r="E10" s="116"/>
      <c r="F10" s="114" t="s">
        <v>235</v>
      </c>
      <c r="G10" s="122"/>
      <c r="H10" s="122"/>
      <c r="I10" s="122"/>
      <c r="J10" s="122"/>
      <c r="K10" s="121"/>
    </row>
    <row r="11" spans="2:11">
      <c r="B11" s="115"/>
      <c r="C11" s="116"/>
      <c r="D11" s="116"/>
      <c r="E11" s="116"/>
      <c r="F11" s="128" t="s">
        <v>236</v>
      </c>
      <c r="G11" s="128"/>
      <c r="H11" s="128"/>
      <c r="I11" s="128"/>
      <c r="J11" s="128"/>
      <c r="K11" s="121"/>
    </row>
    <row r="12" spans="2:11">
      <c r="B12" s="115"/>
      <c r="C12" s="116"/>
      <c r="D12" s="116"/>
      <c r="E12" s="116"/>
      <c r="F12" s="128"/>
      <c r="G12" s="128"/>
      <c r="H12" s="128"/>
      <c r="I12" s="128"/>
      <c r="J12" s="128"/>
      <c r="K12" s="121"/>
    </row>
    <row r="13" spans="2:11">
      <c r="B13" s="147"/>
      <c r="C13" s="148"/>
      <c r="D13" s="148"/>
      <c r="E13" s="148"/>
      <c r="F13" s="148"/>
      <c r="G13" s="148"/>
      <c r="H13" s="148"/>
      <c r="I13" s="148"/>
      <c r="J13" s="148"/>
      <c r="K13" s="149"/>
    </row>
    <row r="14" spans="2:11">
      <c r="B14" s="147"/>
      <c r="C14" s="148"/>
      <c r="D14" s="148"/>
      <c r="E14" s="148"/>
      <c r="F14" s="148"/>
      <c r="G14" s="148"/>
      <c r="H14" s="148"/>
      <c r="I14" s="148"/>
      <c r="J14" s="148"/>
      <c r="K14" s="149"/>
    </row>
    <row r="15" spans="2:11">
      <c r="B15" s="147"/>
      <c r="C15" s="148"/>
      <c r="D15" s="148"/>
      <c r="E15" s="148"/>
      <c r="F15" s="148"/>
      <c r="G15" s="148"/>
      <c r="H15" s="148"/>
      <c r="I15" s="148"/>
      <c r="J15" s="148"/>
      <c r="K15" s="149"/>
    </row>
    <row r="16" spans="2:11">
      <c r="B16" s="147"/>
      <c r="C16" s="148"/>
      <c r="D16" s="148"/>
      <c r="E16" s="148"/>
      <c r="F16" s="148"/>
      <c r="G16" s="148"/>
      <c r="H16" s="148"/>
      <c r="I16" s="148"/>
      <c r="J16" s="148"/>
      <c r="K16" s="149"/>
    </row>
    <row r="17" spans="2:11">
      <c r="B17" s="147"/>
      <c r="C17" s="148"/>
      <c r="D17" s="148"/>
      <c r="E17" s="148"/>
      <c r="F17" s="148"/>
      <c r="G17" s="148"/>
      <c r="H17" s="148"/>
      <c r="I17" s="148"/>
      <c r="J17" s="148"/>
      <c r="K17" s="149"/>
    </row>
    <row r="18" spans="2:11">
      <c r="B18" s="147"/>
      <c r="C18" s="148"/>
      <c r="D18" s="148"/>
      <c r="E18" s="148"/>
      <c r="F18" s="148"/>
      <c r="G18" s="148"/>
      <c r="H18" s="148"/>
      <c r="I18" s="148"/>
      <c r="J18" s="148"/>
      <c r="K18" s="149"/>
    </row>
    <row r="19" spans="2:11">
      <c r="B19" s="147"/>
      <c r="C19" s="148"/>
      <c r="D19" s="148"/>
      <c r="E19" s="148"/>
      <c r="F19" s="148"/>
      <c r="G19" s="148"/>
      <c r="H19" s="148"/>
      <c r="I19" s="148"/>
      <c r="J19" s="148"/>
      <c r="K19" s="149"/>
    </row>
    <row r="20" spans="2:11">
      <c r="B20" s="147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2:11">
      <c r="B21" s="147"/>
      <c r="C21" s="126"/>
      <c r="D21" s="148"/>
      <c r="E21" s="148"/>
      <c r="F21" s="148"/>
      <c r="G21" s="148"/>
      <c r="H21" s="148"/>
      <c r="I21" s="148"/>
      <c r="J21" s="148"/>
      <c r="K21" s="149"/>
    </row>
    <row r="22" spans="2:11">
      <c r="B22" s="147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2:11">
      <c r="B23" s="147"/>
      <c r="C23" s="148"/>
      <c r="D23" s="148"/>
      <c r="E23" s="148"/>
      <c r="F23" s="148"/>
      <c r="G23" s="148"/>
      <c r="H23" s="148"/>
      <c r="I23" s="148"/>
      <c r="J23" s="148"/>
      <c r="K23" s="149"/>
    </row>
    <row r="24" spans="2:11">
      <c r="B24" s="147"/>
      <c r="C24" s="148"/>
      <c r="D24" s="148"/>
      <c r="E24" s="148"/>
      <c r="F24" s="148"/>
      <c r="G24" s="148"/>
      <c r="H24" s="148"/>
      <c r="I24" s="148"/>
      <c r="J24" s="148"/>
      <c r="K24" s="149"/>
    </row>
    <row r="25" spans="2:11" ht="33.75">
      <c r="B25" s="158" t="s">
        <v>214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pans="2:11">
      <c r="B26" s="147"/>
      <c r="C26" s="156" t="s">
        <v>215</v>
      </c>
      <c r="D26" s="156"/>
      <c r="E26" s="156"/>
      <c r="F26" s="156"/>
      <c r="G26" s="156"/>
      <c r="H26" s="156"/>
      <c r="I26" s="156"/>
      <c r="J26" s="156"/>
      <c r="K26" s="149"/>
    </row>
    <row r="27" spans="2:11">
      <c r="B27" s="147"/>
      <c r="C27" s="156" t="s">
        <v>216</v>
      </c>
      <c r="D27" s="156"/>
      <c r="E27" s="156"/>
      <c r="F27" s="156"/>
      <c r="G27" s="156"/>
      <c r="H27" s="156"/>
      <c r="I27" s="156"/>
      <c r="J27" s="156"/>
      <c r="K27" s="149"/>
    </row>
    <row r="28" spans="2:11">
      <c r="B28" s="147"/>
      <c r="C28" s="148"/>
      <c r="D28" s="148"/>
      <c r="E28" s="148"/>
      <c r="F28" s="148"/>
      <c r="G28" s="148"/>
      <c r="H28" s="148"/>
      <c r="I28" s="148"/>
      <c r="J28" s="148"/>
      <c r="K28" s="149"/>
    </row>
    <row r="29" spans="2:11">
      <c r="B29" s="147"/>
      <c r="C29" s="148"/>
      <c r="D29" s="148"/>
      <c r="E29" s="148"/>
      <c r="F29" s="148"/>
      <c r="G29" s="148"/>
      <c r="H29" s="148"/>
      <c r="I29" s="148"/>
      <c r="J29" s="148"/>
      <c r="K29" s="149"/>
    </row>
    <row r="30" spans="2:11" ht="33.75">
      <c r="B30" s="147"/>
      <c r="C30" s="148"/>
      <c r="D30" s="148"/>
      <c r="E30" s="148"/>
      <c r="F30" s="129" t="s">
        <v>217</v>
      </c>
      <c r="G30" s="148"/>
      <c r="H30" s="148"/>
      <c r="I30" s="148"/>
      <c r="J30" s="148"/>
      <c r="K30" s="149"/>
    </row>
    <row r="31" spans="2:11">
      <c r="B31" s="147"/>
      <c r="C31" s="148"/>
      <c r="D31" s="148"/>
      <c r="E31" s="148"/>
      <c r="F31" s="148"/>
      <c r="G31" s="148"/>
      <c r="H31" s="148"/>
      <c r="I31" s="148"/>
      <c r="J31" s="148"/>
      <c r="K31" s="149"/>
    </row>
    <row r="32" spans="2:11">
      <c r="B32" s="147"/>
      <c r="C32" s="148"/>
      <c r="D32" s="148"/>
      <c r="E32" s="148"/>
      <c r="F32" s="148"/>
      <c r="G32" s="148"/>
      <c r="H32" s="148"/>
      <c r="I32" s="148"/>
      <c r="J32" s="148"/>
      <c r="K32" s="149"/>
    </row>
    <row r="33" spans="2:11">
      <c r="B33" s="147"/>
      <c r="C33" s="148"/>
      <c r="D33" s="148"/>
      <c r="E33" s="148"/>
      <c r="F33" s="148"/>
      <c r="G33" s="148"/>
      <c r="H33" s="148"/>
      <c r="I33" s="148"/>
      <c r="J33" s="148"/>
      <c r="K33" s="149"/>
    </row>
    <row r="34" spans="2:11">
      <c r="B34" s="147"/>
      <c r="C34" s="148"/>
      <c r="D34" s="148"/>
      <c r="E34" s="148"/>
      <c r="F34" s="148"/>
      <c r="G34" s="148"/>
      <c r="H34" s="148"/>
      <c r="I34" s="148"/>
      <c r="J34" s="148"/>
      <c r="K34" s="149"/>
    </row>
    <row r="35" spans="2:11">
      <c r="B35" s="147"/>
      <c r="C35" s="148"/>
      <c r="D35" s="148"/>
      <c r="E35" s="148"/>
      <c r="F35" s="148"/>
      <c r="G35" s="148"/>
      <c r="H35" s="148"/>
      <c r="I35" s="148"/>
      <c r="J35" s="148"/>
      <c r="K35" s="149"/>
    </row>
    <row r="36" spans="2:11">
      <c r="B36" s="147"/>
      <c r="C36" s="148"/>
      <c r="D36" s="148"/>
      <c r="E36" s="148"/>
      <c r="F36" s="148"/>
      <c r="G36" s="148"/>
      <c r="H36" s="148"/>
      <c r="I36" s="148"/>
      <c r="J36" s="148"/>
      <c r="K36" s="149"/>
    </row>
    <row r="37" spans="2:11">
      <c r="B37" s="147"/>
      <c r="C37" s="148"/>
      <c r="D37" s="148"/>
      <c r="E37" s="148"/>
      <c r="F37" s="148"/>
      <c r="G37" s="148"/>
      <c r="H37" s="148"/>
      <c r="I37" s="148"/>
      <c r="J37" s="148"/>
      <c r="K37" s="149"/>
    </row>
    <row r="38" spans="2:11">
      <c r="B38" s="147"/>
      <c r="C38" s="148"/>
      <c r="D38" s="148"/>
      <c r="E38" s="148"/>
      <c r="F38" s="148"/>
      <c r="G38" s="148"/>
      <c r="H38" s="148"/>
      <c r="I38" s="148"/>
      <c r="J38" s="148"/>
      <c r="K38" s="149"/>
    </row>
    <row r="39" spans="2:11">
      <c r="B39" s="147"/>
      <c r="C39" s="148"/>
      <c r="D39" s="148"/>
      <c r="E39" s="148"/>
      <c r="F39" s="148"/>
      <c r="G39" s="148"/>
      <c r="H39" s="148"/>
      <c r="I39" s="148"/>
      <c r="J39" s="148"/>
      <c r="K39" s="149"/>
    </row>
    <row r="40" spans="2:11">
      <c r="B40" s="147"/>
      <c r="C40" s="148"/>
      <c r="D40" s="148"/>
      <c r="E40" s="148"/>
      <c r="F40" s="148"/>
      <c r="G40" s="148"/>
      <c r="H40" s="148"/>
      <c r="I40" s="148"/>
      <c r="J40" s="148"/>
      <c r="K40" s="149"/>
    </row>
    <row r="41" spans="2:11">
      <c r="B41" s="147"/>
      <c r="C41" s="148"/>
      <c r="D41" s="148"/>
      <c r="E41" s="148"/>
      <c r="F41" s="148"/>
      <c r="G41" s="148"/>
      <c r="H41" s="148"/>
      <c r="I41" s="148"/>
      <c r="J41" s="148"/>
      <c r="K41" s="149"/>
    </row>
    <row r="42" spans="2:11">
      <c r="B42" s="147"/>
      <c r="C42" s="148"/>
      <c r="D42" s="148"/>
      <c r="E42" s="148"/>
      <c r="F42" s="148"/>
      <c r="G42" s="148"/>
      <c r="H42" s="148"/>
      <c r="I42" s="148"/>
      <c r="J42" s="148"/>
      <c r="K42" s="149"/>
    </row>
    <row r="43" spans="2:11">
      <c r="B43" s="147"/>
      <c r="C43" s="148"/>
      <c r="D43" s="148"/>
      <c r="E43" s="148"/>
      <c r="F43" s="148"/>
      <c r="G43" s="148"/>
      <c r="H43" s="148"/>
      <c r="I43" s="148"/>
      <c r="J43" s="148"/>
      <c r="K43" s="149"/>
    </row>
    <row r="44" spans="2:11">
      <c r="B44" s="147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2:11">
      <c r="B45" s="147"/>
      <c r="C45" s="148"/>
      <c r="D45" s="148"/>
      <c r="E45" s="148"/>
      <c r="F45" s="148"/>
      <c r="G45" s="148"/>
      <c r="H45" s="148"/>
      <c r="I45" s="148"/>
      <c r="J45" s="148"/>
      <c r="K45" s="149"/>
    </row>
    <row r="46" spans="2:11">
      <c r="B46" s="147"/>
      <c r="C46" s="148"/>
      <c r="D46" s="148"/>
      <c r="E46" s="148"/>
      <c r="F46" s="148"/>
      <c r="G46" s="148"/>
      <c r="H46" s="148"/>
      <c r="I46" s="148"/>
      <c r="J46" s="148"/>
      <c r="K46" s="149"/>
    </row>
    <row r="47" spans="2:11">
      <c r="B47" s="147"/>
      <c r="C47" s="148"/>
      <c r="D47" s="148"/>
      <c r="E47" s="148"/>
      <c r="F47" s="148"/>
      <c r="G47" s="148"/>
      <c r="H47" s="148"/>
      <c r="I47" s="148"/>
      <c r="J47" s="148"/>
      <c r="K47" s="149"/>
    </row>
    <row r="48" spans="2:11">
      <c r="B48" s="115"/>
      <c r="C48" s="116" t="s">
        <v>218</v>
      </c>
      <c r="D48" s="116"/>
      <c r="E48" s="116"/>
      <c r="F48" s="116"/>
      <c r="G48" s="116"/>
      <c r="H48" s="161" t="s">
        <v>237</v>
      </c>
      <c r="I48" s="161"/>
      <c r="J48" s="116"/>
      <c r="K48" s="121"/>
    </row>
    <row r="49" spans="2:11">
      <c r="B49" s="115"/>
      <c r="C49" s="116" t="s">
        <v>219</v>
      </c>
      <c r="D49" s="116"/>
      <c r="E49" s="116"/>
      <c r="F49" s="116"/>
      <c r="G49" s="116"/>
      <c r="H49" s="154" t="s">
        <v>238</v>
      </c>
      <c r="I49" s="154"/>
      <c r="J49" s="116"/>
      <c r="K49" s="121"/>
    </row>
    <row r="50" spans="2:11">
      <c r="B50" s="115"/>
      <c r="C50" s="116" t="s">
        <v>220</v>
      </c>
      <c r="D50" s="116"/>
      <c r="E50" s="116"/>
      <c r="F50" s="116"/>
      <c r="G50" s="116"/>
      <c r="H50" s="154" t="s">
        <v>239</v>
      </c>
      <c r="I50" s="154"/>
      <c r="J50" s="116"/>
      <c r="K50" s="121"/>
    </row>
    <row r="51" spans="2:11">
      <c r="B51" s="115"/>
      <c r="C51" s="116" t="s">
        <v>221</v>
      </c>
      <c r="D51" s="116"/>
      <c r="E51" s="116"/>
      <c r="F51" s="116"/>
      <c r="G51" s="116"/>
      <c r="H51" s="154" t="s">
        <v>239</v>
      </c>
      <c r="I51" s="154"/>
      <c r="J51" s="116"/>
      <c r="K51" s="121"/>
    </row>
    <row r="52" spans="2:11">
      <c r="B52" s="147"/>
      <c r="C52" s="148"/>
      <c r="D52" s="148"/>
      <c r="E52" s="148"/>
      <c r="F52" s="148"/>
      <c r="G52" s="148"/>
      <c r="H52" s="148"/>
      <c r="I52" s="148"/>
      <c r="J52" s="148"/>
      <c r="K52" s="149"/>
    </row>
    <row r="53" spans="2:11" ht="15.75">
      <c r="B53" s="130"/>
      <c r="C53" s="116" t="s">
        <v>222</v>
      </c>
      <c r="D53" s="116"/>
      <c r="E53" s="116"/>
      <c r="F53" s="116"/>
      <c r="G53" s="140" t="s">
        <v>223</v>
      </c>
      <c r="H53" s="155" t="s">
        <v>233</v>
      </c>
      <c r="I53" s="156"/>
      <c r="J53" s="131"/>
      <c r="K53" s="132"/>
    </row>
    <row r="54" spans="2:11" ht="15.75">
      <c r="B54" s="130"/>
      <c r="C54" s="116"/>
      <c r="D54" s="116"/>
      <c r="E54" s="116"/>
      <c r="F54" s="116"/>
      <c r="G54" s="140" t="s">
        <v>224</v>
      </c>
      <c r="H54" s="157" t="s">
        <v>225</v>
      </c>
      <c r="I54" s="156"/>
      <c r="J54" s="131"/>
      <c r="K54" s="132"/>
    </row>
    <row r="55" spans="2:11" ht="15.75">
      <c r="B55" s="130"/>
      <c r="C55" s="116"/>
      <c r="D55" s="116"/>
      <c r="E55" s="116"/>
      <c r="F55" s="116"/>
      <c r="G55" s="140"/>
      <c r="H55" s="140"/>
      <c r="I55" s="140"/>
      <c r="J55" s="131"/>
      <c r="K55" s="132"/>
    </row>
    <row r="56" spans="2:11" ht="15.75">
      <c r="B56" s="130"/>
      <c r="C56" s="116" t="s">
        <v>226</v>
      </c>
      <c r="D56" s="116"/>
      <c r="E56" s="116"/>
      <c r="F56" s="140"/>
      <c r="G56" s="116"/>
      <c r="H56" s="122" t="s">
        <v>240</v>
      </c>
      <c r="I56" s="122"/>
      <c r="J56" s="131"/>
      <c r="K56" s="132"/>
    </row>
    <row r="57" spans="2:11">
      <c r="B57" s="150"/>
      <c r="C57" s="151"/>
      <c r="D57" s="151"/>
      <c r="E57" s="151"/>
      <c r="F57" s="151"/>
      <c r="G57" s="151"/>
      <c r="H57" s="151"/>
      <c r="I57" s="151"/>
      <c r="J57" s="151"/>
      <c r="K57" s="152"/>
    </row>
  </sheetData>
  <mergeCells count="10">
    <mergeCell ref="F6:J6"/>
    <mergeCell ref="H51:I51"/>
    <mergeCell ref="H53:I53"/>
    <mergeCell ref="H54:I54"/>
    <mergeCell ref="B25:K25"/>
    <mergeCell ref="C26:J26"/>
    <mergeCell ref="C27:J27"/>
    <mergeCell ref="H48:I48"/>
    <mergeCell ref="H49:I49"/>
    <mergeCell ref="H50:I50"/>
  </mergeCells>
  <pageMargins left="0.7" right="0.7" top="0.75" bottom="0.75" header="0.3" footer="0.3"/>
  <pageSetup scale="78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28"/>
  <sheetViews>
    <sheetView view="pageBreakPreview" topLeftCell="A87" zoomScale="90" zoomScaleSheetLayoutView="90" workbookViewId="0">
      <selection activeCell="B106" sqref="B106"/>
    </sheetView>
  </sheetViews>
  <sheetFormatPr defaultRowHeight="15"/>
  <cols>
    <col min="1" max="1" width="83.425781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>
      <c r="A1" s="1" t="s">
        <v>227</v>
      </c>
    </row>
    <row r="2" spans="1:5">
      <c r="A2" s="4" t="s">
        <v>241</v>
      </c>
    </row>
    <row r="3" spans="1:5">
      <c r="A3" s="4" t="s">
        <v>242</v>
      </c>
    </row>
    <row r="4" spans="1:5">
      <c r="A4" s="4" t="s">
        <v>228</v>
      </c>
    </row>
    <row r="5" spans="1:5">
      <c r="A5" s="5" t="s">
        <v>0</v>
      </c>
    </row>
    <row r="6" spans="1:5">
      <c r="A6" s="6"/>
      <c r="B6" s="7" t="s">
        <v>1</v>
      </c>
      <c r="C6" s="7"/>
      <c r="D6" s="7" t="s">
        <v>1</v>
      </c>
    </row>
    <row r="7" spans="1:5">
      <c r="A7" s="6"/>
      <c r="B7" s="7" t="s">
        <v>2</v>
      </c>
      <c r="C7" s="7"/>
      <c r="D7" s="7" t="s">
        <v>3</v>
      </c>
      <c r="E7" s="3"/>
    </row>
    <row r="8" spans="1:5">
      <c r="A8" s="5" t="s">
        <v>4</v>
      </c>
      <c r="B8" s="8"/>
      <c r="C8" s="8"/>
      <c r="D8" s="8"/>
      <c r="E8" s="3"/>
    </row>
    <row r="9" spans="1:5">
      <c r="A9" s="5"/>
      <c r="B9" s="8"/>
      <c r="C9" s="8"/>
      <c r="D9" s="8"/>
      <c r="E9" s="3"/>
    </row>
    <row r="10" spans="1:5">
      <c r="A10" s="9" t="s">
        <v>5</v>
      </c>
      <c r="B10" s="10"/>
      <c r="C10" s="11"/>
      <c r="D10" s="10"/>
      <c r="E10" s="3"/>
    </row>
    <row r="11" spans="1:5">
      <c r="A11" s="12" t="s">
        <v>6</v>
      </c>
      <c r="B11" s="13">
        <v>109454379</v>
      </c>
      <c r="C11" s="14"/>
      <c r="D11" s="13">
        <v>0</v>
      </c>
      <c r="E11" s="3"/>
    </row>
    <row r="12" spans="1:5">
      <c r="A12" s="12" t="s">
        <v>7</v>
      </c>
      <c r="B12" s="15"/>
      <c r="C12" s="14"/>
      <c r="D12" s="15"/>
      <c r="E12" s="3"/>
    </row>
    <row r="13" spans="1:5">
      <c r="A13" s="16" t="s">
        <v>8</v>
      </c>
      <c r="B13" s="13"/>
      <c r="C13" s="14"/>
      <c r="D13" s="13"/>
      <c r="E13" s="3"/>
    </row>
    <row r="14" spans="1:5">
      <c r="A14" s="16" t="s">
        <v>9</v>
      </c>
      <c r="B14" s="13"/>
      <c r="C14" s="14"/>
      <c r="D14" s="13"/>
      <c r="E14" s="3"/>
    </row>
    <row r="15" spans="1:5">
      <c r="A15" s="16" t="s">
        <v>10</v>
      </c>
      <c r="B15" s="13"/>
      <c r="C15" s="14"/>
      <c r="D15" s="13"/>
      <c r="E15" s="3"/>
    </row>
    <row r="16" spans="1:5">
      <c r="A16" s="16" t="s">
        <v>11</v>
      </c>
      <c r="B16" s="13"/>
      <c r="C16" s="14"/>
      <c r="D16" s="13"/>
      <c r="E16" s="3"/>
    </row>
    <row r="17" spans="1:5">
      <c r="A17" s="12" t="s">
        <v>12</v>
      </c>
      <c r="B17" s="15"/>
      <c r="C17" s="14"/>
      <c r="D17" s="15"/>
      <c r="E17" s="3"/>
    </row>
    <row r="18" spans="1:5">
      <c r="A18" s="16" t="s">
        <v>13</v>
      </c>
      <c r="B18" s="13">
        <v>8391901</v>
      </c>
      <c r="C18" s="14"/>
      <c r="D18" s="13">
        <v>0</v>
      </c>
      <c r="E18" s="3"/>
    </row>
    <row r="19" spans="1:5">
      <c r="A19" s="16" t="s">
        <v>14</v>
      </c>
      <c r="B19" s="13"/>
      <c r="C19" s="14"/>
      <c r="D19" s="13"/>
      <c r="E19" s="3"/>
    </row>
    <row r="20" spans="1:5">
      <c r="A20" s="16" t="s">
        <v>15</v>
      </c>
      <c r="B20" s="13"/>
      <c r="C20" s="14"/>
      <c r="D20" s="13"/>
      <c r="E20" s="3"/>
    </row>
    <row r="21" spans="1:5">
      <c r="A21" s="16" t="s">
        <v>16</v>
      </c>
      <c r="B21" s="13">
        <v>207433</v>
      </c>
      <c r="C21" s="14"/>
      <c r="D21" s="13">
        <v>0</v>
      </c>
      <c r="E21" s="3"/>
    </row>
    <row r="22" spans="1:5">
      <c r="A22" s="16" t="s">
        <v>17</v>
      </c>
      <c r="B22" s="13">
        <v>0</v>
      </c>
      <c r="C22" s="14"/>
      <c r="D22" s="13"/>
      <c r="E22" s="3"/>
    </row>
    <row r="23" spans="1:5">
      <c r="A23" s="12" t="s">
        <v>18</v>
      </c>
      <c r="B23" s="17"/>
      <c r="C23" s="14"/>
      <c r="D23" s="17"/>
      <c r="E23" s="3"/>
    </row>
    <row r="24" spans="1:5">
      <c r="A24" s="16" t="s">
        <v>19</v>
      </c>
      <c r="B24" s="13"/>
      <c r="C24" s="14"/>
      <c r="D24" s="13"/>
      <c r="E24" s="3"/>
    </row>
    <row r="25" spans="1:5">
      <c r="A25" s="16" t="s">
        <v>20</v>
      </c>
      <c r="B25" s="13"/>
      <c r="C25" s="14"/>
      <c r="D25" s="13"/>
      <c r="E25" s="3"/>
    </row>
    <row r="26" spans="1:5">
      <c r="A26" s="16" t="s">
        <v>21</v>
      </c>
      <c r="B26" s="13"/>
      <c r="C26" s="14"/>
      <c r="D26" s="13"/>
      <c r="E26" s="3"/>
    </row>
    <row r="27" spans="1:5">
      <c r="A27" s="16" t="s">
        <v>22</v>
      </c>
      <c r="B27" s="13">
        <v>917652</v>
      </c>
      <c r="C27" s="14"/>
      <c r="D27" s="13"/>
      <c r="E27" s="3"/>
    </row>
    <row r="28" spans="1:5">
      <c r="A28" s="16" t="s">
        <v>23</v>
      </c>
      <c r="B28" s="13"/>
      <c r="C28" s="14"/>
      <c r="D28" s="13"/>
      <c r="E28" s="3"/>
    </row>
    <row r="29" spans="1:5">
      <c r="A29" s="16" t="s">
        <v>24</v>
      </c>
      <c r="B29" s="13"/>
      <c r="C29" s="14"/>
      <c r="D29" s="13"/>
      <c r="E29" s="3"/>
    </row>
    <row r="30" spans="1:5">
      <c r="A30" s="16" t="s">
        <v>25</v>
      </c>
      <c r="B30" s="13">
        <v>1545140</v>
      </c>
      <c r="C30" s="14"/>
      <c r="D30" s="13">
        <v>0</v>
      </c>
      <c r="E30" s="3"/>
    </row>
    <row r="31" spans="1:5">
      <c r="A31" s="12" t="s">
        <v>26</v>
      </c>
      <c r="B31" s="13">
        <v>0</v>
      </c>
      <c r="C31" s="14"/>
      <c r="D31" s="13"/>
      <c r="E31" s="3"/>
    </row>
    <row r="32" spans="1:5">
      <c r="A32" s="12" t="s">
        <v>27</v>
      </c>
      <c r="B32" s="13"/>
      <c r="C32" s="14"/>
      <c r="D32" s="13"/>
      <c r="E32" s="3"/>
    </row>
    <row r="33" spans="1:5">
      <c r="A33" s="12" t="s">
        <v>28</v>
      </c>
      <c r="B33" s="18">
        <f>SUM(B11:B32)</f>
        <v>120516505</v>
      </c>
      <c r="C33" s="19"/>
      <c r="D33" s="18">
        <f>SUM(D11:D32)</f>
        <v>0</v>
      </c>
      <c r="E33" s="3"/>
    </row>
    <row r="34" spans="1:5">
      <c r="A34" s="12"/>
      <c r="B34" s="17"/>
      <c r="C34" s="14"/>
      <c r="D34" s="17"/>
      <c r="E34" s="3"/>
    </row>
    <row r="35" spans="1:5">
      <c r="A35" s="12" t="s">
        <v>29</v>
      </c>
      <c r="B35" s="17"/>
      <c r="C35" s="14"/>
      <c r="D35" s="17"/>
      <c r="E35" s="3"/>
    </row>
    <row r="36" spans="1:5">
      <c r="A36" s="12" t="s">
        <v>30</v>
      </c>
      <c r="B36" s="17"/>
      <c r="C36" s="14"/>
      <c r="D36" s="17"/>
      <c r="E36" s="3"/>
    </row>
    <row r="37" spans="1:5">
      <c r="A37" s="16" t="s">
        <v>31</v>
      </c>
      <c r="B37" s="13"/>
      <c r="C37" s="14"/>
      <c r="D37" s="13"/>
      <c r="E37" s="3"/>
    </row>
    <row r="38" spans="1:5">
      <c r="A38" s="16" t="s">
        <v>32</v>
      </c>
      <c r="B38" s="13"/>
      <c r="C38" s="14"/>
      <c r="D38" s="13"/>
      <c r="E38" s="3"/>
    </row>
    <row r="39" spans="1:5">
      <c r="A39" s="16" t="s">
        <v>33</v>
      </c>
      <c r="B39" s="13"/>
      <c r="C39" s="14"/>
      <c r="D39" s="13"/>
      <c r="E39" s="3"/>
    </row>
    <row r="40" spans="1:5">
      <c r="A40" s="16" t="s">
        <v>34</v>
      </c>
      <c r="B40" s="13"/>
      <c r="C40" s="14"/>
      <c r="D40" s="13"/>
      <c r="E40" s="3"/>
    </row>
    <row r="41" spans="1:5">
      <c r="A41" s="16" t="s">
        <v>35</v>
      </c>
      <c r="B41" s="13">
        <v>0</v>
      </c>
      <c r="C41" s="14"/>
      <c r="D41" s="13">
        <v>0</v>
      </c>
      <c r="E41" s="3"/>
    </row>
    <row r="42" spans="1:5">
      <c r="A42" s="16" t="s">
        <v>36</v>
      </c>
      <c r="B42" s="13"/>
      <c r="C42" s="14"/>
      <c r="D42" s="13"/>
      <c r="E42" s="3"/>
    </row>
    <row r="43" spans="1:5">
      <c r="A43" s="12" t="s">
        <v>37</v>
      </c>
      <c r="B43" s="17"/>
      <c r="C43" s="14"/>
      <c r="D43" s="17"/>
      <c r="E43" s="3"/>
    </row>
    <row r="44" spans="1:5">
      <c r="A44" s="16" t="s">
        <v>38</v>
      </c>
      <c r="B44" s="13">
        <v>0</v>
      </c>
      <c r="C44" s="14"/>
      <c r="D44" s="13">
        <v>0</v>
      </c>
      <c r="E44" s="3"/>
    </row>
    <row r="45" spans="1:5">
      <c r="A45" s="16" t="s">
        <v>39</v>
      </c>
      <c r="B45" s="13">
        <v>0</v>
      </c>
      <c r="C45" s="14"/>
      <c r="D45" s="13">
        <v>0</v>
      </c>
      <c r="E45" s="3"/>
    </row>
    <row r="46" spans="1:5">
      <c r="A46" s="16" t="s">
        <v>40</v>
      </c>
      <c r="B46" s="13">
        <v>356015</v>
      </c>
      <c r="C46" s="14"/>
      <c r="D46" s="13">
        <v>0</v>
      </c>
      <c r="E46" s="3"/>
    </row>
    <row r="47" spans="1:5">
      <c r="A47" s="16" t="s">
        <v>41</v>
      </c>
      <c r="B47" s="13"/>
      <c r="C47" s="14"/>
      <c r="D47" s="13"/>
      <c r="E47" s="3"/>
    </row>
    <row r="48" spans="1:5">
      <c r="A48" s="16" t="s">
        <v>42</v>
      </c>
      <c r="B48" s="13">
        <v>0</v>
      </c>
      <c r="C48" s="14"/>
      <c r="D48" s="13"/>
      <c r="E48" s="3"/>
    </row>
    <row r="49" spans="1:5">
      <c r="A49" s="12" t="s">
        <v>43</v>
      </c>
      <c r="B49" s="13"/>
      <c r="C49" s="14"/>
      <c r="D49" s="13"/>
      <c r="E49" s="3"/>
    </row>
    <row r="50" spans="1:5">
      <c r="A50" s="12" t="s">
        <v>44</v>
      </c>
      <c r="B50" s="17"/>
      <c r="C50" s="14"/>
      <c r="D50" s="17"/>
      <c r="E50" s="3"/>
    </row>
    <row r="51" spans="1:5">
      <c r="A51" s="16" t="s">
        <v>45</v>
      </c>
      <c r="B51" s="13"/>
      <c r="C51" s="14"/>
      <c r="D51" s="13"/>
      <c r="E51" s="3"/>
    </row>
    <row r="52" spans="1:5">
      <c r="A52" s="16" t="s">
        <v>46</v>
      </c>
      <c r="B52" s="13"/>
      <c r="C52" s="14"/>
      <c r="D52" s="13"/>
      <c r="E52" s="3"/>
    </row>
    <row r="53" spans="1:5">
      <c r="A53" s="16" t="s">
        <v>47</v>
      </c>
      <c r="B53" s="13"/>
      <c r="C53" s="14"/>
      <c r="D53" s="13"/>
      <c r="E53" s="3"/>
    </row>
    <row r="54" spans="1:5">
      <c r="A54" s="12" t="s">
        <v>48</v>
      </c>
      <c r="B54" s="13"/>
      <c r="C54" s="14"/>
      <c r="D54" s="13"/>
      <c r="E54" s="3"/>
    </row>
    <row r="55" spans="1:5">
      <c r="A55" s="12" t="s">
        <v>49</v>
      </c>
      <c r="B55" s="18">
        <f>SUM(B37:B54)</f>
        <v>356015</v>
      </c>
      <c r="C55" s="19"/>
      <c r="D55" s="18">
        <f>SUM(D37:D54)</f>
        <v>0</v>
      </c>
      <c r="E55" s="3"/>
    </row>
    <row r="56" spans="1:5">
      <c r="A56" s="12"/>
      <c r="B56" s="20"/>
      <c r="C56" s="20"/>
      <c r="D56" s="20"/>
      <c r="E56" s="3"/>
    </row>
    <row r="57" spans="1:5" ht="15.75" thickBot="1">
      <c r="A57" s="12" t="s">
        <v>50</v>
      </c>
      <c r="B57" s="21">
        <f>B55+B33</f>
        <v>120872520</v>
      </c>
      <c r="C57" s="22"/>
      <c r="D57" s="21">
        <f>D55+D33</f>
        <v>0</v>
      </c>
      <c r="E57" s="3"/>
    </row>
    <row r="58" spans="1:5" ht="15.75" thickTop="1">
      <c r="A58" s="23"/>
      <c r="B58" s="17"/>
      <c r="C58" s="14"/>
      <c r="D58" s="17"/>
      <c r="E58" s="3"/>
    </row>
    <row r="59" spans="1:5">
      <c r="A59" s="5" t="s">
        <v>51</v>
      </c>
      <c r="B59" s="17"/>
      <c r="C59" s="14"/>
      <c r="D59" s="17"/>
      <c r="E59" s="3"/>
    </row>
    <row r="60" spans="1:5">
      <c r="A60" s="5"/>
      <c r="B60" s="17"/>
      <c r="C60" s="14"/>
      <c r="D60" s="17"/>
      <c r="E60" s="3"/>
    </row>
    <row r="61" spans="1:5">
      <c r="A61" s="12" t="s">
        <v>52</v>
      </c>
      <c r="B61" s="17"/>
      <c r="C61" s="14"/>
      <c r="D61" s="17"/>
      <c r="E61" s="3"/>
    </row>
    <row r="62" spans="1:5">
      <c r="A62" s="16" t="s">
        <v>53</v>
      </c>
      <c r="B62" s="13"/>
      <c r="C62" s="14"/>
      <c r="D62" s="13"/>
      <c r="E62" s="3"/>
    </row>
    <row r="63" spans="1:5">
      <c r="A63" s="16" t="s">
        <v>54</v>
      </c>
      <c r="B63" s="13"/>
      <c r="C63" s="14"/>
      <c r="D63" s="13"/>
      <c r="E63" s="3"/>
    </row>
    <row r="64" spans="1:5">
      <c r="A64" s="16" t="s">
        <v>55</v>
      </c>
      <c r="B64" s="13">
        <v>0</v>
      </c>
      <c r="C64" s="14"/>
      <c r="D64" s="13">
        <v>0</v>
      </c>
      <c r="E64" s="3"/>
    </row>
    <row r="65" spans="1:5">
      <c r="A65" s="16" t="s">
        <v>56</v>
      </c>
      <c r="B65" s="13">
        <v>0</v>
      </c>
      <c r="C65" s="14"/>
      <c r="D65" s="13">
        <v>0</v>
      </c>
      <c r="E65" s="3"/>
    </row>
    <row r="66" spans="1:5">
      <c r="A66" s="16" t="s">
        <v>57</v>
      </c>
      <c r="B66" s="13"/>
      <c r="C66" s="14"/>
      <c r="D66" s="13"/>
      <c r="E66" s="3"/>
    </row>
    <row r="67" spans="1:5">
      <c r="A67" s="16" t="s">
        <v>58</v>
      </c>
      <c r="B67" s="13"/>
      <c r="C67" s="14"/>
      <c r="D67" s="13"/>
      <c r="E67" s="3"/>
    </row>
    <row r="68" spans="1:5">
      <c r="A68" s="16" t="s">
        <v>59</v>
      </c>
      <c r="B68" s="13"/>
      <c r="C68" s="14"/>
      <c r="D68" s="13"/>
      <c r="E68" s="3"/>
    </row>
    <row r="69" spans="1:5">
      <c r="A69" s="16" t="s">
        <v>60</v>
      </c>
      <c r="B69" s="13">
        <v>13950</v>
      </c>
      <c r="C69" s="14"/>
      <c r="D69" s="13">
        <v>0</v>
      </c>
      <c r="E69" s="3"/>
    </row>
    <row r="70" spans="1:5">
      <c r="A70" s="16" t="s">
        <v>61</v>
      </c>
      <c r="B70" s="13">
        <v>2218778</v>
      </c>
      <c r="C70" s="14"/>
      <c r="D70" s="13">
        <v>0</v>
      </c>
      <c r="E70" s="3"/>
    </row>
    <row r="71" spans="1:5">
      <c r="A71" s="16" t="s">
        <v>62</v>
      </c>
      <c r="B71" s="13"/>
      <c r="C71" s="14"/>
      <c r="D71" s="13"/>
      <c r="E71" s="3"/>
    </row>
    <row r="72" spans="1:5">
      <c r="A72" s="12" t="s">
        <v>63</v>
      </c>
      <c r="B72" s="13"/>
      <c r="C72" s="14"/>
      <c r="D72" s="13"/>
      <c r="E72" s="3"/>
    </row>
    <row r="73" spans="1:5">
      <c r="A73" s="12" t="s">
        <v>64</v>
      </c>
      <c r="B73" s="13"/>
      <c r="C73" s="14"/>
      <c r="D73" s="13"/>
      <c r="E73" s="3"/>
    </row>
    <row r="74" spans="1:5">
      <c r="A74" s="12" t="s">
        <v>65</v>
      </c>
      <c r="B74" s="13"/>
      <c r="C74" s="14"/>
      <c r="D74" s="13"/>
      <c r="E74" s="3"/>
    </row>
    <row r="75" spans="1:5">
      <c r="A75" s="12" t="s">
        <v>66</v>
      </c>
      <c r="B75" s="18">
        <f>SUM(B62:B74)</f>
        <v>2232728</v>
      </c>
      <c r="C75" s="19"/>
      <c r="D75" s="18">
        <f>SUM(D62:D74)</f>
        <v>0</v>
      </c>
      <c r="E75" s="3"/>
    </row>
    <row r="76" spans="1:5">
      <c r="A76" s="12"/>
      <c r="B76" s="17"/>
      <c r="C76" s="14"/>
      <c r="D76" s="17"/>
      <c r="E76" s="3"/>
    </row>
    <row r="77" spans="1:5">
      <c r="A77" s="12" t="s">
        <v>67</v>
      </c>
      <c r="B77" s="17"/>
      <c r="C77" s="14"/>
      <c r="D77" s="17"/>
      <c r="E77" s="3"/>
    </row>
    <row r="78" spans="1:5">
      <c r="A78" s="16" t="s">
        <v>53</v>
      </c>
      <c r="B78" s="13"/>
      <c r="C78" s="14"/>
      <c r="D78" s="13"/>
      <c r="E78" s="3"/>
    </row>
    <row r="79" spans="1:5">
      <c r="A79" s="16" t="s">
        <v>54</v>
      </c>
      <c r="B79" s="13"/>
      <c r="C79" s="14"/>
      <c r="D79" s="13"/>
      <c r="E79" s="3"/>
    </row>
    <row r="80" spans="1:5">
      <c r="A80" s="16" t="s">
        <v>55</v>
      </c>
      <c r="B80" s="13"/>
      <c r="C80" s="14"/>
      <c r="D80" s="13"/>
      <c r="E80" s="3"/>
    </row>
    <row r="81" spans="1:5">
      <c r="A81" s="16" t="s">
        <v>56</v>
      </c>
      <c r="B81" s="13"/>
      <c r="C81" s="14"/>
      <c r="D81" s="13"/>
      <c r="E81" s="3"/>
    </row>
    <row r="82" spans="1:5">
      <c r="A82" s="16" t="s">
        <v>57</v>
      </c>
      <c r="B82" s="13"/>
      <c r="C82" s="14"/>
      <c r="D82" s="13"/>
      <c r="E82" s="3"/>
    </row>
    <row r="83" spans="1:5">
      <c r="A83" s="16" t="s">
        <v>58</v>
      </c>
      <c r="B83" s="13"/>
      <c r="C83" s="14"/>
      <c r="D83" s="13"/>
      <c r="E83" s="3"/>
    </row>
    <row r="84" spans="1:5">
      <c r="A84" s="16" t="s">
        <v>59</v>
      </c>
      <c r="B84" s="13"/>
      <c r="C84" s="14"/>
      <c r="D84" s="13"/>
      <c r="E84" s="3"/>
    </row>
    <row r="85" spans="1:5">
      <c r="A85" s="16" t="s">
        <v>62</v>
      </c>
      <c r="B85" s="13">
        <v>102808120</v>
      </c>
      <c r="C85" s="14"/>
      <c r="D85" s="13">
        <v>0</v>
      </c>
      <c r="E85" s="3"/>
    </row>
    <row r="86" spans="1:5">
      <c r="A86" s="12" t="s">
        <v>63</v>
      </c>
      <c r="B86" s="13"/>
      <c r="C86" s="14"/>
      <c r="D86" s="13"/>
      <c r="E86" s="3"/>
    </row>
    <row r="87" spans="1:5">
      <c r="A87" s="12" t="s">
        <v>64</v>
      </c>
      <c r="B87" s="13"/>
      <c r="C87" s="14"/>
      <c r="D87" s="13"/>
      <c r="E87" s="3"/>
    </row>
    <row r="88" spans="1:5">
      <c r="A88" s="12" t="s">
        <v>65</v>
      </c>
      <c r="B88" s="17"/>
      <c r="C88" s="14"/>
      <c r="D88" s="17"/>
      <c r="E88" s="3"/>
    </row>
    <row r="89" spans="1:5">
      <c r="A89" s="16" t="s">
        <v>68</v>
      </c>
      <c r="B89" s="13"/>
      <c r="C89" s="14"/>
      <c r="D89" s="13"/>
      <c r="E89" s="3"/>
    </row>
    <row r="90" spans="1:5">
      <c r="A90" s="16" t="s">
        <v>69</v>
      </c>
      <c r="B90" s="13"/>
      <c r="C90" s="14"/>
      <c r="D90" s="13"/>
      <c r="E90" s="3"/>
    </row>
    <row r="91" spans="1:5">
      <c r="A91" s="12" t="s">
        <v>70</v>
      </c>
      <c r="B91" s="13"/>
      <c r="C91" s="14"/>
      <c r="D91" s="13"/>
      <c r="E91" s="3"/>
    </row>
    <row r="92" spans="1:5">
      <c r="A92" s="12" t="s">
        <v>71</v>
      </c>
      <c r="B92" s="18">
        <f>SUM(B78:B91)</f>
        <v>102808120</v>
      </c>
      <c r="C92" s="19"/>
      <c r="D92" s="18">
        <f>SUM(D78:D91)</f>
        <v>0</v>
      </c>
      <c r="E92" s="3"/>
    </row>
    <row r="93" spans="1:5">
      <c r="A93" s="12"/>
      <c r="B93" s="20"/>
      <c r="C93" s="20"/>
      <c r="D93" s="20"/>
      <c r="E93" s="3"/>
    </row>
    <row r="94" spans="1:5">
      <c r="A94" s="12" t="s">
        <v>72</v>
      </c>
      <c r="B94" s="24">
        <f>B75+B92</f>
        <v>105040848</v>
      </c>
      <c r="C94" s="22"/>
      <c r="D94" s="24">
        <f>D75+D92</f>
        <v>0</v>
      </c>
      <c r="E94" s="3"/>
    </row>
    <row r="95" spans="1:5">
      <c r="A95" s="12"/>
      <c r="B95" s="17"/>
      <c r="C95" s="14"/>
      <c r="D95" s="17"/>
      <c r="E95" s="3"/>
    </row>
    <row r="96" spans="1:5">
      <c r="A96" s="12" t="s">
        <v>73</v>
      </c>
      <c r="B96" s="17"/>
      <c r="C96" s="14"/>
      <c r="D96" s="17"/>
      <c r="E96" s="3"/>
    </row>
    <row r="97" spans="1:5">
      <c r="A97" s="12" t="s">
        <v>74</v>
      </c>
      <c r="B97" s="13">
        <v>100000</v>
      </c>
      <c r="C97" s="14"/>
      <c r="D97" s="13">
        <v>0</v>
      </c>
      <c r="E97" s="3"/>
    </row>
    <row r="98" spans="1:5">
      <c r="A98" s="12" t="s">
        <v>75</v>
      </c>
      <c r="B98" s="13"/>
      <c r="C98" s="14"/>
      <c r="D98" s="13"/>
      <c r="E98" s="3"/>
    </row>
    <row r="99" spans="1:5">
      <c r="A99" s="12" t="s">
        <v>76</v>
      </c>
      <c r="B99" s="13"/>
      <c r="C99" s="14"/>
      <c r="D99" s="13"/>
      <c r="E99" s="3"/>
    </row>
    <row r="100" spans="1:5">
      <c r="A100" s="12" t="s">
        <v>77</v>
      </c>
      <c r="B100" s="17"/>
      <c r="C100" s="14"/>
      <c r="D100" s="17"/>
      <c r="E100" s="3"/>
    </row>
    <row r="101" spans="1:5">
      <c r="A101" s="16" t="s">
        <v>78</v>
      </c>
      <c r="B101" s="133"/>
      <c r="C101" s="134"/>
      <c r="D101" s="133"/>
      <c r="E101" s="3"/>
    </row>
    <row r="102" spans="1:5">
      <c r="A102" s="16" t="s">
        <v>79</v>
      </c>
      <c r="B102" s="133"/>
      <c r="C102" s="134"/>
      <c r="D102" s="133"/>
      <c r="E102" s="3"/>
    </row>
    <row r="103" spans="1:5">
      <c r="A103" s="16" t="s">
        <v>77</v>
      </c>
      <c r="B103" s="135">
        <v>0</v>
      </c>
      <c r="C103" s="134"/>
      <c r="D103" s="133">
        <v>0</v>
      </c>
      <c r="E103" s="3"/>
    </row>
    <row r="104" spans="1:5">
      <c r="A104" s="16" t="s">
        <v>80</v>
      </c>
      <c r="B104" s="133"/>
      <c r="C104" s="134"/>
      <c r="D104" s="133"/>
      <c r="E104" s="3"/>
    </row>
    <row r="105" spans="1:5">
      <c r="A105" s="12" t="s">
        <v>81</v>
      </c>
      <c r="B105" s="133"/>
      <c r="C105" s="136"/>
      <c r="D105" s="133"/>
      <c r="E105" s="3"/>
    </row>
    <row r="106" spans="1:5">
      <c r="A106" s="12" t="s">
        <v>82</v>
      </c>
      <c r="B106" s="133">
        <v>15731672</v>
      </c>
      <c r="C106" s="134"/>
      <c r="D106" s="133">
        <v>0</v>
      </c>
      <c r="E106" s="3"/>
    </row>
    <row r="107" spans="1:5">
      <c r="A107" s="12" t="s">
        <v>83</v>
      </c>
      <c r="B107" s="26">
        <f>SUM(B97:B106)</f>
        <v>15831672</v>
      </c>
      <c r="C107" s="27"/>
      <c r="D107" s="26">
        <f>SUM(D97:D106)</f>
        <v>0</v>
      </c>
      <c r="E107" s="3"/>
    </row>
    <row r="108" spans="1:5">
      <c r="A108" s="28" t="s">
        <v>84</v>
      </c>
      <c r="B108" s="13"/>
      <c r="C108" s="14"/>
      <c r="D108" s="13"/>
      <c r="E108" s="3"/>
    </row>
    <row r="109" spans="1:5">
      <c r="A109" s="12" t="s">
        <v>85</v>
      </c>
      <c r="B109" s="24">
        <f>SUM(B107:B108)</f>
        <v>15831672</v>
      </c>
      <c r="C109" s="22"/>
      <c r="D109" s="24">
        <f>SUM(D107:D108)</f>
        <v>0</v>
      </c>
      <c r="E109" s="3"/>
    </row>
    <row r="110" spans="1:5">
      <c r="A110" s="12"/>
      <c r="B110" s="29"/>
      <c r="C110" s="25"/>
      <c r="D110" s="29"/>
      <c r="E110" s="30"/>
    </row>
    <row r="111" spans="1:5" ht="15.75" thickBot="1">
      <c r="A111" s="31" t="s">
        <v>86</v>
      </c>
      <c r="B111" s="21">
        <f>B94+B109</f>
        <v>120872520</v>
      </c>
      <c r="C111" s="22"/>
      <c r="D111" s="21">
        <f>D94+D109</f>
        <v>0</v>
      </c>
      <c r="E111" s="32"/>
    </row>
    <row r="112" spans="1:5" ht="15.75" thickTop="1">
      <c r="A112" s="33"/>
      <c r="B112" s="34"/>
      <c r="C112" s="34"/>
      <c r="D112" s="34"/>
      <c r="E112" s="34"/>
    </row>
    <row r="113" spans="1:5">
      <c r="A113" s="35" t="s">
        <v>87</v>
      </c>
      <c r="B113" s="36">
        <f>B57-B111</f>
        <v>0</v>
      </c>
      <c r="C113" s="35"/>
      <c r="D113" s="36">
        <f>D57-D111</f>
        <v>0</v>
      </c>
      <c r="E113" s="37"/>
    </row>
    <row r="114" spans="1:5">
      <c r="A114" s="37"/>
      <c r="B114" s="37"/>
      <c r="C114" s="37"/>
      <c r="D114" s="37"/>
      <c r="E114" s="37"/>
    </row>
    <row r="115" spans="1:5">
      <c r="A115" s="37"/>
      <c r="B115" s="37"/>
      <c r="C115" s="37"/>
      <c r="D115" s="37"/>
      <c r="E115" s="37"/>
    </row>
    <row r="116" spans="1:5">
      <c r="A116" s="162" t="s">
        <v>88</v>
      </c>
      <c r="B116" s="162"/>
      <c r="C116" s="162"/>
      <c r="D116" s="162"/>
      <c r="E116" s="37"/>
    </row>
    <row r="117" spans="1:5">
      <c r="A117" s="37"/>
      <c r="B117" s="37"/>
      <c r="C117" s="37"/>
      <c r="D117" s="37"/>
      <c r="E117" s="37"/>
    </row>
    <row r="118" spans="1:5">
      <c r="A118" s="37"/>
      <c r="B118" s="37"/>
      <c r="C118" s="37"/>
      <c r="D118" s="37"/>
      <c r="E118" s="37"/>
    </row>
    <row r="119" spans="1:5">
      <c r="A119" s="37"/>
      <c r="B119" s="37"/>
      <c r="C119" s="37"/>
      <c r="D119" s="37"/>
      <c r="E119" s="37"/>
    </row>
    <row r="120" spans="1:5">
      <c r="A120" s="37"/>
      <c r="B120" s="37"/>
      <c r="C120" s="37"/>
      <c r="D120" s="37"/>
      <c r="E120" s="37"/>
    </row>
    <row r="121" spans="1:5">
      <c r="A121" s="37"/>
      <c r="B121" s="37"/>
      <c r="C121" s="37"/>
      <c r="D121" s="37"/>
      <c r="E121" s="37"/>
    </row>
    <row r="122" spans="1:5">
      <c r="A122" s="37"/>
      <c r="B122" s="37"/>
      <c r="C122" s="37"/>
      <c r="D122" s="37"/>
      <c r="E122" s="37"/>
    </row>
    <row r="123" spans="1:5">
      <c r="A123" s="37"/>
      <c r="B123" s="34"/>
      <c r="C123" s="34"/>
      <c r="D123" s="34"/>
      <c r="E123" s="34"/>
    </row>
    <row r="124" spans="1:5">
      <c r="A124" s="37"/>
      <c r="B124" s="34"/>
      <c r="C124" s="34"/>
      <c r="D124" s="34"/>
      <c r="E124" s="34"/>
    </row>
    <row r="125" spans="1:5">
      <c r="A125" s="37"/>
      <c r="B125" s="34"/>
      <c r="C125" s="34"/>
      <c r="D125" s="34"/>
      <c r="E125" s="34"/>
    </row>
    <row r="126" spans="1:5">
      <c r="A126" s="37"/>
      <c r="B126" s="34"/>
      <c r="C126" s="34"/>
      <c r="D126" s="34"/>
      <c r="E126" s="34"/>
    </row>
    <row r="127" spans="1:5">
      <c r="A127" s="37"/>
      <c r="B127" s="34"/>
      <c r="C127" s="34"/>
      <c r="D127" s="34"/>
      <c r="E127" s="34"/>
    </row>
    <row r="128" spans="1:5">
      <c r="A128" s="37"/>
      <c r="B128" s="34"/>
      <c r="C128" s="34"/>
      <c r="D128" s="34"/>
      <c r="E128" s="34"/>
    </row>
  </sheetData>
  <mergeCells count="1">
    <mergeCell ref="A116:D116"/>
  </mergeCells>
  <pageMargins left="0.7" right="0.7" top="0.75" bottom="0.75" header="0.3" footer="0.3"/>
  <pageSetup scale="77" orientation="portrait" horizontalDpi="4294967294" verticalDpi="4294967294" r:id="rId1"/>
  <rowBreaks count="1" manualBreakCount="1">
    <brk id="5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5"/>
  <sheetViews>
    <sheetView view="pageBreakPreview" topLeftCell="A35" zoomScale="80" zoomScaleSheetLayoutView="80" workbookViewId="0">
      <selection activeCell="K67" sqref="K67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16384" width="9.140625" style="3"/>
  </cols>
  <sheetData>
    <row r="1" spans="1:5">
      <c r="A1" s="1" t="s">
        <v>227</v>
      </c>
    </row>
    <row r="2" spans="1:5">
      <c r="A2" s="4" t="s">
        <v>241</v>
      </c>
    </row>
    <row r="3" spans="1:5">
      <c r="A3" s="4" t="s">
        <v>242</v>
      </c>
    </row>
    <row r="4" spans="1:5">
      <c r="A4" s="4" t="s">
        <v>228</v>
      </c>
    </row>
    <row r="5" spans="1:5">
      <c r="A5" s="1" t="s">
        <v>89</v>
      </c>
      <c r="B5" s="3"/>
      <c r="C5" s="3"/>
      <c r="D5" s="3"/>
      <c r="E5" s="3"/>
    </row>
    <row r="6" spans="1:5">
      <c r="A6" s="38"/>
      <c r="B6" s="7" t="s">
        <v>1</v>
      </c>
      <c r="C6" s="7"/>
      <c r="D6" s="7" t="s">
        <v>1</v>
      </c>
      <c r="E6" s="39"/>
    </row>
    <row r="7" spans="1:5">
      <c r="A7" s="38"/>
      <c r="B7" s="7" t="s">
        <v>2</v>
      </c>
      <c r="C7" s="7"/>
      <c r="D7" s="7" t="s">
        <v>3</v>
      </c>
      <c r="E7" s="39"/>
    </row>
    <row r="8" spans="1:5">
      <c r="A8" s="40"/>
      <c r="B8" s="10"/>
      <c r="C8" s="11"/>
      <c r="D8" s="10"/>
      <c r="E8" s="41"/>
    </row>
    <row r="9" spans="1:5">
      <c r="A9" s="12" t="s">
        <v>90</v>
      </c>
      <c r="B9" s="42"/>
      <c r="C9" s="43"/>
      <c r="D9" s="42"/>
      <c r="E9" s="42"/>
    </row>
    <row r="10" spans="1:5">
      <c r="A10" s="16" t="s">
        <v>91</v>
      </c>
      <c r="B10" s="44">
        <v>382090620</v>
      </c>
      <c r="C10" s="43"/>
      <c r="D10" s="44">
        <v>0</v>
      </c>
      <c r="E10" s="42"/>
    </row>
    <row r="11" spans="1:5">
      <c r="A11" s="16" t="s">
        <v>92</v>
      </c>
      <c r="B11" s="44"/>
      <c r="C11" s="43"/>
      <c r="D11" s="44"/>
      <c r="E11" s="42"/>
    </row>
    <row r="12" spans="1:5">
      <c r="A12" s="16" t="s">
        <v>93</v>
      </c>
      <c r="B12" s="44"/>
      <c r="C12" s="43"/>
      <c r="D12" s="44"/>
      <c r="E12" s="42"/>
    </row>
    <row r="13" spans="1:5">
      <c r="A13" s="16" t="s">
        <v>94</v>
      </c>
      <c r="B13" s="44"/>
      <c r="C13" s="43"/>
      <c r="D13" s="44"/>
      <c r="E13" s="42"/>
    </row>
    <row r="14" spans="1:5">
      <c r="A14" s="16" t="s">
        <v>95</v>
      </c>
      <c r="B14" s="44"/>
      <c r="C14" s="43"/>
      <c r="D14" s="44"/>
      <c r="E14" s="42"/>
    </row>
    <row r="15" spans="1:5">
      <c r="A15" s="12" t="s">
        <v>96</v>
      </c>
      <c r="B15" s="44"/>
      <c r="C15" s="43"/>
      <c r="D15" s="44"/>
      <c r="E15" s="42"/>
    </row>
    <row r="16" spans="1:5">
      <c r="A16" s="12" t="s">
        <v>97</v>
      </c>
      <c r="B16" s="44"/>
      <c r="C16" s="43"/>
      <c r="D16" s="44"/>
      <c r="E16" s="42"/>
    </row>
    <row r="17" spans="1:5">
      <c r="A17" s="12" t="s">
        <v>98</v>
      </c>
      <c r="B17" s="44">
        <v>0</v>
      </c>
      <c r="C17" s="43"/>
      <c r="D17" s="44">
        <v>0</v>
      </c>
      <c r="E17" s="42"/>
    </row>
    <row r="18" spans="1:5">
      <c r="A18" s="12" t="s">
        <v>99</v>
      </c>
      <c r="B18" s="42"/>
      <c r="C18" s="43"/>
      <c r="D18" s="42"/>
      <c r="E18" s="42"/>
    </row>
    <row r="19" spans="1:5">
      <c r="A19" s="16" t="s">
        <v>99</v>
      </c>
      <c r="B19" s="44">
        <v>-352758935.19</v>
      </c>
      <c r="C19" s="43"/>
      <c r="D19" s="44"/>
      <c r="E19" s="42"/>
    </row>
    <row r="20" spans="1:5">
      <c r="A20" s="16" t="s">
        <v>100</v>
      </c>
      <c r="B20" s="44">
        <v>-10325</v>
      </c>
      <c r="C20" s="43"/>
      <c r="D20" s="44">
        <v>0</v>
      </c>
      <c r="E20" s="42"/>
    </row>
    <row r="21" spans="1:5">
      <c r="A21" s="12" t="s">
        <v>101</v>
      </c>
      <c r="B21" s="42"/>
      <c r="C21" s="43"/>
      <c r="D21" s="42"/>
      <c r="E21" s="42"/>
    </row>
    <row r="22" spans="1:5">
      <c r="A22" s="16" t="s">
        <v>102</v>
      </c>
      <c r="B22" s="44">
        <v>-423077</v>
      </c>
      <c r="C22" s="43"/>
      <c r="D22" s="44">
        <v>0</v>
      </c>
      <c r="E22" s="42"/>
    </row>
    <row r="23" spans="1:5">
      <c r="A23" s="16" t="s">
        <v>103</v>
      </c>
      <c r="B23" s="44">
        <v>-70654</v>
      </c>
      <c r="C23" s="43"/>
      <c r="D23" s="44">
        <v>0</v>
      </c>
      <c r="E23" s="42"/>
    </row>
    <row r="24" spans="1:5">
      <c r="A24" s="16" t="s">
        <v>104</v>
      </c>
      <c r="B24" s="44"/>
      <c r="C24" s="43"/>
      <c r="D24" s="44"/>
      <c r="E24" s="42"/>
    </row>
    <row r="25" spans="1:5">
      <c r="A25" s="12" t="s">
        <v>105</v>
      </c>
      <c r="B25" s="44"/>
      <c r="C25" s="43"/>
      <c r="D25" s="44"/>
      <c r="E25" s="42"/>
    </row>
    <row r="26" spans="1:5">
      <c r="A26" s="12" t="s">
        <v>106</v>
      </c>
      <c r="B26" s="44">
        <v>-21451</v>
      </c>
      <c r="C26" s="43"/>
      <c r="D26" s="44">
        <v>0</v>
      </c>
      <c r="E26" s="42"/>
    </row>
    <row r="27" spans="1:5">
      <c r="A27" s="12" t="s">
        <v>107</v>
      </c>
      <c r="B27" s="44">
        <v>-9394467.1799999997</v>
      </c>
      <c r="C27" s="43"/>
      <c r="D27" s="44">
        <v>0</v>
      </c>
      <c r="E27" s="42"/>
    </row>
    <row r="28" spans="1:5">
      <c r="A28" s="12" t="s">
        <v>108</v>
      </c>
      <c r="B28" s="42"/>
      <c r="C28" s="43"/>
      <c r="D28" s="42"/>
      <c r="E28" s="42"/>
    </row>
    <row r="29" spans="1:5">
      <c r="A29" s="16" t="s">
        <v>109</v>
      </c>
      <c r="B29" s="44"/>
      <c r="C29" s="43"/>
      <c r="D29" s="44"/>
      <c r="E29" s="42"/>
    </row>
    <row r="30" spans="1:5">
      <c r="A30" s="16" t="s">
        <v>110</v>
      </c>
      <c r="B30" s="44"/>
      <c r="C30" s="43"/>
      <c r="D30" s="44"/>
      <c r="E30" s="42"/>
    </row>
    <row r="31" spans="1:5">
      <c r="A31" s="16" t="s">
        <v>111</v>
      </c>
      <c r="B31" s="44"/>
      <c r="C31" s="43"/>
      <c r="D31" s="44"/>
      <c r="E31" s="42"/>
    </row>
    <row r="32" spans="1:5" ht="30">
      <c r="A32" s="16" t="s">
        <v>112</v>
      </c>
      <c r="B32" s="44"/>
      <c r="C32" s="43"/>
      <c r="D32" s="44"/>
      <c r="E32" s="42"/>
    </row>
    <row r="33" spans="1:5">
      <c r="A33" s="16" t="s">
        <v>113</v>
      </c>
      <c r="B33" s="44"/>
      <c r="C33" s="43"/>
      <c r="D33" s="44"/>
      <c r="E33" s="42"/>
    </row>
    <row r="34" spans="1:5">
      <c r="A34" s="16" t="s">
        <v>114</v>
      </c>
      <c r="B34" s="44"/>
      <c r="C34" s="43"/>
      <c r="D34" s="44"/>
      <c r="E34" s="42"/>
    </row>
    <row r="35" spans="1:5">
      <c r="A35" s="12" t="s">
        <v>115</v>
      </c>
      <c r="B35" s="44"/>
      <c r="C35" s="43"/>
      <c r="D35" s="44"/>
      <c r="E35" s="42"/>
    </row>
    <row r="36" spans="1:5">
      <c r="A36" s="12" t="s">
        <v>116</v>
      </c>
      <c r="B36" s="42"/>
      <c r="C36" s="45"/>
      <c r="D36" s="42"/>
      <c r="E36" s="42"/>
    </row>
    <row r="37" spans="1:5">
      <c r="A37" s="16" t="s">
        <v>117</v>
      </c>
      <c r="B37" s="44">
        <v>938.06</v>
      </c>
      <c r="C37" s="43"/>
      <c r="D37" s="44">
        <v>0</v>
      </c>
      <c r="E37" s="42"/>
    </row>
    <row r="38" spans="1:5">
      <c r="A38" s="16" t="s">
        <v>118</v>
      </c>
      <c r="B38" s="44"/>
      <c r="C38" s="43"/>
      <c r="D38" s="44"/>
      <c r="E38" s="42"/>
    </row>
    <row r="39" spans="1:5">
      <c r="A39" s="16" t="s">
        <v>119</v>
      </c>
      <c r="B39" s="44">
        <v>-904798.39</v>
      </c>
      <c r="C39" s="43"/>
      <c r="D39" s="44">
        <v>0</v>
      </c>
      <c r="E39" s="42"/>
    </row>
    <row r="40" spans="1:5">
      <c r="A40" s="12" t="s">
        <v>120</v>
      </c>
      <c r="B40" s="44"/>
      <c r="C40" s="43"/>
      <c r="D40" s="44"/>
      <c r="E40" s="42"/>
    </row>
    <row r="41" spans="1:5">
      <c r="A41" s="46" t="s">
        <v>121</v>
      </c>
      <c r="B41" s="44"/>
      <c r="C41" s="43"/>
      <c r="D41" s="44"/>
      <c r="E41" s="42"/>
    </row>
    <row r="42" spans="1:5">
      <c r="A42" s="12" t="s">
        <v>122</v>
      </c>
      <c r="B42" s="47">
        <f>SUM(B9:B41)</f>
        <v>18507850.300000001</v>
      </c>
      <c r="C42" s="48"/>
      <c r="D42" s="47">
        <f>SUM(D9:D41)</f>
        <v>0</v>
      </c>
      <c r="E42" s="49"/>
    </row>
    <row r="43" spans="1:5">
      <c r="A43" s="12" t="s">
        <v>123</v>
      </c>
      <c r="B43" s="48"/>
      <c r="C43" s="48"/>
      <c r="D43" s="48"/>
      <c r="E43" s="49"/>
    </row>
    <row r="44" spans="1:5">
      <c r="A44" s="16" t="s">
        <v>124</v>
      </c>
      <c r="B44" s="44">
        <v>-2776178</v>
      </c>
      <c r="C44" s="43"/>
      <c r="D44" s="44">
        <v>0</v>
      </c>
      <c r="E44" s="42"/>
    </row>
    <row r="45" spans="1:5">
      <c r="A45" s="16" t="s">
        <v>125</v>
      </c>
      <c r="B45" s="44"/>
      <c r="C45" s="43"/>
      <c r="D45" s="44"/>
      <c r="E45" s="42"/>
    </row>
    <row r="46" spans="1:5">
      <c r="A46" s="16" t="s">
        <v>126</v>
      </c>
      <c r="B46" s="44"/>
      <c r="C46" s="43"/>
      <c r="D46" s="44"/>
      <c r="E46" s="42"/>
    </row>
    <row r="47" spans="1:5">
      <c r="A47" s="12" t="s">
        <v>127</v>
      </c>
      <c r="B47" s="50">
        <f>SUM(B42:B46)</f>
        <v>15731672.300000001</v>
      </c>
      <c r="C47" s="49"/>
      <c r="D47" s="50">
        <f>SUM(D42:D46)</f>
        <v>0</v>
      </c>
      <c r="E47" s="49"/>
    </row>
    <row r="48" spans="1:5" ht="15.75" thickBot="1">
      <c r="A48" s="51"/>
      <c r="B48" s="52"/>
      <c r="C48" s="52"/>
      <c r="D48" s="52"/>
      <c r="E48" s="53"/>
    </row>
    <row r="49" spans="1:5" ht="15.75" thickTop="1">
      <c r="A49" s="54" t="s">
        <v>128</v>
      </c>
      <c r="B49" s="55"/>
      <c r="C49" s="55"/>
      <c r="D49" s="55"/>
      <c r="E49" s="53"/>
    </row>
    <row r="50" spans="1:5">
      <c r="A50" s="16" t="s">
        <v>129</v>
      </c>
      <c r="B50" s="56"/>
      <c r="C50" s="55"/>
      <c r="D50" s="56"/>
      <c r="E50" s="42"/>
    </row>
    <row r="51" spans="1:5">
      <c r="A51" s="16" t="s">
        <v>130</v>
      </c>
      <c r="B51" s="56"/>
      <c r="C51" s="55"/>
      <c r="D51" s="56"/>
      <c r="E51" s="42"/>
    </row>
    <row r="52" spans="1:5">
      <c r="A52" s="16" t="s">
        <v>131</v>
      </c>
      <c r="B52" s="56"/>
      <c r="C52" s="55"/>
      <c r="D52" s="56"/>
      <c r="E52" s="41"/>
    </row>
    <row r="53" spans="1:5">
      <c r="A53" s="16" t="s">
        <v>132</v>
      </c>
      <c r="B53" s="56"/>
      <c r="C53" s="55"/>
      <c r="D53" s="56"/>
      <c r="E53" s="57"/>
    </row>
    <row r="54" spans="1:5">
      <c r="A54" s="58" t="s">
        <v>133</v>
      </c>
      <c r="B54" s="56"/>
      <c r="C54" s="55"/>
      <c r="D54" s="56"/>
      <c r="E54" s="59"/>
    </row>
    <row r="55" spans="1:5">
      <c r="A55" s="54" t="s">
        <v>134</v>
      </c>
      <c r="B55" s="60">
        <f>SUM(B50:B54)</f>
        <v>0</v>
      </c>
      <c r="C55" s="61"/>
      <c r="D55" s="60">
        <f>SUM(D50:D54)</f>
        <v>0</v>
      </c>
      <c r="E55" s="57"/>
    </row>
    <row r="56" spans="1:5">
      <c r="A56" s="62"/>
      <c r="B56" s="63"/>
      <c r="C56" s="64"/>
      <c r="D56" s="63"/>
      <c r="E56" s="57"/>
    </row>
    <row r="57" spans="1:5" ht="15.75" thickBot="1">
      <c r="A57" s="54" t="s">
        <v>135</v>
      </c>
      <c r="B57" s="65">
        <f>B47+B55</f>
        <v>15731672.300000001</v>
      </c>
      <c r="C57" s="66"/>
      <c r="D57" s="65">
        <f>D47+D55</f>
        <v>0</v>
      </c>
      <c r="E57" s="57"/>
    </row>
    <row r="58" spans="1:5" ht="15.75" thickTop="1">
      <c r="A58" s="62"/>
      <c r="B58" s="63"/>
      <c r="C58" s="64"/>
      <c r="D58" s="63"/>
      <c r="E58" s="57"/>
    </row>
    <row r="59" spans="1:5">
      <c r="A59" s="67" t="s">
        <v>136</v>
      </c>
      <c r="B59" s="63"/>
      <c r="C59" s="64"/>
      <c r="D59" s="63"/>
      <c r="E59" s="68"/>
    </row>
    <row r="60" spans="1:5">
      <c r="A60" s="62" t="s">
        <v>137</v>
      </c>
      <c r="B60" s="44"/>
      <c r="C60" s="42"/>
      <c r="D60" s="44"/>
      <c r="E60" s="68"/>
    </row>
    <row r="61" spans="1:5">
      <c r="A61" s="62" t="s">
        <v>138</v>
      </c>
      <c r="B61" s="44"/>
      <c r="C61" s="42"/>
      <c r="D61" s="44"/>
      <c r="E61" s="68"/>
    </row>
    <row r="62" spans="1:5">
      <c r="A62" s="70"/>
      <c r="B62" s="137">
        <f>B57-BK!B106</f>
        <v>0.30000000074505806</v>
      </c>
      <c r="C62" s="69"/>
      <c r="D62" s="137">
        <f>D57-BK!D106</f>
        <v>0</v>
      </c>
      <c r="E62" s="68"/>
    </row>
    <row r="63" spans="1:5">
      <c r="A63" s="70"/>
      <c r="B63" s="69"/>
      <c r="C63" s="69"/>
      <c r="D63" s="69"/>
      <c r="E63" s="68"/>
    </row>
    <row r="64" spans="1:5">
      <c r="A64" s="37" t="s">
        <v>139</v>
      </c>
      <c r="B64" s="69"/>
      <c r="C64" s="69"/>
      <c r="D64" s="69"/>
      <c r="E64" s="68"/>
    </row>
    <row r="65" spans="1:5">
      <c r="A65" s="71"/>
      <c r="B65" s="72"/>
      <c r="C65" s="72"/>
      <c r="D65" s="72"/>
      <c r="E65" s="73"/>
    </row>
  </sheetData>
  <pageMargins left="0.7" right="0.7" top="0.75" bottom="0.75" header="0.3" footer="0.3"/>
  <pageSetup scale="61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5"/>
  <sheetViews>
    <sheetView view="pageBreakPreview" topLeftCell="A31" zoomScale="60" workbookViewId="0">
      <selection activeCell="J71" sqref="J71"/>
    </sheetView>
  </sheetViews>
  <sheetFormatPr defaultRowHeight="15"/>
  <cols>
    <col min="1" max="1" width="0.140625" style="3" customWidth="1"/>
    <col min="2" max="2" width="90.140625" style="3" customWidth="1"/>
    <col min="3" max="3" width="15.7109375" style="3" customWidth="1"/>
    <col min="4" max="4" width="2.7109375" style="3" customWidth="1"/>
    <col min="5" max="5" width="15.7109375" style="3" customWidth="1"/>
    <col min="6" max="6" width="11.5703125" style="3" customWidth="1"/>
    <col min="7" max="8" width="9.140625" style="3"/>
    <col min="9" max="9" width="10.85546875" style="3" customWidth="1"/>
    <col min="10" max="16384" width="9.140625" style="3"/>
  </cols>
  <sheetData>
    <row r="1" spans="2:5">
      <c r="B1" s="1" t="s">
        <v>227</v>
      </c>
    </row>
    <row r="2" spans="2:5">
      <c r="B2" s="4" t="s">
        <v>243</v>
      </c>
    </row>
    <row r="3" spans="2:5">
      <c r="B3" s="4" t="s">
        <v>244</v>
      </c>
    </row>
    <row r="4" spans="2:5">
      <c r="B4" s="4" t="s">
        <v>228</v>
      </c>
    </row>
    <row r="5" spans="2:5">
      <c r="B5" s="1" t="s">
        <v>140</v>
      </c>
      <c r="C5" s="10"/>
      <c r="D5" s="11"/>
      <c r="E5" s="10"/>
    </row>
    <row r="6" spans="2:5">
      <c r="B6" s="4"/>
      <c r="C6" s="10"/>
      <c r="D6" s="11"/>
      <c r="E6" s="10"/>
    </row>
    <row r="7" spans="2:5">
      <c r="B7" s="163"/>
      <c r="C7" s="7" t="s">
        <v>1</v>
      </c>
      <c r="D7" s="7"/>
      <c r="E7" s="7" t="s">
        <v>1</v>
      </c>
    </row>
    <row r="8" spans="2:5">
      <c r="B8" s="163"/>
      <c r="C8" s="7" t="s">
        <v>2</v>
      </c>
      <c r="D8" s="7"/>
      <c r="E8" s="7" t="s">
        <v>3</v>
      </c>
    </row>
    <row r="9" spans="2:5">
      <c r="B9" s="40"/>
      <c r="C9" s="10"/>
      <c r="D9" s="11"/>
      <c r="E9" s="10"/>
    </row>
    <row r="10" spans="2:5">
      <c r="B10" s="12" t="s">
        <v>141</v>
      </c>
      <c r="C10" s="74"/>
      <c r="D10" s="75"/>
      <c r="E10" s="74"/>
    </row>
    <row r="11" spans="2:5">
      <c r="B11" s="28" t="s">
        <v>142</v>
      </c>
      <c r="C11" s="17">
        <f>PASH!B47</f>
        <v>15731672.300000001</v>
      </c>
      <c r="D11" s="14"/>
      <c r="E11" s="17"/>
    </row>
    <row r="12" spans="2:5">
      <c r="B12" s="76" t="s">
        <v>143</v>
      </c>
      <c r="C12" s="17"/>
      <c r="D12" s="14"/>
      <c r="E12" s="17"/>
    </row>
    <row r="13" spans="2:5">
      <c r="B13" s="77" t="s">
        <v>144</v>
      </c>
      <c r="C13" s="17"/>
      <c r="D13" s="14"/>
      <c r="E13" s="17"/>
    </row>
    <row r="14" spans="2:5">
      <c r="B14" s="77" t="s">
        <v>145</v>
      </c>
      <c r="C14" s="17"/>
      <c r="D14" s="14"/>
      <c r="E14" s="17"/>
    </row>
    <row r="15" spans="2:5">
      <c r="B15" s="78" t="s">
        <v>106</v>
      </c>
      <c r="C15" s="17">
        <f>-PASH!B26</f>
        <v>21451</v>
      </c>
      <c r="D15" s="14"/>
      <c r="E15" s="17"/>
    </row>
    <row r="16" spans="2:5">
      <c r="B16" s="77" t="s">
        <v>105</v>
      </c>
      <c r="C16" s="17"/>
      <c r="D16" s="14"/>
      <c r="E16" s="17"/>
    </row>
    <row r="17" spans="2:5">
      <c r="B17" s="77" t="s">
        <v>146</v>
      </c>
      <c r="C17" s="17"/>
      <c r="D17" s="14"/>
      <c r="E17" s="17"/>
    </row>
    <row r="18" spans="2:5">
      <c r="B18" s="77" t="s">
        <v>147</v>
      </c>
      <c r="C18" s="17"/>
      <c r="D18" s="14"/>
      <c r="E18" s="17"/>
    </row>
    <row r="19" spans="2:5">
      <c r="B19" s="77" t="s">
        <v>148</v>
      </c>
      <c r="C19" s="17"/>
      <c r="D19" s="14"/>
      <c r="E19" s="17"/>
    </row>
    <row r="20" spans="2:5">
      <c r="B20" s="77" t="s">
        <v>149</v>
      </c>
      <c r="C20" s="17"/>
      <c r="D20" s="25"/>
      <c r="E20" s="29"/>
    </row>
    <row r="21" spans="2:5">
      <c r="B21" s="77" t="s">
        <v>150</v>
      </c>
      <c r="C21" s="17"/>
      <c r="D21" s="25"/>
      <c r="E21" s="29"/>
    </row>
    <row r="22" spans="2:5">
      <c r="B22" s="77" t="s">
        <v>151</v>
      </c>
      <c r="C22" s="17"/>
      <c r="D22" s="25"/>
      <c r="E22" s="29"/>
    </row>
    <row r="23" spans="2:5">
      <c r="B23" s="77" t="s">
        <v>151</v>
      </c>
      <c r="C23" s="17">
        <v>0</v>
      </c>
      <c r="D23" s="25"/>
      <c r="E23" s="29"/>
    </row>
    <row r="24" spans="2:5">
      <c r="B24" s="77"/>
      <c r="C24" s="17"/>
      <c r="D24" s="14"/>
      <c r="E24" s="17"/>
    </row>
    <row r="25" spans="2:5">
      <c r="B25" s="28" t="s">
        <v>152</v>
      </c>
      <c r="C25" s="17"/>
      <c r="D25" s="14"/>
      <c r="E25" s="17"/>
    </row>
    <row r="26" spans="2:5">
      <c r="B26" s="77" t="s">
        <v>153</v>
      </c>
      <c r="C26" s="17"/>
      <c r="D26" s="14"/>
      <c r="E26" s="17"/>
    </row>
    <row r="27" spans="2:5">
      <c r="B27" s="77" t="s">
        <v>154</v>
      </c>
      <c r="C27" s="17"/>
      <c r="D27" s="14"/>
      <c r="E27" s="17"/>
    </row>
    <row r="28" spans="2:5">
      <c r="B28" s="77" t="s">
        <v>155</v>
      </c>
      <c r="C28" s="17"/>
      <c r="D28" s="14"/>
      <c r="E28" s="17"/>
    </row>
    <row r="29" spans="2:5">
      <c r="B29" s="77" t="s">
        <v>151</v>
      </c>
      <c r="C29" s="17"/>
      <c r="D29" s="14"/>
      <c r="E29" s="17"/>
    </row>
    <row r="30" spans="2:5">
      <c r="B30" s="77"/>
      <c r="C30" s="17"/>
      <c r="D30" s="14"/>
      <c r="E30" s="17"/>
    </row>
    <row r="31" spans="2:5">
      <c r="B31" s="28" t="s">
        <v>156</v>
      </c>
      <c r="C31" s="17"/>
      <c r="D31" s="14"/>
      <c r="E31" s="17"/>
    </row>
    <row r="32" spans="2:5">
      <c r="B32" s="77" t="s">
        <v>157</v>
      </c>
      <c r="C32" s="17">
        <f>BK!D18+BK!D19+BK!D20+BK!D21+BK!D22-BK!B18-BK!B19-BK!B20-BK!B21-BK!B22-BK!B31</f>
        <v>-8599334</v>
      </c>
      <c r="D32" s="14"/>
      <c r="E32" s="17"/>
    </row>
    <row r="33" spans="2:5">
      <c r="B33" s="77" t="s">
        <v>158</v>
      </c>
      <c r="C33" s="17">
        <f>BK!D27+BK!D28+BK!D30-BK!B27-BK!B30</f>
        <v>-2462792</v>
      </c>
      <c r="D33" s="14"/>
      <c r="E33" s="17"/>
    </row>
    <row r="34" spans="2:5">
      <c r="B34" s="77" t="s">
        <v>159</v>
      </c>
      <c r="C34" s="17">
        <f>BK!B62+BK!B63+BK!B64+BK!B65+BK!B66+BK!B67+BK!B68+BK!B70+BK!B71+BK!B72+BK!B73+BK!B74-BK!D62-BK!D63-BK!D64-BK!D65-BK!D66-BK!D67-BK!D68-BK!D70-BK!D71-BK!D72-BK!D73-BK!D74</f>
        <v>2218778</v>
      </c>
      <c r="D34" s="14"/>
      <c r="E34" s="17"/>
    </row>
    <row r="35" spans="2:5">
      <c r="B35" s="77" t="s">
        <v>160</v>
      </c>
      <c r="C35" s="17">
        <f>BK!B69-BK!D69</f>
        <v>13950</v>
      </c>
      <c r="D35" s="14"/>
      <c r="E35" s="17"/>
    </row>
    <row r="36" spans="2:5">
      <c r="B36" s="77" t="s">
        <v>151</v>
      </c>
      <c r="C36" s="17"/>
      <c r="D36" s="14"/>
      <c r="E36" s="17"/>
    </row>
    <row r="37" spans="2:5">
      <c r="B37" s="12" t="s">
        <v>161</v>
      </c>
      <c r="C37" s="26">
        <f>SUM(C11:C36)</f>
        <v>6923725.3000000007</v>
      </c>
      <c r="D37" s="27"/>
      <c r="E37" s="26">
        <f>SUM(E11:E36)</f>
        <v>0</v>
      </c>
    </row>
    <row r="38" spans="2:5">
      <c r="B38" s="79"/>
      <c r="C38" s="17"/>
      <c r="D38" s="14"/>
      <c r="E38" s="17"/>
    </row>
    <row r="39" spans="2:5">
      <c r="B39" s="12" t="s">
        <v>162</v>
      </c>
      <c r="C39" s="17"/>
      <c r="D39" s="14"/>
      <c r="E39" s="17"/>
    </row>
    <row r="40" spans="2:5">
      <c r="B40" s="77" t="s">
        <v>163</v>
      </c>
      <c r="C40" s="17"/>
      <c r="D40" s="14"/>
      <c r="E40" s="17"/>
    </row>
    <row r="41" spans="2:5">
      <c r="B41" s="77" t="s">
        <v>164</v>
      </c>
      <c r="C41" s="17">
        <f>BK!D45+BK!D46+BK!D47+BK!D48+BK!D49+BK!D50-BK!B45-BK!B46-BK!B47-BK!B48-BK!B49-BK!B50-'Cash Flow'!C15</f>
        <v>-377466</v>
      </c>
      <c r="D41" s="14"/>
      <c r="E41" s="17"/>
    </row>
    <row r="42" spans="2:5" ht="30">
      <c r="B42" s="77" t="s">
        <v>165</v>
      </c>
      <c r="C42" s="17"/>
      <c r="D42" s="14"/>
      <c r="E42" s="17"/>
    </row>
    <row r="43" spans="2:5" ht="30">
      <c r="B43" s="77" t="s">
        <v>166</v>
      </c>
      <c r="C43" s="17"/>
      <c r="D43" s="14"/>
      <c r="E43" s="17"/>
    </row>
    <row r="44" spans="2:5">
      <c r="B44" s="77" t="s">
        <v>167</v>
      </c>
      <c r="C44" s="17"/>
      <c r="D44" s="14"/>
      <c r="E44" s="17"/>
    </row>
    <row r="45" spans="2:5">
      <c r="B45" s="77" t="s">
        <v>168</v>
      </c>
      <c r="C45" s="17"/>
      <c r="D45" s="14"/>
      <c r="E45" s="17"/>
    </row>
    <row r="46" spans="2:5">
      <c r="B46" s="77" t="s">
        <v>169</v>
      </c>
      <c r="C46" s="17"/>
      <c r="D46" s="14"/>
      <c r="E46" s="17"/>
    </row>
    <row r="47" spans="2:5">
      <c r="B47" s="77" t="s">
        <v>170</v>
      </c>
      <c r="C47" s="17"/>
      <c r="D47" s="14"/>
      <c r="E47" s="17"/>
    </row>
    <row r="48" spans="2:5">
      <c r="B48" s="77" t="s">
        <v>151</v>
      </c>
      <c r="C48" s="17"/>
      <c r="D48" s="14"/>
      <c r="E48" s="17"/>
    </row>
    <row r="49" spans="2:5">
      <c r="B49" s="12" t="s">
        <v>171</v>
      </c>
      <c r="C49" s="26">
        <f>SUM(C40:C48)</f>
        <v>-377466</v>
      </c>
      <c r="D49" s="27"/>
      <c r="E49" s="26">
        <f>SUM(E40:E48)</f>
        <v>0</v>
      </c>
    </row>
    <row r="50" spans="2:5">
      <c r="B50" s="79"/>
      <c r="C50" s="17"/>
      <c r="D50" s="14"/>
      <c r="E50" s="17"/>
    </row>
    <row r="51" spans="2:5">
      <c r="B51" s="12" t="s">
        <v>172</v>
      </c>
      <c r="C51" s="17"/>
      <c r="D51" s="14"/>
      <c r="E51" s="17"/>
    </row>
    <row r="52" spans="2:5">
      <c r="B52" s="77" t="s">
        <v>173</v>
      </c>
      <c r="C52" s="17">
        <v>100000</v>
      </c>
      <c r="D52" s="14"/>
      <c r="E52" s="17"/>
    </row>
    <row r="53" spans="2:5">
      <c r="B53" s="77" t="s">
        <v>174</v>
      </c>
      <c r="C53" s="17"/>
      <c r="D53" s="14"/>
      <c r="E53" s="17"/>
    </row>
    <row r="54" spans="2:5">
      <c r="B54" s="77" t="s">
        <v>175</v>
      </c>
      <c r="C54" s="17"/>
      <c r="D54" s="14"/>
      <c r="E54" s="17"/>
    </row>
    <row r="55" spans="2:5">
      <c r="B55" s="77" t="s">
        <v>176</v>
      </c>
      <c r="C55" s="17"/>
      <c r="D55" s="14"/>
      <c r="E55" s="17"/>
    </row>
    <row r="56" spans="2:5">
      <c r="B56" s="77" t="s">
        <v>177</v>
      </c>
      <c r="C56" s="17"/>
      <c r="D56" s="14"/>
      <c r="E56" s="17"/>
    </row>
    <row r="57" spans="2:5">
      <c r="B57" s="77" t="s">
        <v>178</v>
      </c>
      <c r="C57" s="17"/>
      <c r="D57" s="14"/>
      <c r="E57" s="17"/>
    </row>
    <row r="58" spans="2:5">
      <c r="B58" s="77" t="s">
        <v>179</v>
      </c>
      <c r="C58" s="17">
        <f>BK!B85-BK!D85</f>
        <v>102808120</v>
      </c>
      <c r="D58" s="14"/>
      <c r="E58" s="17"/>
    </row>
    <row r="59" spans="2:5">
      <c r="B59" s="77" t="s">
        <v>180</v>
      </c>
      <c r="C59" s="17"/>
      <c r="D59" s="14"/>
      <c r="E59" s="17"/>
    </row>
    <row r="60" spans="2:5">
      <c r="B60" s="77" t="s">
        <v>181</v>
      </c>
      <c r="C60" s="17"/>
      <c r="D60" s="14"/>
      <c r="E60" s="17"/>
    </row>
    <row r="61" spans="2:5">
      <c r="B61" s="77" t="s">
        <v>182</v>
      </c>
      <c r="C61" s="17"/>
      <c r="D61" s="25"/>
      <c r="E61" s="29"/>
    </row>
    <row r="62" spans="2:5">
      <c r="B62" s="77" t="s">
        <v>183</v>
      </c>
      <c r="C62" s="17"/>
      <c r="D62" s="25"/>
      <c r="E62" s="29"/>
    </row>
    <row r="63" spans="2:5">
      <c r="B63" s="77" t="s">
        <v>151</v>
      </c>
      <c r="C63" s="17"/>
      <c r="D63" s="14"/>
      <c r="E63" s="17"/>
    </row>
    <row r="64" spans="2:5">
      <c r="B64" s="12" t="s">
        <v>184</v>
      </c>
      <c r="C64" s="26">
        <f>SUM(C52:C63)</f>
        <v>102908120</v>
      </c>
      <c r="D64" s="27"/>
      <c r="E64" s="26">
        <f>SUM(E52:E63)</f>
        <v>0</v>
      </c>
    </row>
    <row r="65" spans="2:6" ht="14.1" customHeight="1">
      <c r="B65" s="79"/>
      <c r="C65" s="17"/>
      <c r="D65" s="14"/>
      <c r="E65" s="17"/>
    </row>
    <row r="66" spans="2:6" ht="14.1" customHeight="1">
      <c r="B66" s="12" t="s">
        <v>185</v>
      </c>
      <c r="C66" s="80">
        <f>C37+C49+C64</f>
        <v>109454379.3</v>
      </c>
      <c r="D66" s="27"/>
      <c r="E66" s="80">
        <f>E37+E49+E64</f>
        <v>0</v>
      </c>
    </row>
    <row r="67" spans="2:6">
      <c r="B67" s="81" t="s">
        <v>186</v>
      </c>
      <c r="C67" s="17">
        <f>BK!D11</f>
        <v>0</v>
      </c>
      <c r="D67" s="14"/>
      <c r="E67" s="17"/>
    </row>
    <row r="68" spans="2:6">
      <c r="B68" s="81" t="s">
        <v>187</v>
      </c>
      <c r="C68" s="17"/>
      <c r="D68" s="14"/>
      <c r="E68" s="17">
        <v>0</v>
      </c>
    </row>
    <row r="69" spans="2:6" ht="15.75" thickBot="1">
      <c r="B69" s="82" t="s">
        <v>188</v>
      </c>
      <c r="C69" s="83">
        <f>SUM(C66:C68)</f>
        <v>109454379.3</v>
      </c>
      <c r="D69" s="84"/>
      <c r="E69" s="83">
        <f>SUM(E66:E68)</f>
        <v>0</v>
      </c>
    </row>
    <row r="70" spans="2:6" ht="15.75" thickTop="1"/>
    <row r="72" spans="2:6">
      <c r="B72" s="35" t="s">
        <v>87</v>
      </c>
      <c r="C72" s="85">
        <f>'[1]Pasqyra e Pozicioni Financiar'!C11</f>
        <v>0</v>
      </c>
      <c r="D72" s="86"/>
      <c r="E72" s="86">
        <v>0</v>
      </c>
      <c r="F72" s="35"/>
    </row>
    <row r="74" spans="2:6">
      <c r="C74" s="138"/>
    </row>
    <row r="75" spans="2:6">
      <c r="C75" s="87"/>
    </row>
  </sheetData>
  <mergeCells count="1">
    <mergeCell ref="B7:B8"/>
  </mergeCells>
  <pageMargins left="0.7" right="0.7" top="0.75" bottom="0.75" header="0.3" footer="0.3"/>
  <pageSetup scale="54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3"/>
  <sheetViews>
    <sheetView view="pageBreakPreview" topLeftCell="A6" zoomScale="70" zoomScaleSheetLayoutView="70" workbookViewId="0">
      <selection activeCell="C42" sqref="C42"/>
    </sheetView>
  </sheetViews>
  <sheetFormatPr defaultRowHeight="15"/>
  <cols>
    <col min="1" max="1" width="78.7109375" style="88" customWidth="1"/>
    <col min="2" max="11" width="15.7109375" style="88" customWidth="1"/>
    <col min="12" max="12" width="9.140625" style="88"/>
    <col min="13" max="13" width="11.28515625" style="88" bestFit="1" customWidth="1"/>
    <col min="14" max="16384" width="9.140625" style="88"/>
  </cols>
  <sheetData>
    <row r="1" spans="1:12">
      <c r="A1" s="1" t="s">
        <v>227</v>
      </c>
    </row>
    <row r="2" spans="1:12" s="3" customFormat="1">
      <c r="A2" s="4" t="s">
        <v>241</v>
      </c>
      <c r="B2" s="2"/>
      <c r="C2" s="2"/>
      <c r="D2" s="2"/>
      <c r="E2" s="2"/>
    </row>
    <row r="3" spans="1:12" s="3" customFormat="1">
      <c r="A3" s="4" t="s">
        <v>242</v>
      </c>
      <c r="B3" s="2"/>
      <c r="C3" s="2"/>
      <c r="D3" s="2"/>
      <c r="E3" s="2"/>
    </row>
    <row r="4" spans="1:12">
      <c r="A4" s="4" t="s">
        <v>228</v>
      </c>
    </row>
    <row r="5" spans="1:12">
      <c r="A5" s="1" t="s">
        <v>189</v>
      </c>
    </row>
    <row r="6" spans="1:12">
      <c r="A6" s="89"/>
    </row>
    <row r="7" spans="1:12" ht="72">
      <c r="B7" s="90" t="s">
        <v>190</v>
      </c>
      <c r="C7" s="90" t="s">
        <v>75</v>
      </c>
      <c r="D7" s="90" t="s">
        <v>76</v>
      </c>
      <c r="E7" s="90" t="s">
        <v>77</v>
      </c>
      <c r="F7" s="90" t="s">
        <v>80</v>
      </c>
      <c r="G7" s="90" t="s">
        <v>191</v>
      </c>
      <c r="H7" s="90" t="s">
        <v>192</v>
      </c>
      <c r="I7" s="90" t="s">
        <v>193</v>
      </c>
      <c r="J7" s="90" t="s">
        <v>84</v>
      </c>
      <c r="K7" s="90" t="s">
        <v>193</v>
      </c>
      <c r="L7" s="54"/>
    </row>
    <row r="8" spans="1:12">
      <c r="A8" s="91"/>
      <c r="B8" s="54"/>
      <c r="C8" s="92"/>
      <c r="D8" s="92"/>
      <c r="E8" s="93"/>
      <c r="F8" s="93"/>
      <c r="G8" s="93"/>
      <c r="H8" s="94"/>
      <c r="I8" s="94"/>
      <c r="J8" s="94"/>
      <c r="K8" s="92"/>
      <c r="L8" s="92"/>
    </row>
    <row r="9" spans="1:12">
      <c r="A9" s="95"/>
      <c r="B9" s="96"/>
      <c r="C9" s="96"/>
      <c r="D9" s="96"/>
      <c r="E9" s="97"/>
      <c r="F9" s="97"/>
      <c r="G9" s="97"/>
      <c r="H9" s="64"/>
      <c r="I9" s="64"/>
      <c r="J9" s="64"/>
      <c r="K9" s="64"/>
      <c r="L9" s="92"/>
    </row>
    <row r="10" spans="1:12" ht="15.75" thickBot="1">
      <c r="A10" s="98" t="s">
        <v>194</v>
      </c>
      <c r="B10" s="65">
        <v>0</v>
      </c>
      <c r="C10" s="65"/>
      <c r="D10" s="65"/>
      <c r="E10" s="65">
        <v>0</v>
      </c>
      <c r="F10" s="65"/>
      <c r="G10" s="65"/>
      <c r="H10" s="65">
        <v>0</v>
      </c>
      <c r="I10" s="65">
        <f>SUM(B10:H10)</f>
        <v>0</v>
      </c>
      <c r="J10" s="65"/>
      <c r="K10" s="65">
        <f>SUM(I10:J10)</f>
        <v>0</v>
      </c>
      <c r="L10" s="92"/>
    </row>
    <row r="11" spans="1:12" ht="15.75" thickTop="1">
      <c r="A11" s="99" t="s">
        <v>195</v>
      </c>
      <c r="B11" s="96"/>
      <c r="C11" s="96"/>
      <c r="D11" s="96"/>
      <c r="E11" s="96"/>
      <c r="F11" s="96"/>
      <c r="G11" s="96"/>
      <c r="H11" s="64"/>
      <c r="I11" s="64">
        <f>SUM(B11:H11)</f>
        <v>0</v>
      </c>
      <c r="J11" s="100"/>
      <c r="K11" s="96">
        <f>SUM(I11:J11)</f>
        <v>0</v>
      </c>
      <c r="L11" s="92"/>
    </row>
    <row r="12" spans="1:12">
      <c r="A12" s="98" t="s">
        <v>196</v>
      </c>
      <c r="B12" s="101">
        <f>SUM(B10:B11)</f>
        <v>0</v>
      </c>
      <c r="C12" s="101">
        <f t="shared" ref="C12:J12" si="0">SUM(C10:C11)</f>
        <v>0</v>
      </c>
      <c r="D12" s="101">
        <f t="shared" si="0"/>
        <v>0</v>
      </c>
      <c r="E12" s="101">
        <f t="shared" si="0"/>
        <v>0</v>
      </c>
      <c r="F12" s="101">
        <f t="shared" si="0"/>
        <v>0</v>
      </c>
      <c r="G12" s="101">
        <f t="shared" si="0"/>
        <v>0</v>
      </c>
      <c r="H12" s="101">
        <f t="shared" si="0"/>
        <v>0</v>
      </c>
      <c r="I12" s="101">
        <f>SUM(B12:H12)</f>
        <v>0</v>
      </c>
      <c r="J12" s="101">
        <f t="shared" si="0"/>
        <v>0</v>
      </c>
      <c r="K12" s="101">
        <f>SUM(I12:J12)</f>
        <v>0</v>
      </c>
      <c r="L12" s="92"/>
    </row>
    <row r="13" spans="1:12">
      <c r="A13" s="102" t="s">
        <v>197</v>
      </c>
      <c r="B13" s="96"/>
      <c r="C13" s="96"/>
      <c r="D13" s="96"/>
      <c r="E13" s="96"/>
      <c r="F13" s="96"/>
      <c r="G13" s="96"/>
      <c r="H13" s="63"/>
      <c r="I13" s="63">
        <f t="shared" ref="I13:I37" si="1">SUM(B13:H13)</f>
        <v>0</v>
      </c>
      <c r="J13" s="63"/>
      <c r="K13" s="96">
        <f t="shared" ref="K13:K37" si="2">SUM(I13:J13)</f>
        <v>0</v>
      </c>
      <c r="L13" s="92"/>
    </row>
    <row r="14" spans="1:12">
      <c r="A14" s="103" t="s">
        <v>192</v>
      </c>
      <c r="B14" s="64"/>
      <c r="C14" s="64"/>
      <c r="D14" s="64"/>
      <c r="E14" s="64"/>
      <c r="F14" s="64"/>
      <c r="G14" s="63"/>
      <c r="H14" s="104">
        <f>PASH!D47</f>
        <v>0</v>
      </c>
      <c r="I14" s="63">
        <f t="shared" si="1"/>
        <v>0</v>
      </c>
      <c r="J14" s="104"/>
      <c r="K14" s="63">
        <f t="shared" si="2"/>
        <v>0</v>
      </c>
      <c r="L14" s="92"/>
    </row>
    <row r="15" spans="1:12">
      <c r="A15" s="103" t="s">
        <v>198</v>
      </c>
      <c r="B15" s="64"/>
      <c r="C15" s="64"/>
      <c r="D15" s="64"/>
      <c r="E15" s="64"/>
      <c r="F15" s="64"/>
      <c r="G15" s="63"/>
      <c r="H15" s="104"/>
      <c r="I15" s="63">
        <f t="shared" si="1"/>
        <v>0</v>
      </c>
      <c r="J15" s="104"/>
      <c r="K15" s="63">
        <f t="shared" si="2"/>
        <v>0</v>
      </c>
      <c r="L15" s="92"/>
    </row>
    <row r="16" spans="1:12">
      <c r="A16" s="103" t="s">
        <v>199</v>
      </c>
      <c r="B16" s="64"/>
      <c r="C16" s="64"/>
      <c r="D16" s="64"/>
      <c r="E16" s="64"/>
      <c r="F16" s="64"/>
      <c r="G16" s="63"/>
      <c r="H16" s="63"/>
      <c r="I16" s="63">
        <f t="shared" si="1"/>
        <v>0</v>
      </c>
      <c r="J16" s="63"/>
      <c r="K16" s="63">
        <f t="shared" si="2"/>
        <v>0</v>
      </c>
      <c r="L16" s="92"/>
    </row>
    <row r="17" spans="1:13">
      <c r="A17" s="102" t="s">
        <v>200</v>
      </c>
      <c r="B17" s="105">
        <f>SUM(B13:B16)</f>
        <v>0</v>
      </c>
      <c r="C17" s="105">
        <f t="shared" ref="C17:J17" si="3">SUM(C13:C16)</f>
        <v>0</v>
      </c>
      <c r="D17" s="105">
        <f t="shared" si="3"/>
        <v>0</v>
      </c>
      <c r="E17" s="105">
        <f t="shared" si="3"/>
        <v>0</v>
      </c>
      <c r="F17" s="105">
        <f t="shared" si="3"/>
        <v>0</v>
      </c>
      <c r="G17" s="105">
        <f t="shared" si="3"/>
        <v>0</v>
      </c>
      <c r="H17" s="106">
        <f>SUM(H13:H16)</f>
        <v>0</v>
      </c>
      <c r="I17" s="105">
        <f t="shared" si="1"/>
        <v>0</v>
      </c>
      <c r="J17" s="106">
        <f t="shared" si="3"/>
        <v>0</v>
      </c>
      <c r="K17" s="105">
        <f t="shared" si="2"/>
        <v>0</v>
      </c>
      <c r="L17" s="92"/>
    </row>
    <row r="18" spans="1:13">
      <c r="A18" s="102" t="s">
        <v>201</v>
      </c>
      <c r="B18" s="64"/>
      <c r="C18" s="64"/>
      <c r="D18" s="64"/>
      <c r="E18" s="64"/>
      <c r="F18" s="64"/>
      <c r="G18" s="63"/>
      <c r="H18" s="63"/>
      <c r="I18" s="63">
        <f t="shared" si="1"/>
        <v>0</v>
      </c>
      <c r="J18" s="63"/>
      <c r="K18" s="63">
        <f t="shared" si="2"/>
        <v>0</v>
      </c>
      <c r="L18" s="92"/>
    </row>
    <row r="19" spans="1:13">
      <c r="A19" s="107" t="s">
        <v>202</v>
      </c>
      <c r="B19" s="64"/>
      <c r="C19" s="64"/>
      <c r="D19" s="64"/>
      <c r="E19" s="64"/>
      <c r="F19" s="64"/>
      <c r="G19" s="63"/>
      <c r="H19" s="63"/>
      <c r="I19" s="63">
        <f t="shared" si="1"/>
        <v>0</v>
      </c>
      <c r="J19" s="63"/>
      <c r="K19" s="63">
        <f t="shared" si="2"/>
        <v>0</v>
      </c>
      <c r="L19" s="92"/>
    </row>
    <row r="20" spans="1:13">
      <c r="A20" s="107" t="s">
        <v>203</v>
      </c>
      <c r="B20" s="64"/>
      <c r="C20" s="64"/>
      <c r="D20" s="64"/>
      <c r="E20" s="64"/>
      <c r="F20" s="64"/>
      <c r="G20" s="63"/>
      <c r="H20" s="63"/>
      <c r="I20" s="63">
        <f t="shared" si="1"/>
        <v>0</v>
      </c>
      <c r="J20" s="63"/>
      <c r="K20" s="63">
        <f t="shared" si="2"/>
        <v>0</v>
      </c>
      <c r="L20" s="92"/>
    </row>
    <row r="21" spans="1:13">
      <c r="A21" s="108" t="s">
        <v>204</v>
      </c>
      <c r="B21" s="64"/>
      <c r="C21" s="64"/>
      <c r="D21" s="64"/>
      <c r="E21" s="109"/>
      <c r="F21" s="109"/>
      <c r="G21" s="63"/>
      <c r="H21" s="63"/>
      <c r="I21" s="63">
        <f t="shared" si="1"/>
        <v>0</v>
      </c>
      <c r="J21" s="63"/>
      <c r="K21" s="63">
        <f t="shared" si="2"/>
        <v>0</v>
      </c>
      <c r="L21" s="92"/>
    </row>
    <row r="22" spans="1:13">
      <c r="A22" s="102" t="s">
        <v>205</v>
      </c>
      <c r="B22" s="101">
        <f>SUM(B19:B21)</f>
        <v>0</v>
      </c>
      <c r="C22" s="101">
        <f t="shared" ref="C22:J22" si="4">SUM(C19:C21)</f>
        <v>0</v>
      </c>
      <c r="D22" s="101">
        <f t="shared" si="4"/>
        <v>0</v>
      </c>
      <c r="E22" s="101">
        <f t="shared" si="4"/>
        <v>0</v>
      </c>
      <c r="F22" s="101">
        <f t="shared" si="4"/>
        <v>0</v>
      </c>
      <c r="G22" s="101">
        <f t="shared" si="4"/>
        <v>0</v>
      </c>
      <c r="H22" s="101">
        <f t="shared" si="4"/>
        <v>0</v>
      </c>
      <c r="I22" s="105">
        <f t="shared" si="1"/>
        <v>0</v>
      </c>
      <c r="J22" s="101">
        <f t="shared" si="4"/>
        <v>0</v>
      </c>
      <c r="K22" s="101">
        <f t="shared" si="2"/>
        <v>0</v>
      </c>
      <c r="L22" s="92"/>
    </row>
    <row r="23" spans="1:13">
      <c r="A23" s="102"/>
      <c r="B23" s="96"/>
      <c r="C23" s="97"/>
      <c r="D23" s="96"/>
      <c r="E23" s="97"/>
      <c r="F23" s="97"/>
      <c r="G23" s="97"/>
      <c r="H23" s="63"/>
      <c r="I23" s="63"/>
      <c r="J23" s="63"/>
      <c r="K23" s="97"/>
      <c r="L23" s="92"/>
    </row>
    <row r="24" spans="1:13" ht="15.75" thickBot="1">
      <c r="A24" s="102" t="s">
        <v>206</v>
      </c>
      <c r="B24" s="110">
        <f>B12+B17+B22</f>
        <v>0</v>
      </c>
      <c r="C24" s="110">
        <f t="shared" ref="C24:J24" si="5">C12+C17+C22</f>
        <v>0</v>
      </c>
      <c r="D24" s="110">
        <f t="shared" si="5"/>
        <v>0</v>
      </c>
      <c r="E24" s="110">
        <f t="shared" si="5"/>
        <v>0</v>
      </c>
      <c r="F24" s="110">
        <f t="shared" si="5"/>
        <v>0</v>
      </c>
      <c r="G24" s="110">
        <f t="shared" si="5"/>
        <v>0</v>
      </c>
      <c r="H24" s="110">
        <f t="shared" si="5"/>
        <v>0</v>
      </c>
      <c r="I24" s="110">
        <f t="shared" si="1"/>
        <v>0</v>
      </c>
      <c r="J24" s="110">
        <f t="shared" si="5"/>
        <v>0</v>
      </c>
      <c r="K24" s="110">
        <f t="shared" si="2"/>
        <v>0</v>
      </c>
      <c r="L24" s="92"/>
      <c r="M24" s="113">
        <f>K24-BK!D109</f>
        <v>0</v>
      </c>
    </row>
    <row r="25" spans="1:13" ht="15.75" thickTop="1">
      <c r="A25" s="111"/>
      <c r="B25" s="96"/>
      <c r="C25" s="96"/>
      <c r="D25" s="96"/>
      <c r="E25" s="96"/>
      <c r="F25" s="96"/>
      <c r="G25" s="96"/>
      <c r="H25" s="63"/>
      <c r="I25" s="63">
        <f t="shared" si="1"/>
        <v>0</v>
      </c>
      <c r="J25" s="63"/>
      <c r="K25" s="96">
        <f t="shared" si="2"/>
        <v>0</v>
      </c>
      <c r="L25" s="92"/>
    </row>
    <row r="26" spans="1:13">
      <c r="A26" s="102" t="s">
        <v>197</v>
      </c>
      <c r="B26" s="64"/>
      <c r="C26" s="64"/>
      <c r="D26" s="64"/>
      <c r="E26" s="64"/>
      <c r="F26" s="64"/>
      <c r="G26" s="63"/>
      <c r="H26" s="63"/>
      <c r="I26" s="63">
        <f t="shared" si="1"/>
        <v>0</v>
      </c>
      <c r="J26" s="63"/>
      <c r="K26" s="63">
        <f t="shared" si="2"/>
        <v>0</v>
      </c>
      <c r="L26" s="92"/>
    </row>
    <row r="27" spans="1:13">
      <c r="A27" s="103" t="s">
        <v>192</v>
      </c>
      <c r="B27" s="64">
        <v>0</v>
      </c>
      <c r="C27" s="64"/>
      <c r="D27" s="64"/>
      <c r="E27" s="64"/>
      <c r="F27" s="64"/>
      <c r="G27" s="63"/>
      <c r="H27" s="104">
        <f>PASH!B57</f>
        <v>15731672.300000001</v>
      </c>
      <c r="I27" s="63">
        <f t="shared" si="1"/>
        <v>15731672.300000001</v>
      </c>
      <c r="J27" s="104"/>
      <c r="K27" s="63">
        <f t="shared" si="2"/>
        <v>15731672.300000001</v>
      </c>
      <c r="L27" s="92"/>
    </row>
    <row r="28" spans="1:13">
      <c r="A28" s="103" t="s">
        <v>198</v>
      </c>
      <c r="B28" s="64"/>
      <c r="C28" s="64"/>
      <c r="D28" s="64"/>
      <c r="E28" s="64"/>
      <c r="F28" s="64"/>
      <c r="G28" s="63"/>
      <c r="H28" s="104"/>
      <c r="I28" s="63">
        <f t="shared" si="1"/>
        <v>0</v>
      </c>
      <c r="J28" s="104"/>
      <c r="K28" s="63">
        <f t="shared" si="2"/>
        <v>0</v>
      </c>
      <c r="L28" s="92"/>
    </row>
    <row r="29" spans="1:13">
      <c r="A29" s="103" t="s">
        <v>199</v>
      </c>
      <c r="B29" s="64"/>
      <c r="C29" s="64"/>
      <c r="D29" s="64"/>
      <c r="E29" s="64"/>
      <c r="F29" s="64"/>
      <c r="G29" s="63"/>
      <c r="H29" s="63"/>
      <c r="I29" s="63">
        <f t="shared" si="1"/>
        <v>0</v>
      </c>
      <c r="J29" s="63"/>
      <c r="K29" s="63">
        <f t="shared" si="2"/>
        <v>0</v>
      </c>
      <c r="L29" s="92"/>
    </row>
    <row r="30" spans="1:13">
      <c r="A30" s="102" t="s">
        <v>200</v>
      </c>
      <c r="B30" s="105">
        <f>SUM(B27:B29)</f>
        <v>0</v>
      </c>
      <c r="C30" s="105">
        <f t="shared" ref="C30:J30" si="6">SUM(C27:C29)</f>
        <v>0</v>
      </c>
      <c r="D30" s="105">
        <f t="shared" si="6"/>
        <v>0</v>
      </c>
      <c r="E30" s="105">
        <f t="shared" si="6"/>
        <v>0</v>
      </c>
      <c r="F30" s="105">
        <f t="shared" si="6"/>
        <v>0</v>
      </c>
      <c r="G30" s="105">
        <f t="shared" si="6"/>
        <v>0</v>
      </c>
      <c r="H30" s="106">
        <f t="shared" si="6"/>
        <v>15731672.300000001</v>
      </c>
      <c r="I30" s="105">
        <f t="shared" si="1"/>
        <v>15731672.300000001</v>
      </c>
      <c r="J30" s="106">
        <f t="shared" si="6"/>
        <v>0</v>
      </c>
      <c r="K30" s="105">
        <f t="shared" si="2"/>
        <v>15731672.300000001</v>
      </c>
      <c r="L30" s="92"/>
    </row>
    <row r="31" spans="1:13">
      <c r="A31" s="102" t="s">
        <v>201</v>
      </c>
      <c r="B31" s="64"/>
      <c r="C31" s="64"/>
      <c r="D31" s="64"/>
      <c r="E31" s="64"/>
      <c r="F31" s="64"/>
      <c r="G31" s="63"/>
      <c r="H31" s="63"/>
      <c r="I31" s="63">
        <f t="shared" si="1"/>
        <v>0</v>
      </c>
      <c r="J31" s="63"/>
      <c r="K31" s="63">
        <f t="shared" si="2"/>
        <v>0</v>
      </c>
      <c r="L31" s="92"/>
    </row>
    <row r="32" spans="1:13">
      <c r="A32" s="107" t="s">
        <v>202</v>
      </c>
      <c r="B32" s="64">
        <v>100000</v>
      </c>
      <c r="C32" s="64"/>
      <c r="D32" s="64"/>
      <c r="E32" s="64">
        <f>H24</f>
        <v>0</v>
      </c>
      <c r="F32" s="64"/>
      <c r="G32" s="63"/>
      <c r="H32" s="63">
        <f>-H24</f>
        <v>0</v>
      </c>
      <c r="I32" s="63">
        <f t="shared" si="1"/>
        <v>100000</v>
      </c>
      <c r="J32" s="63"/>
      <c r="K32" s="63">
        <f t="shared" si="2"/>
        <v>100000</v>
      </c>
      <c r="L32" s="92"/>
    </row>
    <row r="33" spans="1:13">
      <c r="A33" s="107" t="s">
        <v>203</v>
      </c>
      <c r="B33" s="64"/>
      <c r="C33" s="64"/>
      <c r="D33" s="64"/>
      <c r="E33" s="64"/>
      <c r="F33" s="64"/>
      <c r="G33" s="63"/>
      <c r="H33" s="63"/>
      <c r="I33" s="63">
        <f t="shared" si="1"/>
        <v>0</v>
      </c>
      <c r="J33" s="63"/>
      <c r="K33" s="63">
        <f t="shared" si="2"/>
        <v>0</v>
      </c>
      <c r="L33" s="92"/>
    </row>
    <row r="34" spans="1:13">
      <c r="A34" s="108" t="s">
        <v>204</v>
      </c>
      <c r="B34" s="64"/>
      <c r="C34" s="64"/>
      <c r="D34" s="64"/>
      <c r="E34" s="109"/>
      <c r="F34" s="109"/>
      <c r="G34" s="63"/>
      <c r="H34" s="63"/>
      <c r="I34" s="63">
        <f t="shared" si="1"/>
        <v>0</v>
      </c>
      <c r="J34" s="63"/>
      <c r="K34" s="63">
        <f t="shared" si="2"/>
        <v>0</v>
      </c>
      <c r="L34" s="92"/>
    </row>
    <row r="35" spans="1:13">
      <c r="A35" s="102" t="s">
        <v>205</v>
      </c>
      <c r="B35" s="105">
        <f>SUM(B32:B34)</f>
        <v>100000</v>
      </c>
      <c r="C35" s="105">
        <f t="shared" ref="C35:J35" si="7">SUM(C32:C34)</f>
        <v>0</v>
      </c>
      <c r="D35" s="105">
        <f t="shared" si="7"/>
        <v>0</v>
      </c>
      <c r="E35" s="105">
        <f t="shared" si="7"/>
        <v>0</v>
      </c>
      <c r="F35" s="105">
        <f t="shared" si="7"/>
        <v>0</v>
      </c>
      <c r="G35" s="105">
        <f t="shared" si="7"/>
        <v>0</v>
      </c>
      <c r="H35" s="105">
        <f t="shared" si="7"/>
        <v>0</v>
      </c>
      <c r="I35" s="105">
        <f t="shared" si="1"/>
        <v>100000</v>
      </c>
      <c r="J35" s="105">
        <f t="shared" si="7"/>
        <v>0</v>
      </c>
      <c r="K35" s="105">
        <f t="shared" si="2"/>
        <v>100000</v>
      </c>
      <c r="L35" s="92"/>
    </row>
    <row r="36" spans="1:13">
      <c r="A36" s="102"/>
      <c r="B36" s="64"/>
      <c r="C36" s="64"/>
      <c r="D36" s="64"/>
      <c r="E36" s="64"/>
      <c r="F36" s="64"/>
      <c r="G36" s="63"/>
      <c r="H36" s="63"/>
      <c r="I36" s="63"/>
      <c r="J36" s="63"/>
      <c r="K36" s="63"/>
      <c r="L36" s="92"/>
    </row>
    <row r="37" spans="1:13" ht="15.75" thickBot="1">
      <c r="A37" s="102" t="s">
        <v>207</v>
      </c>
      <c r="B37" s="110">
        <f>B24+B30+B35</f>
        <v>100000</v>
      </c>
      <c r="C37" s="110">
        <f t="shared" ref="C37:J37" si="8">C24+C30+C35</f>
        <v>0</v>
      </c>
      <c r="D37" s="110">
        <f t="shared" si="8"/>
        <v>0</v>
      </c>
      <c r="E37" s="110">
        <f t="shared" si="8"/>
        <v>0</v>
      </c>
      <c r="F37" s="110">
        <f t="shared" si="8"/>
        <v>0</v>
      </c>
      <c r="G37" s="110">
        <f t="shared" si="8"/>
        <v>0</v>
      </c>
      <c r="H37" s="110">
        <f t="shared" si="8"/>
        <v>15731672.300000001</v>
      </c>
      <c r="I37" s="110">
        <f t="shared" si="1"/>
        <v>15831672.300000001</v>
      </c>
      <c r="J37" s="110">
        <f t="shared" si="8"/>
        <v>0</v>
      </c>
      <c r="K37" s="110">
        <f t="shared" si="2"/>
        <v>15831672.300000001</v>
      </c>
      <c r="L37" s="92"/>
      <c r="M37" s="113">
        <f>K37-BK!B109</f>
        <v>0.30000000074505806</v>
      </c>
    </row>
    <row r="38" spans="1:13" ht="15.75" thickTop="1">
      <c r="B38" s="112"/>
      <c r="C38" s="112"/>
      <c r="D38" s="112"/>
      <c r="E38" s="112"/>
      <c r="F38" s="112"/>
      <c r="G38" s="113"/>
      <c r="H38" s="113"/>
      <c r="I38" s="113"/>
      <c r="J38" s="113"/>
      <c r="K38" s="113"/>
      <c r="L38" s="92"/>
      <c r="M38" s="113"/>
    </row>
    <row r="39" spans="1:13">
      <c r="B39" s="92"/>
      <c r="C39" s="92"/>
      <c r="D39" s="92"/>
      <c r="E39" s="92"/>
      <c r="F39" s="92"/>
      <c r="L39" s="92"/>
    </row>
    <row r="40" spans="1:13">
      <c r="B40" s="92"/>
      <c r="C40" s="92"/>
      <c r="D40" s="92"/>
      <c r="E40" s="92"/>
      <c r="F40" s="92"/>
      <c r="L40" s="92"/>
    </row>
    <row r="41" spans="1:13">
      <c r="B41" s="92"/>
      <c r="C41" s="92"/>
      <c r="D41" s="92"/>
      <c r="E41" s="92"/>
      <c r="F41" s="92"/>
    </row>
    <row r="43" spans="1:13">
      <c r="D43" s="88" t="s">
        <v>245</v>
      </c>
    </row>
  </sheetData>
  <pageMargins left="0.7" right="0.7" top="0.75" bottom="0.75" header="0.3" footer="0.3"/>
  <pageSetup scale="36" orientation="portrait" horizontalDpi="4294967294" verticalDpi="4294967294" r:id="rId1"/>
  <colBreaks count="1" manualBreakCount="1">
    <brk id="12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Kapaku</vt:lpstr>
      <vt:lpstr>BK</vt:lpstr>
      <vt:lpstr>PASH</vt:lpstr>
      <vt:lpstr>Cash Flow</vt:lpstr>
      <vt:lpstr>Kapitalet</vt:lpstr>
      <vt:lpstr>Kapitalet!Print_Area</vt:lpstr>
      <vt:lpstr>PASH!Print_Area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2020-03-16T08:51:10Z</cp:lastPrinted>
  <dcterms:created xsi:type="dcterms:W3CDTF">2020-03-11T13:03:23Z</dcterms:created>
  <dcterms:modified xsi:type="dcterms:W3CDTF">2020-07-13T10:12:10Z</dcterms:modified>
</cp:coreProperties>
</file>