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1"/>
  </bookViews>
  <sheets>
    <sheet name="2.Pasqyra e Pozicioni Financiar" sheetId="20" r:id="rId1"/>
    <sheet name="5-CashFlow (indirekt)" sheetId="21" r:id="rId2"/>
    <sheet name="Pasqyra e Levizjeve ne Kapital" sheetId="19" r:id="rId3"/>
    <sheet name="Shpenzime te pazbritshme 14  " sheetId="11" state="hidden" r:id="rId4"/>
  </sheets>
  <externalReferences>
    <externalReference r:id="rId5"/>
  </externalReferences>
  <definedNames>
    <definedName name="_xlnm._FilterDatabase" localSheetId="3" hidden="1">'Shpenzime te pazbritshme 14  '!$A$2:$M$2</definedName>
    <definedName name="_xlnm.Print_Area" localSheetId="0">'2.Pasqyra e Pozicioni Financiar'!$A$1:$D$78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72" i="21"/>
  <c r="C72"/>
  <c r="E57"/>
  <c r="C57"/>
  <c r="E41"/>
  <c r="E74" s="1"/>
  <c r="E77" s="1"/>
  <c r="E80" s="1"/>
  <c r="C41"/>
  <c r="C74" s="1"/>
  <c r="C77" s="1"/>
  <c r="C80" s="1"/>
  <c r="D69" i="20" l="1"/>
  <c r="D71" s="1"/>
  <c r="B69"/>
  <c r="B71" s="1"/>
  <c r="D58"/>
  <c r="D73" s="1"/>
  <c r="B58"/>
  <c r="B73" s="1"/>
  <c r="D44"/>
  <c r="D46" s="1"/>
  <c r="D48" s="1"/>
  <c r="D75" s="1"/>
  <c r="B44"/>
  <c r="B46" s="1"/>
  <c r="B48" s="1"/>
  <c r="B75" s="1"/>
  <c r="D32"/>
  <c r="D34" s="1"/>
  <c r="D36" s="1"/>
  <c r="B32"/>
  <c r="B34" s="1"/>
  <c r="B36" s="1"/>
  <c r="D22"/>
  <c r="B22"/>
  <c r="B77" l="1"/>
  <c r="D77"/>
  <c r="H12" i="19" l="1"/>
  <c r="H22"/>
  <c r="J10" l="1"/>
  <c r="J13" l="1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H24" s="1"/>
  <c r="G17"/>
  <c r="E17"/>
  <c r="D17"/>
  <c r="C17"/>
  <c r="B17"/>
  <c r="J16"/>
  <c r="L16" s="1"/>
  <c r="J15"/>
  <c r="L15" s="1"/>
  <c r="K17"/>
  <c r="L13"/>
  <c r="K12"/>
  <c r="I12"/>
  <c r="G12"/>
  <c r="G24" s="1"/>
  <c r="E12"/>
  <c r="D12"/>
  <c r="D24" s="1"/>
  <c r="C12"/>
  <c r="B12"/>
  <c r="B24" s="1"/>
  <c r="J11"/>
  <c r="L11" s="1"/>
  <c r="L10"/>
  <c r="E24" l="1"/>
  <c r="J35"/>
  <c r="L35" s="1"/>
  <c r="J12"/>
  <c r="L12" s="1"/>
  <c r="C24"/>
  <c r="H37"/>
  <c r="K24"/>
  <c r="K37" s="1"/>
  <c r="I30"/>
  <c r="J30" s="1"/>
  <c r="L30" s="1"/>
  <c r="I17"/>
  <c r="J17" s="1"/>
  <c r="L17" s="1"/>
  <c r="J14"/>
  <c r="L14" s="1"/>
  <c r="C37"/>
  <c r="G37"/>
  <c r="D37"/>
  <c r="B37"/>
  <c r="E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<sst xmlns="http://schemas.openxmlformats.org/spreadsheetml/2006/main" count="531" uniqueCount="324">
  <si>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</si>
  <si>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</si>
  <si>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</si>
  <si>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</si>
  <si>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</si>
  <si>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</si>
  <si>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</si>
  <si>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</si>
  <si>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</si>
  <si>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</si>
  <si>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</si>
  <si>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</si>
  <si>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</si>
  <si>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</si>
  <si>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</si>
  <si>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</si>
  <si>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</si>
  <si>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</si>
  <si>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</si>
  <si>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</si>
  <si>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</si>
  <si>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</si>
  <si>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</si>
  <si>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</si>
  <si>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</si>
  <si>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</si>
  <si>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</si>
  <si>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</si>
  <si>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</si>
  <si>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</si>
  <si>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</si>
  <si>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</si>
  <si>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</si>
  <si>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</si>
  <si>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</si>
  <si>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</si>
  <si>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</si>
  <si>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</si>
  <si>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</si>
  <si>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</si>
  <si>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</si>
  <si>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</si>
  <si>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</si>
  <si>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</si>
  <si>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</si>
  <si>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</si>
  <si>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</si>
  <si>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</si>
  <si>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</si>
  <si>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</si>
  <si>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</si>
  <si>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</si>
  <si>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</si>
  <si>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</si>
  <si>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</si>
  <si>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</si>
  <si>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</si>
  <si>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</si>
  <si>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</si>
  <si>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</si>
  <si>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</si>
  <si>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</si>
  <si>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</si>
  <si>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</si>
  <si>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</si>
  <si>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</si>
  <si>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</si>
  <si>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</si>
  <si>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</si>
  <si>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</si>
  <si>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</si>
  <si>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</si>
  <si>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</si>
  <si>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</si>
  <si>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</si>
  <si>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</si>
  <si>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</si>
  <si>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</si>
  <si>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</si>
  <si>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</si>
  <si>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</si>
  <si>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</si>
  <si>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</si>
  <si>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</si>
  <si>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</si>
  <si>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</si>
  <si>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</si>
  <si>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</si>
  <si>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</si>
  <si>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</si>
  <si>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</si>
  <si>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</si>
  <si>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</si>
  <si>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</si>
  <si>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</si>
  <si>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</si>
  <si>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</si>
  <si>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</si>
  <si>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</si>
  <si>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</si>
  <si>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</si>
  <si>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</si>
  <si>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</si>
  <si>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</si>
  <si>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</si>
  <si>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</si>
  <si>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</si>
  <si>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</si>
  <si>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</si>
  <si>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</si>
  <si>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</si>
  <si>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</si>
  <si>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</si>
  <si>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</si>
  <si>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</si>
  <si>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</si>
  <si>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</si>
  <si>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</si>
  <si>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</si>
  <si>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</si>
  <si>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</si>
  <si>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</si>
  <si>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</si>
  <si>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</si>
  <si>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</si>
  <si>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</si>
  <si>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</si>
  <si>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</si>
  <si>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</si>
  <si>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</si>
  <si>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</si>
  <si>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</si>
  <si>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</si>
  <si>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</si>
  <si>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</si>
  <si>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</si>
  <si>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</si>
  <si>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</si>
  <si>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</si>
  <si>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</si>
  <si>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</si>
  <si>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</si>
  <si>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</si>
  <si>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</si>
  <si>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</si>
  <si>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</si>
  <si>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</si>
  <si>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</si>
  <si>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</si>
  <si>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</si>
  <si>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</si>
  <si>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</si>
  <si>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</si>
  <si>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</si>
  <si>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</si>
  <si>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</si>
  <si>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</si>
  <si>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</si>
  <si>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</si>
  <si>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</si>
  <si>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</si>
  <si>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</si>
  <si>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</si>
  <si>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</si>
  <si>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</si>
  <si>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</si>
  <si>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</si>
  <si>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</si>
  <si>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</si>
  <si>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</si>
  <si>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</si>
  <si>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</si>
  <si>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</si>
  <si>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</si>
  <si>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</si>
  <si>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</si>
  <si>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</si>
  <si>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</si>
  <si>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</si>
  <si>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</si>
  <si>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</si>
  <si>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</si>
  <si>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</si>
  <si>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</si>
  <si>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</si>
  <si>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</si>
  <si>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</si>
  <si>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</si>
  <si>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</si>
  <si>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</si>
  <si>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</si>
  <si>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</si>
  <si>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</si>
  <si>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</si>
  <si>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</si>
  <si>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</si>
  <si>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</si>
  <si>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</si>
  <si>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</si>
  <si>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</si>
  <si>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</si>
  <si>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</si>
  <si>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</si>
  <si>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</si>
  <si>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</si>
  <si>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</si>
  <si>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</si>
  <si>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</si>
  <si>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</si>
  <si>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</si>
  <si>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</si>
  <si>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</si>
  <si>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</si>
  <si>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</si>
  <si>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</si>
  <si>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</si>
  <si>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</si>
  <si>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</si>
  <si>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</si>
  <si>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</si>
  <si>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</si>
  <si>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</si>
  <si>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</si>
  <si>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</si>
  <si>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</si>
  <si>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</si>
  <si>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</si>
  <si>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</si>
  <si>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aktual)</t>
  </si>
  <si>
    <t>Check PY</t>
  </si>
  <si>
    <t>Check CY</t>
  </si>
  <si>
    <t>Pasqyrat financiare te vitit 2019</t>
  </si>
  <si>
    <t>UJESJELLES KANALIZIME MIRDITE SHA</t>
  </si>
  <si>
    <t>J69303012L</t>
  </si>
  <si>
    <t>Lek</t>
  </si>
  <si>
    <t>Pozicioni financiar i rideklaruar mr 1 janar 2019</t>
  </si>
  <si>
    <t>Pozicioni financiar 31 Dhjetor 2018</t>
  </si>
  <si>
    <t>Rezerva Ligjore</t>
  </si>
  <si>
    <t xml:space="preserve">Rezerva te tjera </t>
  </si>
  <si>
    <t>Pozicioni financiar ne fund 31 Dhjetor 2019</t>
  </si>
  <si>
    <t>Pasqyrat financiare te vitit 2020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</si>
  <si>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</si>
  <si>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</si>
  <si>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</si>
  <si>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</si>
  <si>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</si>
  <si>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</si>
  <si>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</si>
  <si>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</si>
  <si>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</si>
  <si>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</si>
  <si>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</si>
  <si>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</si>
  <si>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</si>
  <si>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</si>
  <si>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</si>
  <si>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</si>
  <si>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</si>
  <si>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</si>
  <si>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</si>
  <si>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</si>
  <si>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</si>
  <si>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</si>
  <si>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</si>
  <si>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</si>
  <si>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</si>
  <si>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</si>
  <si>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</si>
  <si>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</si>
  <si>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</si>
  <si>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</si>
  <si>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</si>
  <si>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</si>
  <si>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</si>
  <si>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</si>
  <si>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</si>
  <si>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</si>
  <si>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</si>
  <si>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</si>
  <si>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</si>
  <si>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</si>
  <si>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</si>
  <si>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</si>
  <si>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</si>
  <si>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</si>
  <si>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</si>
  <si>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</si>
  <si>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</si>
  <si>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</si>
  <si>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</si>
  <si>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</si>
  <si>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</si>
  <si>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</si>
  <si>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</si>
  <si>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</si>
  <si>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</si>
  <si>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</si>
  <si>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</si>
  <si>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</si>
  <si>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</si>
  <si>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</si>
  <si>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Shpenzime konsumi dhe amortizimi</t>
  </si>
  <si>
    <t>Pershkruaj</t>
  </si>
  <si>
    <t>Fluksi i mjeteve monetare i perfshire ne aktivitete investuese</t>
  </si>
  <si>
    <t>Ndryshim ne aktivet dhe detyrimet e shfrytezimit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</si>
  <si>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</si>
  <si>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</si>
  <si>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</si>
  <si>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</si>
  <si>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</si>
  <si>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</si>
  <si>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</si>
  <si>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</si>
  <si>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Pagesa për blerjen e aktiveve afatgjata materiale</t>
  </si>
  <si>
    <t>Pagesa për blerjen e investimeve të tjera</t>
  </si>
  <si>
    <t>Arkëtime nga shitja e aktiveve afatgjata materiale</t>
  </si>
  <si>
    <t>Mjete monetare neto nga/perdorur ne aktivitetin e investimit</t>
  </si>
  <si>
    <t>Fluksi i mjeteve monetare nga/perdorur ne aktivitetin e financimit</t>
  </si>
  <si>
    <t>Arkëtime nga emetimi i kapitalit aksionar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</si>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</sst>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2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0" fontId="187" fillId="0" borderId="0" xfId="6595" applyNumberFormat="1" applyFont="1" applyFill="1" applyBorder="1" applyAlignment="1" applyProtection="1">
      <alignment wrapText="1"/>
    </xf>
    <xf numFmtId="3" fontId="188" fillId="0" borderId="0" xfId="0" applyNumberFormat="1" applyFont="1" applyBorder="1" applyAlignment="1">
      <alignment horizontal="center" vertical="center"/>
    </xf>
    <xf numFmtId="0" fontId="189" fillId="0" borderId="0" xfId="0" applyFont="1" applyBorder="1" applyAlignment="1"/>
    <xf numFmtId="0" fontId="175" fillId="0" borderId="0" xfId="6595" applyNumberFormat="1" applyFont="1" applyFill="1" applyBorder="1" applyAlignment="1" applyProtection="1"/>
    <xf numFmtId="3" fontId="190" fillId="0" borderId="0" xfId="0" applyNumberFormat="1" applyFont="1" applyBorder="1" applyAlignment="1">
      <alignment vertical="center"/>
    </xf>
    <xf numFmtId="0" fontId="175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37" fontId="176" fillId="61" borderId="0" xfId="0" applyNumberFormat="1" applyFont="1" applyFill="1"/>
    <xf numFmtId="37" fontId="176" fillId="0" borderId="0" xfId="0" applyNumberFormat="1" applyFont="1" applyBorder="1"/>
    <xf numFmtId="0" fontId="191" fillId="62" borderId="0" xfId="6595" applyNumberFormat="1" applyFont="1" applyFill="1" applyBorder="1" applyAlignment="1" applyProtection="1">
      <alignment wrapText="1"/>
    </xf>
    <xf numFmtId="37" fontId="188" fillId="0" borderId="25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6" fillId="0" borderId="0" xfId="0" applyNumberFormat="1" applyFont="1"/>
    <xf numFmtId="0" fontId="188" fillId="0" borderId="0" xfId="3275" applyFont="1" applyFill="1" applyBorder="1" applyAlignment="1">
      <alignment horizontal="left" vertical="center"/>
    </xf>
    <xf numFmtId="0" fontId="190" fillId="0" borderId="0" xfId="3275" applyFont="1" applyFill="1" applyBorder="1" applyAlignment="1">
      <alignment horizontal="left" vertical="center"/>
    </xf>
    <xf numFmtId="37" fontId="176" fillId="61" borderId="26" xfId="0" applyNumberFormat="1" applyFont="1" applyFill="1" applyBorder="1"/>
    <xf numFmtId="0" fontId="1" fillId="0" borderId="0" xfId="6595"/>
    <xf numFmtId="37" fontId="192" fillId="0" borderId="0" xfId="6595" applyNumberFormat="1" applyFont="1"/>
    <xf numFmtId="0" fontId="175" fillId="0" borderId="0" xfId="0" applyNumberFormat="1" applyFont="1" applyFill="1" applyBorder="1" applyAlignment="1" applyProtection="1">
      <alignment wrapText="1"/>
    </xf>
    <xf numFmtId="37" fontId="178" fillId="0" borderId="15" xfId="0" applyNumberFormat="1" applyFont="1" applyBorder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92" fillId="0" borderId="25" xfId="6595" applyNumberFormat="1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88" fillId="0" borderId="27" xfId="0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88" fillId="0" borderId="15" xfId="0" applyNumberFormat="1" applyFont="1" applyFill="1" applyBorder="1" applyAlignment="1">
      <alignment vertical="center"/>
    </xf>
    <xf numFmtId="37" fontId="188" fillId="0" borderId="0" xfId="0" applyNumberFormat="1" applyFont="1" applyFill="1" applyBorder="1" applyAlignment="1">
      <alignment vertical="center"/>
    </xf>
    <xf numFmtId="0" fontId="193" fillId="0" borderId="0" xfId="6596" applyNumberFormat="1" applyFont="1" applyFill="1" applyBorder="1" applyAlignment="1">
      <alignment vertical="center"/>
    </xf>
    <xf numFmtId="0" fontId="194" fillId="0" borderId="0" xfId="6596" applyNumberFormat="1" applyFont="1" applyFill="1" applyBorder="1" applyAlignment="1">
      <alignment horizontal="center" vertical="center"/>
    </xf>
    <xf numFmtId="0" fontId="195" fillId="0" borderId="0" xfId="6596" applyNumberFormat="1" applyFont="1" applyFill="1" applyBorder="1" applyAlignment="1">
      <alignment vertical="center"/>
    </xf>
    <xf numFmtId="37" fontId="195" fillId="0" borderId="0" xfId="6596" applyNumberFormat="1" applyFont="1" applyFill="1" applyBorder="1" applyAlignment="1">
      <alignment vertical="center"/>
    </xf>
    <xf numFmtId="0" fontId="194" fillId="0" borderId="0" xfId="6596" applyNumberFormat="1" applyFont="1" applyFill="1" applyBorder="1" applyAlignment="1">
      <alignment vertical="center"/>
    </xf>
    <xf numFmtId="0" fontId="176" fillId="0" borderId="0" xfId="0" applyFont="1"/>
    <xf numFmtId="0" fontId="176" fillId="0" borderId="0" xfId="0" applyFont="1" applyBorder="1"/>
    <xf numFmtId="0" fontId="189" fillId="0" borderId="0" xfId="0" applyFont="1" applyBorder="1" applyAlignment="1">
      <alignment horizontal="left"/>
    </xf>
    <xf numFmtId="0" fontId="196" fillId="0" borderId="0" xfId="0" applyFont="1" applyBorder="1" applyAlignment="1">
      <alignment vertical="center"/>
    </xf>
    <xf numFmtId="38" fontId="176" fillId="0" borderId="0" xfId="0" applyNumberFormat="1" applyFont="1"/>
    <xf numFmtId="38" fontId="176" fillId="0" borderId="0" xfId="0" applyNumberFormat="1" applyFont="1" applyBorder="1"/>
    <xf numFmtId="37" fontId="176" fillId="0" borderId="0" xfId="0" applyNumberFormat="1" applyFont="1" applyFill="1" applyBorder="1"/>
    <xf numFmtId="0" fontId="177" fillId="0" borderId="0" xfId="0" applyNumberFormat="1" applyFont="1" applyFill="1" applyBorder="1" applyAlignment="1" applyProtection="1">
      <alignment horizontal="left" wrapText="1" indent="2"/>
    </xf>
    <xf numFmtId="37" fontId="178" fillId="0" borderId="25" xfId="0" applyNumberFormat="1" applyFont="1" applyBorder="1"/>
    <xf numFmtId="37" fontId="178" fillId="0" borderId="0" xfId="0" applyNumberFormat="1" applyFont="1" applyBorder="1"/>
    <xf numFmtId="0" fontId="175" fillId="0" borderId="0" xfId="3275" applyFont="1" applyFill="1" applyAlignment="1">
      <alignment vertical="top" wrapText="1"/>
    </xf>
    <xf numFmtId="37" fontId="176" fillId="0" borderId="0" xfId="0" applyNumberFormat="1" applyFont="1" applyFill="1"/>
    <xf numFmtId="37" fontId="178" fillId="0" borderId="27" xfId="0" applyNumberFormat="1" applyFont="1" applyBorder="1"/>
    <xf numFmtId="0" fontId="177" fillId="0" borderId="0" xfId="0" applyNumberFormat="1" applyFont="1" applyFill="1" applyBorder="1" applyAlignment="1" applyProtection="1">
      <alignment horizontal="left" wrapText="1"/>
    </xf>
    <xf numFmtId="0" fontId="175" fillId="61" borderId="0" xfId="0" applyNumberFormat="1" applyFont="1" applyFill="1" applyBorder="1" applyAlignment="1" applyProtection="1">
      <alignment horizontal="left" wrapText="1"/>
    </xf>
    <xf numFmtId="37" fontId="178" fillId="61" borderId="15" xfId="0" applyNumberFormat="1" applyFont="1" applyFill="1" applyBorder="1"/>
    <xf numFmtId="37" fontId="178" fillId="61" borderId="0" xfId="0" applyNumberFormat="1" applyFont="1" applyFill="1" applyBorder="1"/>
    <xf numFmtId="167" fontId="195" fillId="0" borderId="0" xfId="6596" applyNumberFormat="1" applyFont="1" applyFill="1" applyBorder="1" applyAlignment="1">
      <alignment vertical="center"/>
    </xf>
    <xf numFmtId="1" fontId="195" fillId="0" borderId="0" xfId="6596" applyNumberFormat="1" applyFont="1" applyFill="1" applyBorder="1" applyAlignment="1">
      <alignment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B30" sqref="B30"/>
    </sheetView>
  </sheetViews>
  <sheetFormatPr defaultRowHeight="15"/>
  <cols>
    <col min="1" max="1" width="83.42578125" style="71" customWidth="1"/>
    <col min="2" max="2" width="15.7109375" style="70" customWidth="1"/>
    <col min="3" max="3" width="2.28515625" style="70" customWidth="1"/>
    <col min="4" max="4" width="15.7109375" style="70" customWidth="1"/>
    <col min="5" max="5" width="2.42578125" style="70" customWidth="1"/>
    <col min="6" max="6" width="10.5703125" style="71" bestFit="1" customWidth="1"/>
    <col min="7" max="16384" width="9.140625" style="71"/>
  </cols>
  <sheetData>
    <row r="1" spans="1:5">
      <c r="A1" s="35" t="s">
        <v>240</v>
      </c>
    </row>
    <row r="2" spans="1:5">
      <c r="A2" s="36" t="s">
        <v>232</v>
      </c>
    </row>
    <row r="3" spans="1:5">
      <c r="A3" s="36" t="s">
        <v>233</v>
      </c>
    </row>
    <row r="4" spans="1:5">
      <c r="A4" s="36"/>
    </row>
    <row r="5" spans="1:5">
      <c r="A5" s="72" t="s">
        <v>241</v>
      </c>
    </row>
    <row r="6" spans="1:5">
      <c r="A6" s="73" t="s">
        <v>242</v>
      </c>
      <c r="B6" s="74" t="s">
        <v>243</v>
      </c>
      <c r="C6" s="74"/>
      <c r="D6" s="74" t="s">
        <v>243</v>
      </c>
    </row>
    <row r="7" spans="1:5">
      <c r="A7" s="75"/>
      <c r="B7" s="74" t="s">
        <v>244</v>
      </c>
      <c r="C7" s="74"/>
      <c r="D7" s="74" t="s">
        <v>245</v>
      </c>
      <c r="E7" s="71"/>
    </row>
    <row r="8" spans="1:5">
      <c r="A8" s="76" t="s">
        <v>246</v>
      </c>
      <c r="B8" s="77"/>
      <c r="C8" s="77"/>
      <c r="D8" s="77"/>
      <c r="E8" s="71"/>
    </row>
    <row r="9" spans="1:5">
      <c r="A9" s="78" t="s">
        <v>247</v>
      </c>
      <c r="B9" s="77"/>
      <c r="C9" s="77"/>
      <c r="D9" s="77"/>
      <c r="E9" s="71"/>
    </row>
    <row r="10" spans="1:5">
      <c r="A10" s="79" t="s">
        <v>248</v>
      </c>
      <c r="B10" s="80">
        <v>305079742</v>
      </c>
      <c r="C10" s="81"/>
      <c r="D10" s="80">
        <v>319487494</v>
      </c>
      <c r="E10" s="71"/>
    </row>
    <row r="11" spans="1:5">
      <c r="A11" s="79" t="s">
        <v>249</v>
      </c>
      <c r="B11" s="80"/>
      <c r="C11" s="81"/>
      <c r="D11" s="80">
        <v>0</v>
      </c>
      <c r="E11" s="71"/>
    </row>
    <row r="12" spans="1:5">
      <c r="A12" s="79" t="s">
        <v>250</v>
      </c>
      <c r="B12" s="80"/>
      <c r="C12" s="81"/>
      <c r="D12" s="80">
        <v>0</v>
      </c>
      <c r="E12" s="71"/>
    </row>
    <row r="13" spans="1:5" ht="16.5" customHeight="1">
      <c r="A13" s="79" t="s">
        <v>251</v>
      </c>
      <c r="B13" s="80"/>
      <c r="C13" s="81"/>
      <c r="D13" s="80">
        <v>0</v>
      </c>
      <c r="E13" s="71"/>
    </row>
    <row r="14" spans="1:5" ht="16.5" customHeight="1">
      <c r="A14" s="79" t="s">
        <v>252</v>
      </c>
      <c r="B14" s="80"/>
      <c r="C14" s="81"/>
      <c r="D14" s="80">
        <v>0</v>
      </c>
      <c r="E14" s="71"/>
    </row>
    <row r="15" spans="1:5">
      <c r="A15" s="79" t="s">
        <v>253</v>
      </c>
      <c r="B15" s="80"/>
      <c r="C15" s="81"/>
      <c r="D15" s="80">
        <v>0</v>
      </c>
      <c r="E15" s="71"/>
    </row>
    <row r="16" spans="1:5">
      <c r="A16" s="79" t="s">
        <v>254</v>
      </c>
      <c r="B16" s="80"/>
      <c r="C16" s="81"/>
      <c r="D16" s="80">
        <v>0</v>
      </c>
      <c r="E16" s="71"/>
    </row>
    <row r="17" spans="1:5">
      <c r="A17" s="79" t="s">
        <v>255</v>
      </c>
      <c r="B17" s="80"/>
      <c r="C17" s="81"/>
      <c r="D17" s="80">
        <v>0</v>
      </c>
      <c r="E17" s="71"/>
    </row>
    <row r="18" spans="1:5">
      <c r="A18" s="79" t="s">
        <v>256</v>
      </c>
      <c r="B18" s="80"/>
      <c r="C18" s="81"/>
      <c r="D18" s="80">
        <v>0</v>
      </c>
      <c r="E18" s="71"/>
    </row>
    <row r="19" spans="1:5" ht="16.5" customHeight="1">
      <c r="A19" s="79" t="s">
        <v>257</v>
      </c>
      <c r="B19" s="80"/>
      <c r="C19" s="81"/>
      <c r="D19" s="80">
        <v>0</v>
      </c>
      <c r="E19" s="71"/>
    </row>
    <row r="20" spans="1:5" ht="16.5" customHeight="1">
      <c r="A20" s="79" t="s">
        <v>258</v>
      </c>
      <c r="B20" s="80"/>
      <c r="C20" s="81"/>
      <c r="D20" s="80">
        <v>0</v>
      </c>
      <c r="E20" s="71"/>
    </row>
    <row r="21" spans="1:5">
      <c r="A21" s="82" t="s">
        <v>259</v>
      </c>
      <c r="B21" s="80"/>
      <c r="C21" s="81"/>
      <c r="D21" s="80">
        <v>0</v>
      </c>
      <c r="E21" s="71"/>
    </row>
    <row r="22" spans="1:5">
      <c r="A22" s="78" t="s">
        <v>260</v>
      </c>
      <c r="B22" s="83">
        <f>SUM(B10:B21)</f>
        <v>305079742</v>
      </c>
      <c r="C22" s="84"/>
      <c r="D22" s="83">
        <f>SUM(D10:D21)</f>
        <v>319487494</v>
      </c>
      <c r="E22" s="71"/>
    </row>
    <row r="23" spans="1:5">
      <c r="A23" s="76"/>
      <c r="B23" s="85"/>
      <c r="C23" s="81"/>
      <c r="D23" s="85"/>
      <c r="E23" s="71"/>
    </row>
    <row r="24" spans="1:5">
      <c r="A24" s="86" t="s">
        <v>261</v>
      </c>
      <c r="B24" s="85"/>
      <c r="C24" s="81"/>
      <c r="D24" s="85"/>
      <c r="E24" s="71"/>
    </row>
    <row r="25" spans="1:5">
      <c r="A25" s="79" t="s">
        <v>262</v>
      </c>
      <c r="B25" s="80">
        <v>810903</v>
      </c>
      <c r="C25" s="81"/>
      <c r="D25" s="80">
        <v>723241</v>
      </c>
      <c r="E25" s="71"/>
    </row>
    <row r="26" spans="1:5">
      <c r="A26" s="79" t="s">
        <v>263</v>
      </c>
      <c r="B26" s="80">
        <v>114026061</v>
      </c>
      <c r="C26" s="81"/>
      <c r="D26" s="80">
        <v>113339876</v>
      </c>
      <c r="E26" s="71"/>
    </row>
    <row r="27" spans="1:5">
      <c r="A27" s="87" t="s">
        <v>264</v>
      </c>
      <c r="B27" s="80"/>
      <c r="C27" s="81"/>
      <c r="D27" s="80">
        <v>0</v>
      </c>
      <c r="E27" s="71"/>
    </row>
    <row r="28" spans="1:5">
      <c r="A28" s="79" t="s">
        <v>265</v>
      </c>
      <c r="B28" s="80"/>
      <c r="C28" s="81"/>
      <c r="D28" s="80">
        <v>0</v>
      </c>
      <c r="E28" s="71"/>
    </row>
    <row r="29" spans="1:5">
      <c r="A29" s="79" t="s">
        <v>266</v>
      </c>
      <c r="B29" s="80"/>
      <c r="C29" s="81"/>
      <c r="D29" s="80">
        <v>0</v>
      </c>
      <c r="E29" s="71"/>
    </row>
    <row r="30" spans="1:5">
      <c r="A30" s="79" t="s">
        <v>267</v>
      </c>
      <c r="B30" s="80">
        <v>638671</v>
      </c>
      <c r="C30" s="81"/>
      <c r="D30" s="80">
        <v>2324641</v>
      </c>
      <c r="E30" s="71"/>
    </row>
    <row r="31" spans="1:5">
      <c r="A31" s="82" t="s">
        <v>259</v>
      </c>
      <c r="B31" s="88"/>
      <c r="C31" s="81"/>
      <c r="D31" s="88"/>
      <c r="E31" s="71"/>
    </row>
    <row r="32" spans="1:5">
      <c r="A32" s="89"/>
      <c r="B32" s="90">
        <f>SUM(B25:B31)</f>
        <v>115475635</v>
      </c>
      <c r="C32" s="89"/>
      <c r="D32" s="90">
        <f>SUM(D25:D31)</f>
        <v>116387758</v>
      </c>
      <c r="E32" s="71"/>
    </row>
    <row r="33" spans="1:5" ht="30">
      <c r="A33" s="79" t="s">
        <v>268</v>
      </c>
      <c r="B33" s="80"/>
      <c r="C33" s="81"/>
      <c r="D33" s="80"/>
      <c r="E33" s="71"/>
    </row>
    <row r="34" spans="1:5">
      <c r="A34" s="78" t="s">
        <v>269</v>
      </c>
      <c r="B34" s="83">
        <f>SUM(B32:B33)</f>
        <v>115475635</v>
      </c>
      <c r="C34" s="84"/>
      <c r="D34" s="83">
        <f>SUM(D32:D33)</f>
        <v>116387758</v>
      </c>
      <c r="E34" s="71"/>
    </row>
    <row r="35" spans="1:5">
      <c r="A35" s="91"/>
      <c r="B35" s="85"/>
      <c r="C35" s="81"/>
      <c r="D35" s="85"/>
      <c r="E35" s="71"/>
    </row>
    <row r="36" spans="1:5" ht="15.75" thickBot="1">
      <c r="A36" s="78" t="s">
        <v>270</v>
      </c>
      <c r="B36" s="92">
        <f>B34+B22</f>
        <v>420555377</v>
      </c>
      <c r="C36" s="81"/>
      <c r="D36" s="92">
        <f>D34+D22</f>
        <v>435875252</v>
      </c>
      <c r="E36" s="71"/>
    </row>
    <row r="37" spans="1:5" ht="15.75" thickTop="1">
      <c r="A37" s="93"/>
      <c r="B37" s="93"/>
      <c r="C37" s="93"/>
      <c r="D37" s="93"/>
      <c r="E37" s="71"/>
    </row>
    <row r="38" spans="1:5">
      <c r="A38" s="76" t="s">
        <v>271</v>
      </c>
      <c r="B38" s="71"/>
      <c r="C38" s="71"/>
      <c r="D38" s="71"/>
      <c r="E38" s="71"/>
    </row>
    <row r="39" spans="1:5">
      <c r="A39" s="76"/>
      <c r="B39" s="71"/>
      <c r="C39" s="71"/>
      <c r="D39" s="71"/>
      <c r="E39" s="71"/>
    </row>
    <row r="40" spans="1:5">
      <c r="A40" s="78" t="s">
        <v>272</v>
      </c>
      <c r="B40" s="85"/>
      <c r="C40" s="81"/>
      <c r="D40" s="85"/>
      <c r="E40" s="71"/>
    </row>
    <row r="41" spans="1:5">
      <c r="A41" s="79" t="s">
        <v>273</v>
      </c>
      <c r="B41" s="80">
        <v>70655000</v>
      </c>
      <c r="C41" s="81"/>
      <c r="D41" s="80">
        <v>70655000</v>
      </c>
      <c r="E41" s="71"/>
    </row>
    <row r="42" spans="1:5">
      <c r="A42" s="82" t="s">
        <v>274</v>
      </c>
      <c r="B42" s="80">
        <v>11191366</v>
      </c>
      <c r="C42" s="81"/>
      <c r="D42" s="80">
        <v>11191366</v>
      </c>
      <c r="E42" s="71"/>
    </row>
    <row r="43" spans="1:5">
      <c r="A43" s="79" t="s">
        <v>275</v>
      </c>
      <c r="B43" s="80">
        <v>-47072542</v>
      </c>
      <c r="C43" s="81"/>
      <c r="D43" s="80">
        <v>-42744303</v>
      </c>
      <c r="E43" s="71"/>
    </row>
    <row r="44" spans="1:5">
      <c r="B44" s="94">
        <f>SUM(B41:B43)</f>
        <v>34773824</v>
      </c>
      <c r="C44" s="89"/>
      <c r="D44" s="94">
        <f>SUM(D41:D43)</f>
        <v>39102063</v>
      </c>
      <c r="E44" s="71"/>
    </row>
    <row r="45" spans="1:5">
      <c r="A45" s="79" t="s">
        <v>276</v>
      </c>
      <c r="B45" s="80"/>
      <c r="C45" s="81"/>
      <c r="D45" s="80"/>
      <c r="E45" s="71"/>
    </row>
    <row r="46" spans="1:5">
      <c r="A46" s="91" t="s">
        <v>277</v>
      </c>
      <c r="B46" s="94">
        <f>SUM(B44:B45)</f>
        <v>34773824</v>
      </c>
      <c r="C46" s="89"/>
      <c r="D46" s="94">
        <f>SUM(D44:D45)</f>
        <v>39102063</v>
      </c>
      <c r="E46" s="71"/>
    </row>
    <row r="47" spans="1:5">
      <c r="A47" s="95" t="s">
        <v>213</v>
      </c>
      <c r="B47" s="80"/>
      <c r="C47" s="81"/>
      <c r="D47" s="80"/>
      <c r="E47" s="71"/>
    </row>
    <row r="48" spans="1:5">
      <c r="A48" s="91" t="s">
        <v>278</v>
      </c>
      <c r="B48" s="96">
        <f>SUM(B46:B47)</f>
        <v>34773824</v>
      </c>
      <c r="C48" s="84"/>
      <c r="D48" s="96">
        <f>SUM(D46:D47)</f>
        <v>39102063</v>
      </c>
      <c r="E48" s="71"/>
    </row>
    <row r="49" spans="1:5">
      <c r="A49" s="76"/>
      <c r="B49" s="71"/>
      <c r="C49" s="71"/>
      <c r="D49" s="71"/>
      <c r="E49" s="71"/>
    </row>
    <row r="50" spans="1:5">
      <c r="A50" s="78" t="s">
        <v>279</v>
      </c>
      <c r="B50" s="85"/>
      <c r="C50" s="81"/>
      <c r="D50" s="85"/>
      <c r="E50" s="71"/>
    </row>
    <row r="51" spans="1:5">
      <c r="A51" s="79" t="s">
        <v>280</v>
      </c>
      <c r="B51" s="80"/>
      <c r="C51" s="81"/>
      <c r="D51" s="80"/>
      <c r="E51" s="71"/>
    </row>
    <row r="52" spans="1:5">
      <c r="A52" s="79" t="s">
        <v>281</v>
      </c>
      <c r="B52" s="80"/>
      <c r="C52" s="81"/>
      <c r="D52" s="80"/>
      <c r="E52" s="71"/>
    </row>
    <row r="53" spans="1:5">
      <c r="A53" s="79" t="s">
        <v>282</v>
      </c>
      <c r="B53" s="80"/>
      <c r="C53" s="81"/>
      <c r="D53" s="80"/>
      <c r="E53" s="71"/>
    </row>
    <row r="54" spans="1:5">
      <c r="A54" s="79" t="s">
        <v>283</v>
      </c>
      <c r="B54" s="80"/>
      <c r="C54" s="81"/>
      <c r="D54" s="80"/>
      <c r="E54" s="71"/>
    </row>
    <row r="55" spans="1:5">
      <c r="A55" s="79" t="s">
        <v>284</v>
      </c>
      <c r="B55" s="80">
        <v>40127810</v>
      </c>
      <c r="C55" s="81"/>
      <c r="D55" s="80">
        <v>40127810</v>
      </c>
      <c r="E55" s="71"/>
    </row>
    <row r="56" spans="1:5">
      <c r="A56" s="79" t="s">
        <v>285</v>
      </c>
      <c r="B56" s="80">
        <v>322984841</v>
      </c>
      <c r="C56" s="81"/>
      <c r="D56" s="80">
        <v>338727593</v>
      </c>
      <c r="E56" s="71"/>
    </row>
    <row r="57" spans="1:5">
      <c r="A57" s="82" t="s">
        <v>286</v>
      </c>
      <c r="B57" s="80"/>
      <c r="C57" s="81"/>
      <c r="D57" s="80"/>
      <c r="E57" s="71"/>
    </row>
    <row r="58" spans="1:5">
      <c r="A58" s="78" t="s">
        <v>287</v>
      </c>
      <c r="B58" s="83">
        <f>SUM(B51:B57)</f>
        <v>363112651</v>
      </c>
      <c r="C58" s="84"/>
      <c r="D58" s="83">
        <f>SUM(D51:D57)</f>
        <v>378855403</v>
      </c>
      <c r="E58" s="71"/>
    </row>
    <row r="59" spans="1:5">
      <c r="A59" s="76"/>
      <c r="B59" s="71"/>
      <c r="C59" s="71"/>
      <c r="D59" s="71"/>
      <c r="E59" s="71"/>
    </row>
    <row r="60" spans="1:5">
      <c r="A60" s="78" t="s">
        <v>288</v>
      </c>
      <c r="B60" s="71"/>
      <c r="C60" s="71"/>
      <c r="D60" s="71"/>
      <c r="E60" s="71"/>
    </row>
    <row r="61" spans="1:5">
      <c r="A61" s="79" t="s">
        <v>289</v>
      </c>
      <c r="B61" s="80">
        <v>22668902</v>
      </c>
      <c r="C61" s="81"/>
      <c r="D61" s="80">
        <v>17917786</v>
      </c>
      <c r="E61" s="71"/>
    </row>
    <row r="62" spans="1:5">
      <c r="A62" s="79" t="s">
        <v>290</v>
      </c>
      <c r="B62" s="80"/>
      <c r="C62" s="81"/>
      <c r="D62" s="80"/>
      <c r="E62" s="71"/>
    </row>
    <row r="63" spans="1:5">
      <c r="A63" s="79" t="s">
        <v>280</v>
      </c>
      <c r="B63" s="80"/>
      <c r="C63" s="81"/>
      <c r="D63" s="80"/>
      <c r="E63" s="71"/>
    </row>
    <row r="64" spans="1:5">
      <c r="A64" s="79" t="s">
        <v>281</v>
      </c>
      <c r="B64" s="80"/>
      <c r="C64" s="81"/>
      <c r="D64" s="80"/>
      <c r="E64" s="71"/>
    </row>
    <row r="65" spans="1:5">
      <c r="A65" s="79" t="s">
        <v>291</v>
      </c>
      <c r="B65" s="80"/>
      <c r="C65" s="81"/>
      <c r="D65" s="80"/>
      <c r="E65" s="71"/>
    </row>
    <row r="66" spans="1:5">
      <c r="A66" s="79" t="s">
        <v>284</v>
      </c>
      <c r="B66" s="80"/>
      <c r="C66" s="81"/>
      <c r="D66" s="80"/>
      <c r="E66" s="71"/>
    </row>
    <row r="67" spans="1:5">
      <c r="A67" s="79" t="s">
        <v>285</v>
      </c>
      <c r="B67" s="80"/>
      <c r="C67" s="81"/>
      <c r="D67" s="80"/>
      <c r="E67" s="71"/>
    </row>
    <row r="68" spans="1:5">
      <c r="A68" s="82" t="s">
        <v>286</v>
      </c>
      <c r="B68" s="80"/>
      <c r="C68" s="81"/>
      <c r="D68" s="80"/>
      <c r="E68" s="71"/>
    </row>
    <row r="69" spans="1:5">
      <c r="A69" s="79"/>
      <c r="B69" s="97">
        <f>SUM(B61:B68)</f>
        <v>22668902</v>
      </c>
      <c r="C69" s="78"/>
      <c r="D69" s="97">
        <f>SUM(D61:D68)</f>
        <v>17917786</v>
      </c>
      <c r="E69" s="71"/>
    </row>
    <row r="70" spans="1:5" ht="30">
      <c r="A70" s="79" t="s">
        <v>292</v>
      </c>
      <c r="B70" s="80"/>
      <c r="C70" s="81"/>
      <c r="D70" s="80"/>
      <c r="E70" s="71"/>
    </row>
    <row r="71" spans="1:5">
      <c r="A71" s="78" t="s">
        <v>293</v>
      </c>
      <c r="B71" s="83">
        <f>SUM(B69:B70)</f>
        <v>22668902</v>
      </c>
      <c r="C71" s="84"/>
      <c r="D71" s="83">
        <f>SUM(D69:D70)</f>
        <v>17917786</v>
      </c>
      <c r="E71" s="71"/>
    </row>
    <row r="72" spans="1:5">
      <c r="A72" s="78"/>
      <c r="B72" s="85"/>
      <c r="C72" s="81"/>
      <c r="D72" s="85"/>
      <c r="E72" s="71"/>
    </row>
    <row r="73" spans="1:5">
      <c r="A73" s="78" t="s">
        <v>294</v>
      </c>
      <c r="B73" s="96">
        <f>B58+B71</f>
        <v>385781553</v>
      </c>
      <c r="C73" s="84"/>
      <c r="D73" s="96">
        <f>D58+D71</f>
        <v>396773189</v>
      </c>
      <c r="E73" s="71"/>
    </row>
    <row r="74" spans="1:5">
      <c r="A74" s="78"/>
      <c r="B74" s="85"/>
      <c r="C74" s="81"/>
      <c r="D74" s="85"/>
      <c r="E74" s="71"/>
    </row>
    <row r="75" spans="1:5" ht="15.75" thickBot="1">
      <c r="A75" s="98" t="s">
        <v>295</v>
      </c>
      <c r="B75" s="99">
        <f>B48+B73</f>
        <v>420555377</v>
      </c>
      <c r="C75" s="100"/>
      <c r="D75" s="99">
        <f>D48+D73</f>
        <v>435875252</v>
      </c>
      <c r="E75" s="71"/>
    </row>
    <row r="76" spans="1:5" ht="15.75" thickTop="1">
      <c r="A76" s="101"/>
      <c r="B76" s="102"/>
      <c r="C76" s="102"/>
      <c r="D76" s="102"/>
      <c r="E76" s="102"/>
    </row>
    <row r="77" spans="1:5">
      <c r="A77" s="103" t="s">
        <v>296</v>
      </c>
      <c r="B77" s="104">
        <f>B75-B36</f>
        <v>0</v>
      </c>
      <c r="C77" s="103"/>
      <c r="D77" s="104">
        <f>D75-D36</f>
        <v>0</v>
      </c>
      <c r="E77" s="105"/>
    </row>
    <row r="78" spans="1:5">
      <c r="A78" s="105"/>
      <c r="B78" s="105"/>
      <c r="C78" s="105"/>
      <c r="D78" s="105"/>
      <c r="E78" s="105"/>
    </row>
    <row r="79" spans="1:5">
      <c r="A79" s="105"/>
      <c r="B79" s="105"/>
      <c r="C79" s="105"/>
      <c r="D79" s="105"/>
      <c r="E79" s="105"/>
    </row>
    <row r="80" spans="1:5">
      <c r="A80" s="105"/>
      <c r="B80" s="105"/>
      <c r="C80" s="105"/>
      <c r="D80" s="105"/>
      <c r="E80" s="105"/>
    </row>
    <row r="81" spans="1:5">
      <c r="A81" s="105"/>
      <c r="B81" s="105"/>
      <c r="C81" s="105"/>
      <c r="D81" s="105"/>
      <c r="E81" s="105"/>
    </row>
    <row r="82" spans="1:5">
      <c r="A82" s="105"/>
      <c r="B82" s="105"/>
      <c r="C82" s="105"/>
      <c r="D82" s="105"/>
      <c r="E82" s="105"/>
    </row>
    <row r="83" spans="1:5">
      <c r="A83" s="105"/>
      <c r="B83" s="105"/>
      <c r="C83" s="105"/>
      <c r="D83" s="105"/>
      <c r="E83" s="105"/>
    </row>
    <row r="84" spans="1:5">
      <c r="A84" s="105"/>
      <c r="B84" s="105"/>
      <c r="C84" s="105"/>
      <c r="D84" s="105"/>
      <c r="E84" s="105"/>
    </row>
    <row r="85" spans="1:5">
      <c r="A85" s="105"/>
      <c r="B85" s="102"/>
      <c r="C85" s="102"/>
      <c r="D85" s="102"/>
      <c r="E85" s="102"/>
    </row>
    <row r="86" spans="1:5">
      <c r="A86" s="105"/>
      <c r="B86" s="102"/>
      <c r="C86" s="102"/>
      <c r="D86" s="102"/>
      <c r="E86" s="102"/>
    </row>
    <row r="87" spans="1:5">
      <c r="A87" s="105"/>
      <c r="B87" s="102"/>
      <c r="C87" s="102"/>
      <c r="D87" s="102"/>
      <c r="E87" s="102"/>
    </row>
    <row r="88" spans="1:5">
      <c r="A88" s="105"/>
      <c r="B88" s="102"/>
      <c r="C88" s="102"/>
      <c r="D88" s="102"/>
      <c r="E88" s="102"/>
    </row>
    <row r="89" spans="1:5">
      <c r="A89" s="105"/>
      <c r="B89" s="102"/>
      <c r="C89" s="102"/>
      <c r="D89" s="102"/>
      <c r="E89" s="102"/>
    </row>
    <row r="90" spans="1:5">
      <c r="A90" s="105"/>
      <c r="B90" s="102"/>
      <c r="C90" s="102"/>
      <c r="D90" s="102"/>
      <c r="E90" s="102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workbookViewId="0">
      <selection activeCell="B70" sqref="B70"/>
    </sheetView>
  </sheetViews>
  <sheetFormatPr defaultRowHeight="15"/>
  <cols>
    <col min="1" max="1" width="9.7109375" style="71" customWidth="1"/>
    <col min="2" max="2" width="90.140625" style="71" customWidth="1"/>
    <col min="3" max="3" width="15.7109375" style="71" customWidth="1"/>
    <col min="4" max="4" width="2.7109375" style="71" customWidth="1"/>
    <col min="5" max="5" width="15.7109375" style="71" customWidth="1"/>
    <col min="6" max="6" width="11.5703125" style="71" customWidth="1"/>
    <col min="7" max="16384" width="9.140625" style="71"/>
  </cols>
  <sheetData>
    <row r="1" spans="2:5">
      <c r="B1" s="35" t="s">
        <v>240</v>
      </c>
    </row>
    <row r="2" spans="2:5">
      <c r="B2" s="36" t="s">
        <v>232</v>
      </c>
    </row>
    <row r="3" spans="2:5">
      <c r="B3" s="36" t="s">
        <v>233</v>
      </c>
    </row>
    <row r="4" spans="2:5">
      <c r="B4" s="36" t="s">
        <v>234</v>
      </c>
    </row>
    <row r="5" spans="2:5">
      <c r="B5" s="35" t="s">
        <v>297</v>
      </c>
      <c r="C5" s="106"/>
      <c r="D5" s="107"/>
      <c r="E5" s="106"/>
    </row>
    <row r="6" spans="2:5">
      <c r="B6" s="36"/>
      <c r="C6" s="106"/>
      <c r="D6" s="107"/>
      <c r="E6" s="106"/>
    </row>
    <row r="7" spans="2:5">
      <c r="B7" s="108"/>
      <c r="C7" s="74" t="s">
        <v>243</v>
      </c>
      <c r="D7" s="74"/>
      <c r="E7" s="74" t="s">
        <v>243</v>
      </c>
    </row>
    <row r="8" spans="2:5" ht="14.1" customHeight="1">
      <c r="B8" s="108"/>
      <c r="C8" s="74" t="s">
        <v>244</v>
      </c>
      <c r="D8" s="74"/>
      <c r="E8" s="74" t="s">
        <v>245</v>
      </c>
    </row>
    <row r="9" spans="2:5" ht="14.1" customHeight="1">
      <c r="B9" s="109"/>
      <c r="C9" s="106"/>
      <c r="D9" s="107"/>
      <c r="E9" s="106"/>
    </row>
    <row r="10" spans="2:5" ht="14.1" customHeight="1">
      <c r="B10" s="91" t="s">
        <v>298</v>
      </c>
      <c r="C10" s="110"/>
      <c r="D10" s="111"/>
      <c r="E10" s="110"/>
    </row>
    <row r="11" spans="2:5" ht="14.1" customHeight="1">
      <c r="B11" s="95" t="s">
        <v>299</v>
      </c>
      <c r="C11" s="85">
        <v>-47072542</v>
      </c>
      <c r="D11" s="81"/>
      <c r="E11" s="85">
        <v>-42744303</v>
      </c>
    </row>
    <row r="12" spans="2:5" ht="14.1" customHeight="1">
      <c r="B12" s="95" t="s">
        <v>300</v>
      </c>
      <c r="C12" s="85"/>
      <c r="D12" s="81"/>
      <c r="E12" s="85"/>
    </row>
    <row r="13" spans="2:5" ht="14.1" customHeight="1">
      <c r="B13" s="93" t="s">
        <v>301</v>
      </c>
      <c r="C13" s="85">
        <v>-699807</v>
      </c>
      <c r="D13" s="81"/>
      <c r="E13" s="85">
        <v>-778032</v>
      </c>
    </row>
    <row r="14" spans="2:5" ht="14.1" customHeight="1">
      <c r="B14" s="93" t="s">
        <v>302</v>
      </c>
      <c r="C14" s="85"/>
      <c r="D14" s="81"/>
      <c r="E14" s="85"/>
    </row>
    <row r="15" spans="2:5" ht="14.1" customHeight="1">
      <c r="B15" s="93" t="s">
        <v>302</v>
      </c>
      <c r="C15" s="85"/>
      <c r="D15" s="81"/>
      <c r="E15" s="85"/>
    </row>
    <row r="16" spans="2:5">
      <c r="B16" s="93" t="s">
        <v>302</v>
      </c>
      <c r="C16" s="85"/>
      <c r="D16" s="81"/>
      <c r="E16" s="85"/>
    </row>
    <row r="17" spans="2:5">
      <c r="B17" s="93" t="s">
        <v>302</v>
      </c>
      <c r="C17" s="85"/>
      <c r="D17" s="81"/>
      <c r="E17" s="85"/>
    </row>
    <row r="18" spans="2:5">
      <c r="B18" s="93" t="s">
        <v>302</v>
      </c>
      <c r="C18" s="85"/>
      <c r="D18" s="81"/>
      <c r="E18" s="85"/>
    </row>
    <row r="19" spans="2:5">
      <c r="B19" s="93" t="s">
        <v>302</v>
      </c>
      <c r="C19" s="85"/>
      <c r="D19" s="81"/>
      <c r="E19" s="85"/>
    </row>
    <row r="20" spans="2:5">
      <c r="B20" s="93" t="s">
        <v>302</v>
      </c>
      <c r="C20" s="85"/>
      <c r="D20" s="81"/>
      <c r="E20" s="85"/>
    </row>
    <row r="21" spans="2:5">
      <c r="B21" s="93" t="s">
        <v>302</v>
      </c>
      <c r="C21" s="85"/>
      <c r="D21" s="112"/>
      <c r="E21" s="85"/>
    </row>
    <row r="22" spans="2:5">
      <c r="B22" s="93" t="s">
        <v>302</v>
      </c>
      <c r="C22" s="85"/>
      <c r="D22" s="112"/>
      <c r="E22" s="85"/>
    </row>
    <row r="23" spans="2:5">
      <c r="B23" s="93" t="s">
        <v>302</v>
      </c>
      <c r="C23" s="85"/>
      <c r="D23" s="112"/>
      <c r="E23" s="85"/>
    </row>
    <row r="24" spans="2:5">
      <c r="B24" s="93" t="s">
        <v>302</v>
      </c>
      <c r="C24" s="85"/>
      <c r="D24" s="112"/>
      <c r="E24" s="85"/>
    </row>
    <row r="25" spans="2:5">
      <c r="B25" s="113"/>
      <c r="C25" s="85"/>
      <c r="D25" s="81"/>
      <c r="E25" s="85"/>
    </row>
    <row r="26" spans="2:5" ht="14.1" customHeight="1">
      <c r="B26" s="95" t="s">
        <v>303</v>
      </c>
      <c r="C26" s="85"/>
      <c r="D26" s="81"/>
      <c r="E26" s="85"/>
    </row>
    <row r="27" spans="2:5" ht="14.1" customHeight="1">
      <c r="B27" s="93" t="s">
        <v>302</v>
      </c>
      <c r="C27" s="85"/>
      <c r="D27" s="81"/>
      <c r="E27" s="85"/>
    </row>
    <row r="28" spans="2:5">
      <c r="B28" s="93" t="s">
        <v>302</v>
      </c>
      <c r="C28" s="85"/>
      <c r="D28" s="81"/>
      <c r="E28" s="85"/>
    </row>
    <row r="29" spans="2:5">
      <c r="B29" s="93" t="s">
        <v>302</v>
      </c>
      <c r="C29" s="85"/>
      <c r="D29" s="81"/>
      <c r="E29" s="85"/>
    </row>
    <row r="30" spans="2:5">
      <c r="B30" s="93" t="s">
        <v>302</v>
      </c>
      <c r="C30" s="85"/>
      <c r="D30" s="81"/>
      <c r="E30" s="85"/>
    </row>
    <row r="31" spans="2:5">
      <c r="B31" s="93" t="s">
        <v>302</v>
      </c>
      <c r="C31" s="85"/>
      <c r="D31" s="81"/>
      <c r="E31" s="85"/>
    </row>
    <row r="32" spans="2:5">
      <c r="B32" s="93" t="s">
        <v>302</v>
      </c>
      <c r="C32" s="85"/>
      <c r="D32" s="81"/>
      <c r="E32" s="85"/>
    </row>
    <row r="33" spans="2:5">
      <c r="B33" s="113"/>
      <c r="C33" s="85"/>
      <c r="D33" s="81"/>
      <c r="E33" s="85"/>
    </row>
    <row r="34" spans="2:5" ht="14.1" customHeight="1">
      <c r="B34" s="95" t="s">
        <v>304</v>
      </c>
      <c r="C34" s="85"/>
      <c r="D34" s="81"/>
      <c r="E34" s="85"/>
    </row>
    <row r="35" spans="2:5">
      <c r="B35" s="113" t="s">
        <v>305</v>
      </c>
      <c r="C35" s="85">
        <v>-686185</v>
      </c>
      <c r="D35" s="81"/>
      <c r="E35" s="85">
        <v>2198478</v>
      </c>
    </row>
    <row r="36" spans="2:5" ht="14.25" customHeight="1">
      <c r="B36" s="113" t="s">
        <v>306</v>
      </c>
      <c r="C36" s="85">
        <v>-87662</v>
      </c>
      <c r="D36" s="81"/>
      <c r="E36" s="85">
        <v>48921</v>
      </c>
    </row>
    <row r="37" spans="2:5" ht="14.25" customHeight="1">
      <c r="B37" s="113" t="s">
        <v>307</v>
      </c>
      <c r="C37" s="85">
        <v>4760783</v>
      </c>
      <c r="D37" s="81"/>
      <c r="E37" s="85">
        <v>3791628</v>
      </c>
    </row>
    <row r="38" spans="2:5" ht="14.25" customHeight="1">
      <c r="B38" s="113" t="s">
        <v>308</v>
      </c>
      <c r="C38" s="85">
        <v>-9667</v>
      </c>
      <c r="D38" s="81"/>
      <c r="E38" s="85">
        <v>991</v>
      </c>
    </row>
    <row r="39" spans="2:5">
      <c r="B39" s="113" t="s">
        <v>309</v>
      </c>
      <c r="C39" s="85"/>
      <c r="D39" s="81"/>
      <c r="E39" s="85"/>
    </row>
    <row r="40" spans="2:5" ht="14.1" customHeight="1">
      <c r="B40" s="113" t="s">
        <v>309</v>
      </c>
      <c r="C40" s="85"/>
      <c r="D40" s="81"/>
      <c r="E40" s="85"/>
    </row>
    <row r="41" spans="2:5">
      <c r="B41" s="91" t="s">
        <v>310</v>
      </c>
      <c r="C41" s="114">
        <f>SUM(C11:C40)</f>
        <v>-43795080</v>
      </c>
      <c r="D41" s="115"/>
      <c r="E41" s="114">
        <f>SUM(E11:E40)</f>
        <v>-37482317</v>
      </c>
    </row>
    <row r="42" spans="2:5">
      <c r="B42" s="95" t="s">
        <v>311</v>
      </c>
      <c r="C42" s="115"/>
      <c r="D42" s="115"/>
      <c r="E42" s="115"/>
    </row>
    <row r="43" spans="2:5">
      <c r="B43" s="116"/>
      <c r="C43" s="85"/>
      <c r="D43" s="81"/>
      <c r="E43" s="85"/>
    </row>
    <row r="44" spans="2:5">
      <c r="B44" s="91" t="s">
        <v>312</v>
      </c>
      <c r="C44" s="85"/>
      <c r="D44" s="81"/>
      <c r="E44" s="85"/>
    </row>
    <row r="45" spans="2:5" ht="14.1" customHeight="1">
      <c r="B45" s="93" t="s">
        <v>313</v>
      </c>
      <c r="C45" s="85">
        <v>15742752</v>
      </c>
      <c r="D45" s="81"/>
      <c r="E45" s="85">
        <v>17390743</v>
      </c>
    </row>
    <row r="46" spans="2:5">
      <c r="B46" s="93" t="s">
        <v>314</v>
      </c>
      <c r="C46" s="85">
        <v>-16377945</v>
      </c>
      <c r="D46" s="81"/>
      <c r="E46" s="85">
        <v>-16612711</v>
      </c>
    </row>
    <row r="47" spans="2:5" ht="14.1" customHeight="1">
      <c r="B47" s="93" t="s">
        <v>315</v>
      </c>
      <c r="C47" s="85"/>
      <c r="D47" s="81"/>
      <c r="E47" s="85">
        <v>900463</v>
      </c>
    </row>
    <row r="48" spans="2:5">
      <c r="B48" s="93" t="s">
        <v>302</v>
      </c>
      <c r="C48" s="85"/>
      <c r="D48" s="81"/>
      <c r="E48" s="85"/>
    </row>
    <row r="49" spans="2:5">
      <c r="B49" s="93" t="s">
        <v>302</v>
      </c>
      <c r="C49" s="85"/>
      <c r="D49" s="81"/>
      <c r="E49" s="85"/>
    </row>
    <row r="50" spans="2:5">
      <c r="B50" s="93" t="s">
        <v>302</v>
      </c>
      <c r="C50" s="85"/>
      <c r="D50" s="81"/>
      <c r="E50" s="85"/>
    </row>
    <row r="51" spans="2:5">
      <c r="B51" s="93" t="s">
        <v>302</v>
      </c>
      <c r="C51" s="85"/>
      <c r="D51" s="81"/>
      <c r="E51" s="85"/>
    </row>
    <row r="52" spans="2:5" ht="14.1" customHeight="1">
      <c r="B52" s="93" t="s">
        <v>302</v>
      </c>
      <c r="C52" s="85"/>
      <c r="D52" s="81"/>
      <c r="E52" s="85"/>
    </row>
    <row r="53" spans="2:5" ht="14.1" customHeight="1">
      <c r="B53" s="93" t="s">
        <v>302</v>
      </c>
      <c r="C53" s="85"/>
      <c r="D53" s="81"/>
      <c r="E53" s="85"/>
    </row>
    <row r="54" spans="2:5" ht="14.1" customHeight="1">
      <c r="B54" s="93" t="s">
        <v>302</v>
      </c>
      <c r="C54" s="85"/>
      <c r="D54" s="81"/>
      <c r="E54" s="85"/>
    </row>
    <row r="55" spans="2:5" ht="14.1" customHeight="1">
      <c r="B55" s="93" t="s">
        <v>302</v>
      </c>
      <c r="C55" s="85"/>
      <c r="D55" s="81"/>
      <c r="E55" s="85"/>
    </row>
    <row r="56" spans="2:5" ht="14.1" customHeight="1">
      <c r="B56" s="93" t="s">
        <v>302</v>
      </c>
      <c r="C56" s="85"/>
      <c r="D56" s="81"/>
      <c r="E56" s="85"/>
    </row>
    <row r="57" spans="2:5" ht="14.1" customHeight="1">
      <c r="B57" s="91" t="s">
        <v>316</v>
      </c>
      <c r="C57" s="114">
        <f>SUM(C45:C56)</f>
        <v>-635193</v>
      </c>
      <c r="D57" s="115"/>
      <c r="E57" s="114">
        <f>SUM(E45:E56)</f>
        <v>1678495</v>
      </c>
    </row>
    <row r="58" spans="2:5" ht="14.1" customHeight="1">
      <c r="B58" s="116"/>
      <c r="C58" s="85"/>
      <c r="D58" s="81"/>
      <c r="E58" s="85"/>
    </row>
    <row r="59" spans="2:5" ht="14.1" customHeight="1">
      <c r="B59" s="91" t="s">
        <v>317</v>
      </c>
      <c r="C59" s="85"/>
      <c r="D59" s="81"/>
      <c r="E59" s="85"/>
    </row>
    <row r="60" spans="2:5" ht="14.1" customHeight="1">
      <c r="B60" s="93" t="s">
        <v>318</v>
      </c>
      <c r="C60" s="85">
        <v>42744303</v>
      </c>
      <c r="D60" s="81"/>
      <c r="E60" s="85">
        <v>33786248</v>
      </c>
    </row>
    <row r="61" spans="2:5" ht="14.1" customHeight="1">
      <c r="B61" s="93" t="s">
        <v>302</v>
      </c>
      <c r="C61" s="85"/>
      <c r="D61" s="81"/>
      <c r="E61" s="85"/>
    </row>
    <row r="62" spans="2:5" ht="14.1" customHeight="1">
      <c r="B62" s="93" t="s">
        <v>302</v>
      </c>
      <c r="C62" s="85"/>
      <c r="D62" s="81"/>
      <c r="E62" s="85"/>
    </row>
    <row r="63" spans="2:5" ht="14.1" customHeight="1">
      <c r="B63" s="93" t="s">
        <v>302</v>
      </c>
      <c r="C63" s="85"/>
      <c r="D63" s="81"/>
      <c r="E63" s="85"/>
    </row>
    <row r="64" spans="2:5" ht="14.1" customHeight="1">
      <c r="B64" s="93" t="s">
        <v>302</v>
      </c>
      <c r="C64" s="85"/>
      <c r="D64" s="81"/>
      <c r="E64" s="85"/>
    </row>
    <row r="65" spans="2:6" ht="14.1" customHeight="1">
      <c r="B65" s="93" t="s">
        <v>302</v>
      </c>
      <c r="C65" s="85"/>
      <c r="D65" s="81"/>
      <c r="E65" s="85"/>
    </row>
    <row r="66" spans="2:6" ht="14.1" customHeight="1">
      <c r="B66" s="93" t="s">
        <v>302</v>
      </c>
      <c r="C66" s="85"/>
      <c r="D66" s="81"/>
      <c r="E66" s="85"/>
    </row>
    <row r="67" spans="2:6" ht="14.1" customHeight="1">
      <c r="B67" s="93" t="s">
        <v>302</v>
      </c>
      <c r="C67" s="85"/>
      <c r="D67" s="81"/>
      <c r="E67" s="85"/>
    </row>
    <row r="68" spans="2:6" ht="15" customHeight="1">
      <c r="B68" s="93" t="s">
        <v>302</v>
      </c>
      <c r="C68" s="85"/>
      <c r="D68" s="81"/>
      <c r="E68" s="85"/>
    </row>
    <row r="69" spans="2:6" ht="15" customHeight="1">
      <c r="B69" s="93" t="s">
        <v>302</v>
      </c>
      <c r="C69" s="85"/>
      <c r="D69" s="81"/>
      <c r="E69" s="85"/>
    </row>
    <row r="70" spans="2:6" ht="15" customHeight="1">
      <c r="B70" s="93" t="s">
        <v>302</v>
      </c>
      <c r="C70" s="85"/>
      <c r="D70" s="81"/>
      <c r="E70" s="85"/>
    </row>
    <row r="71" spans="2:6" ht="14.1" customHeight="1">
      <c r="B71" s="93" t="s">
        <v>302</v>
      </c>
      <c r="C71" s="85"/>
      <c r="D71" s="112"/>
      <c r="E71" s="117"/>
    </row>
    <row r="72" spans="2:6" ht="14.1" customHeight="1">
      <c r="B72" s="91" t="s">
        <v>319</v>
      </c>
      <c r="C72" s="114">
        <f>SUM(C60:C71)</f>
        <v>42744303</v>
      </c>
      <c r="D72" s="115"/>
      <c r="E72" s="114">
        <f>SUM(E60:E71)</f>
        <v>33786248</v>
      </c>
    </row>
    <row r="73" spans="2:6" ht="14.1" customHeight="1">
      <c r="B73" s="116"/>
      <c r="C73" s="85"/>
      <c r="D73" s="81"/>
      <c r="E73" s="85"/>
    </row>
    <row r="74" spans="2:6" ht="14.1" customHeight="1">
      <c r="B74" s="91" t="s">
        <v>320</v>
      </c>
      <c r="C74" s="118">
        <f>C41+C57+C72</f>
        <v>-1685970</v>
      </c>
      <c r="D74" s="115"/>
      <c r="E74" s="118">
        <f>E41+E57+E72</f>
        <v>-2017574</v>
      </c>
    </row>
    <row r="75" spans="2:6">
      <c r="B75" s="119" t="s">
        <v>321</v>
      </c>
      <c r="C75" s="85">
        <v>2324641</v>
      </c>
      <c r="D75" s="81"/>
      <c r="E75" s="118">
        <v>4342215</v>
      </c>
    </row>
    <row r="76" spans="2:6">
      <c r="B76" s="119" t="s">
        <v>322</v>
      </c>
      <c r="C76" s="85"/>
      <c r="D76" s="81"/>
      <c r="E76" s="85"/>
    </row>
    <row r="77" spans="2:6" ht="15.75" thickBot="1">
      <c r="B77" s="120" t="s">
        <v>323</v>
      </c>
      <c r="C77" s="121">
        <f>SUM(C74:C76)</f>
        <v>638671</v>
      </c>
      <c r="D77" s="122"/>
      <c r="E77" s="121">
        <f>SUM(E74:E76)</f>
        <v>2324641</v>
      </c>
    </row>
    <row r="78" spans="2:6" ht="15.75" thickTop="1"/>
    <row r="80" spans="2:6">
      <c r="B80" s="103" t="s">
        <v>296</v>
      </c>
      <c r="C80" s="123">
        <f>C77-'[1]Pasqyra e Pozicioni Financiar'!C11</f>
        <v>638671</v>
      </c>
      <c r="D80" s="124"/>
      <c r="E80" s="124">
        <f>E77-'[1]Pasqyra e Pozicioni Financiar'!E11</f>
        <v>2324641</v>
      </c>
      <c r="F80" s="10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16" zoomScale="90" zoomScaleNormal="90" workbookViewId="0">
      <selection activeCell="I10" sqref="I10"/>
    </sheetView>
  </sheetViews>
  <sheetFormatPr defaultRowHeight="15"/>
  <cols>
    <col min="1" max="1" width="78.7109375" style="38" customWidth="1"/>
    <col min="2" max="12" width="15.7109375" style="38" customWidth="1"/>
    <col min="13" max="16384" width="9.140625" style="38"/>
  </cols>
  <sheetData>
    <row r="1" spans="1:13">
      <c r="A1" s="35" t="s">
        <v>231</v>
      </c>
    </row>
    <row r="2" spans="1:13">
      <c r="A2" s="36" t="s">
        <v>232</v>
      </c>
    </row>
    <row r="3" spans="1:13">
      <c r="A3" s="36" t="s">
        <v>233</v>
      </c>
    </row>
    <row r="4" spans="1:13">
      <c r="A4" s="36" t="s">
        <v>234</v>
      </c>
    </row>
    <row r="5" spans="1:13">
      <c r="A5" s="35" t="s">
        <v>212</v>
      </c>
    </row>
    <row r="6" spans="1:13">
      <c r="A6" s="42"/>
    </row>
    <row r="7" spans="1:13" ht="72">
      <c r="B7" s="43" t="s">
        <v>215</v>
      </c>
      <c r="C7" s="43" t="s">
        <v>210</v>
      </c>
      <c r="D7" s="43" t="s">
        <v>211</v>
      </c>
      <c r="E7" s="69" t="s">
        <v>237</v>
      </c>
      <c r="F7" s="69" t="s">
        <v>238</v>
      </c>
      <c r="G7" s="43" t="s">
        <v>214</v>
      </c>
      <c r="H7" s="43" t="s">
        <v>216</v>
      </c>
      <c r="I7" s="43" t="s">
        <v>217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236</v>
      </c>
      <c r="B10" s="41">
        <v>70655000</v>
      </c>
      <c r="C10" s="41"/>
      <c r="D10" s="41"/>
      <c r="E10" s="41">
        <v>2569208</v>
      </c>
      <c r="F10" s="41">
        <v>8622158</v>
      </c>
      <c r="G10" s="41"/>
      <c r="H10" s="41">
        <v>-28650054</v>
      </c>
      <c r="I10" s="41">
        <v>-5136194</v>
      </c>
      <c r="J10" s="41">
        <f>SUM(B10:I10)</f>
        <v>48060118</v>
      </c>
      <c r="K10" s="41"/>
      <c r="L10" s="41">
        <f>SUM(J10:K10)</f>
        <v>48060118</v>
      </c>
      <c r="M10" s="45"/>
    </row>
    <row r="11" spans="1:13" ht="15.75" thickTop="1">
      <c r="A11" s="52" t="s">
        <v>218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235</v>
      </c>
      <c r="B12" s="54">
        <f>SUM(B10:B11)</f>
        <v>70655000</v>
      </c>
      <c r="C12" s="54">
        <f t="shared" ref="C12:K12" si="0">SUM(C10:C11)</f>
        <v>0</v>
      </c>
      <c r="D12" s="54">
        <f t="shared" si="0"/>
        <v>0</v>
      </c>
      <c r="E12" s="54">
        <f t="shared" si="0"/>
        <v>2569208</v>
      </c>
      <c r="F12" s="54">
        <f t="shared" ref="F12" si="1">SUM(F10:F11)</f>
        <v>8622158</v>
      </c>
      <c r="G12" s="54">
        <f t="shared" si="0"/>
        <v>0</v>
      </c>
      <c r="H12" s="54">
        <f>SUM(H10:H11)</f>
        <v>-28650054</v>
      </c>
      <c r="I12" s="54">
        <f t="shared" si="0"/>
        <v>-5136194</v>
      </c>
      <c r="J12" s="54">
        <f>SUM(B12:I12)</f>
        <v>48060118</v>
      </c>
      <c r="K12" s="54">
        <f t="shared" si="0"/>
        <v>0</v>
      </c>
      <c r="L12" s="54">
        <f>SUM(J12:K12)</f>
        <v>48060118</v>
      </c>
      <c r="M12" s="45"/>
    </row>
    <row r="13" spans="1:13">
      <c r="A13" s="55" t="s">
        <v>219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217</v>
      </c>
      <c r="B14" s="40"/>
      <c r="C14" s="40"/>
      <c r="D14" s="40"/>
      <c r="E14" s="40"/>
      <c r="F14" s="40"/>
      <c r="G14" s="40"/>
      <c r="H14" s="39">
        <v>-5136194</v>
      </c>
      <c r="I14" s="68">
        <v>-3821861</v>
      </c>
      <c r="J14" s="39">
        <f t="shared" ref="J14:J37" si="3">SUM(B14:I14)</f>
        <v>-8958055</v>
      </c>
      <c r="K14" s="68"/>
      <c r="L14" s="39">
        <f t="shared" si="2"/>
        <v>-8958055</v>
      </c>
      <c r="M14" s="45"/>
    </row>
    <row r="15" spans="1:13">
      <c r="A15" s="56" t="s">
        <v>220</v>
      </c>
      <c r="B15" s="40"/>
      <c r="C15" s="40"/>
      <c r="D15" s="40"/>
      <c r="E15" s="40"/>
      <c r="F15" s="40"/>
      <c r="G15" s="40"/>
      <c r="H15" s="39"/>
      <c r="I15" s="68"/>
      <c r="J15" s="39">
        <f t="shared" si="3"/>
        <v>0</v>
      </c>
      <c r="K15" s="39"/>
      <c r="L15" s="39">
        <f t="shared" si="2"/>
        <v>0</v>
      </c>
      <c r="M15" s="45"/>
    </row>
    <row r="16" spans="1:13">
      <c r="A16" s="56" t="s">
        <v>221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3">
      <c r="A17" s="55" t="s">
        <v>222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0</v>
      </c>
      <c r="G17" s="57">
        <f t="shared" si="4"/>
        <v>0</v>
      </c>
      <c r="H17" s="57">
        <f t="shared" si="4"/>
        <v>-5136194</v>
      </c>
      <c r="I17" s="57">
        <f>SUM(I13:I16)</f>
        <v>-3821861</v>
      </c>
      <c r="J17" s="57">
        <f t="shared" si="3"/>
        <v>-8958055</v>
      </c>
      <c r="K17" s="57">
        <f t="shared" si="4"/>
        <v>0</v>
      </c>
      <c r="L17" s="57">
        <f t="shared" si="2"/>
        <v>-8958055</v>
      </c>
      <c r="M17" s="45"/>
    </row>
    <row r="18" spans="1:13">
      <c r="A18" s="55" t="s">
        <v>223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3">
      <c r="A19" s="58" t="s">
        <v>224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3">
      <c r="A20" s="58" t="s">
        <v>225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3">
      <c r="A21" s="67" t="s">
        <v>226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3">
      <c r="A22" s="55" t="s">
        <v>227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>
        <f t="shared" si="6"/>
        <v>0</v>
      </c>
      <c r="I22" s="54">
        <f t="shared" si="6"/>
        <v>0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3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3" ht="15.75" thickBot="1">
      <c r="A24" s="55" t="s">
        <v>239</v>
      </c>
      <c r="B24" s="60">
        <f>B12+B17+B22</f>
        <v>70655000</v>
      </c>
      <c r="C24" s="60">
        <f t="shared" ref="C24:K24" si="8">C12+C17+C22</f>
        <v>0</v>
      </c>
      <c r="D24" s="60">
        <f t="shared" si="8"/>
        <v>0</v>
      </c>
      <c r="E24" s="60">
        <f t="shared" si="8"/>
        <v>2569208</v>
      </c>
      <c r="F24" s="60">
        <f t="shared" ref="F24" si="9">F12+F17+F22</f>
        <v>8622158</v>
      </c>
      <c r="G24" s="60">
        <f t="shared" si="8"/>
        <v>0</v>
      </c>
      <c r="H24" s="60">
        <f>H12+H17+H22</f>
        <v>-33786248</v>
      </c>
      <c r="I24" s="60">
        <f t="shared" si="8"/>
        <v>-8958055</v>
      </c>
      <c r="J24" s="60">
        <f t="shared" si="3"/>
        <v>39102063</v>
      </c>
      <c r="K24" s="60">
        <f t="shared" si="8"/>
        <v>0</v>
      </c>
      <c r="L24" s="60">
        <f t="shared" si="2"/>
        <v>39102063</v>
      </c>
      <c r="M24" s="45"/>
    </row>
    <row r="25" spans="1:13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3">
      <c r="A26" s="55" t="s">
        <v>219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3">
      <c r="A27" s="56" t="s">
        <v>217</v>
      </c>
      <c r="B27" s="40"/>
      <c r="C27" s="40"/>
      <c r="D27" s="40"/>
      <c r="E27" s="40"/>
      <c r="F27" s="40"/>
      <c r="G27" s="40"/>
      <c r="H27" s="39">
        <v>-8958055</v>
      </c>
      <c r="I27" s="68">
        <v>4629816</v>
      </c>
      <c r="J27" s="39">
        <f t="shared" si="3"/>
        <v>-4328239</v>
      </c>
      <c r="K27" s="68"/>
      <c r="L27" s="39">
        <f t="shared" si="2"/>
        <v>-4328239</v>
      </c>
      <c r="M27" s="45"/>
    </row>
    <row r="28" spans="1:13">
      <c r="A28" s="56" t="s">
        <v>220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3">
      <c r="A29" s="56" t="s">
        <v>221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3">
      <c r="A30" s="55" t="s">
        <v>222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-8958055</v>
      </c>
      <c r="I30" s="57">
        <f t="shared" si="10"/>
        <v>4629816</v>
      </c>
      <c r="J30" s="57">
        <f t="shared" si="3"/>
        <v>-4328239</v>
      </c>
      <c r="K30" s="57">
        <f t="shared" si="10"/>
        <v>0</v>
      </c>
      <c r="L30" s="57">
        <f t="shared" si="2"/>
        <v>-4328239</v>
      </c>
      <c r="M30" s="45"/>
    </row>
    <row r="31" spans="1:13">
      <c r="A31" s="55" t="s">
        <v>223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3">
      <c r="A32" s="58" t="s">
        <v>224</v>
      </c>
      <c r="B32" s="40"/>
      <c r="C32" s="40"/>
      <c r="D32" s="40"/>
      <c r="E32" s="40"/>
      <c r="F32" s="40"/>
      <c r="G32" s="40"/>
      <c r="H32" s="39"/>
      <c r="I32" s="39"/>
      <c r="J32" s="39">
        <f t="shared" si="3"/>
        <v>0</v>
      </c>
      <c r="K32" s="39"/>
      <c r="L32" s="39">
        <f t="shared" si="2"/>
        <v>0</v>
      </c>
      <c r="M32" s="45"/>
    </row>
    <row r="33" spans="1:13">
      <c r="A33" s="58" t="s">
        <v>225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226</v>
      </c>
      <c r="B34" s="40"/>
      <c r="C34" s="40"/>
      <c r="D34" s="40"/>
      <c r="E34" s="59"/>
      <c r="F34" s="59"/>
      <c r="G34" s="59"/>
      <c r="H34" s="39"/>
      <c r="I34" s="39"/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227</v>
      </c>
      <c r="B35" s="57">
        <f>SUM(B32:B34)</f>
        <v>0</v>
      </c>
      <c r="C35" s="57">
        <f t="shared" ref="C35:K35" si="12">SUM(C32:C34)</f>
        <v>0</v>
      </c>
      <c r="D35" s="57">
        <f t="shared" si="12"/>
        <v>0</v>
      </c>
      <c r="E35" s="57">
        <f t="shared" si="12"/>
        <v>0</v>
      </c>
      <c r="F35" s="57">
        <f t="shared" ref="F35" si="13">SUM(F32:F34)</f>
        <v>0</v>
      </c>
      <c r="G35" s="57">
        <f t="shared" si="12"/>
        <v>0</v>
      </c>
      <c r="H35" s="57">
        <f t="shared" si="12"/>
        <v>0</v>
      </c>
      <c r="I35" s="57">
        <f t="shared" si="12"/>
        <v>0</v>
      </c>
      <c r="J35" s="57">
        <f t="shared" si="3"/>
        <v>0</v>
      </c>
      <c r="K35" s="57">
        <f t="shared" si="12"/>
        <v>0</v>
      </c>
      <c r="L35" s="57">
        <f t="shared" si="2"/>
        <v>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228</v>
      </c>
      <c r="B37" s="60">
        <f>B24+B30+B35</f>
        <v>70655000</v>
      </c>
      <c r="C37" s="60">
        <f t="shared" ref="C37:K37" si="14">C24+C30+C35</f>
        <v>0</v>
      </c>
      <c r="D37" s="60">
        <f t="shared" si="14"/>
        <v>0</v>
      </c>
      <c r="E37" s="60">
        <f t="shared" si="14"/>
        <v>2569208</v>
      </c>
      <c r="F37" s="60">
        <f t="shared" si="14"/>
        <v>8622158</v>
      </c>
      <c r="G37" s="60">
        <f t="shared" si="14"/>
        <v>0</v>
      </c>
      <c r="H37" s="60">
        <f t="shared" si="14"/>
        <v>-42744303</v>
      </c>
      <c r="I37" s="60">
        <f t="shared" si="14"/>
        <v>-4328239</v>
      </c>
      <c r="J37" s="60">
        <f t="shared" si="3"/>
        <v>34773824</v>
      </c>
      <c r="K37" s="60">
        <f t="shared" si="14"/>
        <v>0</v>
      </c>
      <c r="L37" s="60">
        <f t="shared" si="2"/>
        <v>34773824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229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230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2.Pasqyra e Pozicioni Financiar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2021-09-04T08:04:15Z</dcterms:modified>
</cp:coreProperties>
</file>