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tabRatio="705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/>
  <c r="M27"/>
  <c r="C27"/>
  <c r="B27"/>
  <c r="N26"/>
  <c r="M26"/>
  <c r="N25"/>
  <c r="M25"/>
  <c r="N24"/>
  <c r="M24"/>
  <c r="N23"/>
  <c r="M23"/>
  <c r="C23"/>
  <c r="B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C17" s="1"/>
  <c r="B12"/>
  <c r="B17" s="1"/>
  <c r="N11"/>
  <c r="M11"/>
  <c r="N10"/>
  <c r="M10"/>
  <c r="N9"/>
  <c r="M9"/>
  <c r="N8"/>
  <c r="M8"/>
  <c r="N7"/>
  <c r="M7"/>
  <c r="N6"/>
  <c r="M6"/>
  <c r="C70" i="2" l="1"/>
  <c r="B70"/>
  <c r="C60"/>
  <c r="B60"/>
  <c r="C68"/>
  <c r="B68"/>
  <c r="C43"/>
  <c r="C36"/>
  <c r="B53"/>
  <c r="B36"/>
  <c r="C64" l="1"/>
  <c r="C53"/>
  <c r="C41"/>
  <c r="B41"/>
  <c r="C14"/>
  <c r="B14"/>
  <c r="C22"/>
  <c r="B22"/>
  <c r="C24" l="1"/>
  <c r="B24"/>
  <c r="B43" s="1"/>
</calcChain>
</file>

<file path=xl/sharedStrings.xml><?xml version="1.0" encoding="utf-8"?>
<sst xmlns="http://schemas.openxmlformats.org/spreadsheetml/2006/main" count="86" uniqueCount="75">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</sst>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Border="1"/>
    <xf numFmtId="0" fontId="8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indent="3"/>
    </xf>
    <xf numFmtId="0" fontId="17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43" fontId="0" fillId="0" borderId="0" xfId="2" applyFont="1"/>
    <xf numFmtId="43" fontId="3" fillId="0" borderId="0" xfId="2" applyFont="1" applyBorder="1" applyAlignment="1">
      <alignment horizontal="center" vertical="center"/>
    </xf>
    <xf numFmtId="43" fontId="0" fillId="0" borderId="0" xfId="2" applyFont="1" applyBorder="1"/>
    <xf numFmtId="43" fontId="13" fillId="0" borderId="0" xfId="2" applyFont="1" applyBorder="1" applyAlignment="1">
      <alignment vertical="center"/>
    </xf>
    <xf numFmtId="43" fontId="15" fillId="0" borderId="0" xfId="2" applyFont="1" applyBorder="1" applyAlignment="1">
      <alignment vertical="center"/>
    </xf>
    <xf numFmtId="43" fontId="0" fillId="0" borderId="0" xfId="2" applyFont="1" applyFill="1" applyBorder="1"/>
    <xf numFmtId="43" fontId="15" fillId="4" borderId="0" xfId="2" applyFont="1" applyFill="1" applyBorder="1" applyAlignment="1">
      <alignment vertical="center"/>
    </xf>
    <xf numFmtId="43" fontId="16" fillId="0" borderId="0" xfId="2" applyFont="1" applyBorder="1" applyAlignment="1">
      <alignment vertical="center"/>
    </xf>
    <xf numFmtId="43" fontId="2" fillId="3" borderId="1" xfId="2" applyFont="1" applyFill="1" applyBorder="1" applyAlignment="1">
      <alignment vertical="center"/>
    </xf>
    <xf numFmtId="43" fontId="2" fillId="0" borderId="0" xfId="2" applyFont="1" applyBorder="1" applyAlignment="1">
      <alignment vertical="center"/>
    </xf>
    <xf numFmtId="43" fontId="17" fillId="0" borderId="0" xfId="2" applyFont="1" applyBorder="1" applyAlignment="1">
      <alignment vertical="center"/>
    </xf>
    <xf numFmtId="43" fontId="15" fillId="0" borderId="0" xfId="2" applyFont="1" applyBorder="1" applyAlignment="1">
      <alignment horizontal="left" vertical="center"/>
    </xf>
    <xf numFmtId="43" fontId="2" fillId="4" borderId="3" xfId="2" applyFont="1" applyFill="1" applyBorder="1" applyAlignment="1">
      <alignment vertical="center"/>
    </xf>
    <xf numFmtId="43" fontId="14" fillId="0" borderId="0" xfId="2" applyFont="1" applyBorder="1" applyAlignment="1">
      <alignment vertical="center"/>
    </xf>
    <xf numFmtId="43" fontId="2" fillId="4" borderId="2" xfId="2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76"/>
  <sheetViews>
    <sheetView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B22" sqref="B22"/>
    </sheetView>
  </sheetViews>
  <sheetFormatPr defaultRowHeight="15"/>
  <cols>
    <col min="1" max="1" width="61" customWidth="1"/>
    <col min="2" max="3" width="22.28515625" customWidth="1"/>
    <col min="5" max="5" width="11.140625" bestFit="1" customWidth="1"/>
  </cols>
  <sheetData>
    <row r="1" spans="1:3">
      <c r="A1" s="18"/>
    </row>
    <row r="2" spans="1:3" ht="15" customHeight="1">
      <c r="A2" s="27" t="s">
        <v>16</v>
      </c>
      <c r="B2" s="22" t="s">
        <v>0</v>
      </c>
      <c r="C2" s="22" t="s">
        <v>0</v>
      </c>
    </row>
    <row r="3" spans="1:3" ht="15" customHeight="1">
      <c r="A3" s="27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17855600</v>
      </c>
      <c r="C7" s="19">
        <v>15486802</v>
      </c>
    </row>
    <row r="8" spans="1:3">
      <c r="A8" s="5"/>
      <c r="B8" s="3"/>
      <c r="C8" s="3"/>
    </row>
    <row r="9" spans="1:3">
      <c r="A9" s="8" t="s">
        <v>18</v>
      </c>
    </row>
    <row r="10" spans="1:3">
      <c r="A10" s="2" t="s">
        <v>33</v>
      </c>
      <c r="B10" s="3">
        <v>303900</v>
      </c>
      <c r="C10" s="3">
        <v>304800</v>
      </c>
    </row>
    <row r="11" spans="1:3">
      <c r="A11" s="2" t="s">
        <v>19</v>
      </c>
      <c r="C11" s="3">
        <v>148443</v>
      </c>
    </row>
    <row r="12" spans="1:3">
      <c r="A12" s="2" t="s">
        <v>20</v>
      </c>
      <c r="B12" s="3">
        <v>2180401</v>
      </c>
      <c r="C12" s="3">
        <v>2050664</v>
      </c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B12+B10</f>
        <v>2484301</v>
      </c>
      <c r="C14" s="19">
        <f>C12+C10+C11</f>
        <v>2503907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5">
      <c r="A17" s="2" t="s">
        <v>22</v>
      </c>
      <c r="B17" s="3"/>
      <c r="C17" s="3"/>
    </row>
    <row r="18" spans="1:5">
      <c r="A18" s="2" t="s">
        <v>23</v>
      </c>
      <c r="B18" s="3"/>
      <c r="C18" s="3"/>
    </row>
    <row r="19" spans="1:5">
      <c r="A19" s="2" t="s">
        <v>3</v>
      </c>
      <c r="B19" s="3"/>
      <c r="C19" s="3"/>
    </row>
    <row r="20" spans="1:5">
      <c r="A20" s="2" t="s">
        <v>25</v>
      </c>
      <c r="B20" s="3"/>
      <c r="C20" s="3"/>
    </row>
    <row r="21" spans="1:5">
      <c r="A21" s="2" t="s">
        <v>24</v>
      </c>
      <c r="B21" s="3">
        <v>735376</v>
      </c>
      <c r="C21" s="3">
        <v>587427</v>
      </c>
      <c r="E21" s="25"/>
    </row>
    <row r="22" spans="1:5">
      <c r="A22" s="12" t="s">
        <v>7</v>
      </c>
      <c r="B22" s="19">
        <f>B21</f>
        <v>735376</v>
      </c>
      <c r="C22" s="19">
        <f>C21</f>
        <v>587427</v>
      </c>
    </row>
    <row r="23" spans="1:5">
      <c r="A23" s="12"/>
      <c r="B23" s="3"/>
      <c r="C23" s="3"/>
    </row>
    <row r="24" spans="1:5" ht="15.75" thickBot="1">
      <c r="A24" s="12" t="s">
        <v>32</v>
      </c>
      <c r="B24" s="20">
        <f>B22+B14+B7</f>
        <v>21075277</v>
      </c>
      <c r="C24" s="20">
        <f>C22+C14+C7</f>
        <v>18578136</v>
      </c>
    </row>
    <row r="25" spans="1:5">
      <c r="A25" s="6"/>
      <c r="B25" s="3"/>
      <c r="C25" s="3"/>
    </row>
    <row r="26" spans="1:5">
      <c r="A26" s="17" t="s">
        <v>29</v>
      </c>
      <c r="B26" s="3"/>
      <c r="C26" s="3"/>
      <c r="E26" s="25"/>
    </row>
    <row r="27" spans="1:5">
      <c r="A27" s="8" t="s">
        <v>30</v>
      </c>
      <c r="B27" s="3"/>
      <c r="C27" s="3"/>
    </row>
    <row r="28" spans="1:5">
      <c r="A28" s="2" t="s">
        <v>31</v>
      </c>
      <c r="B28" s="3"/>
      <c r="C28" s="3"/>
    </row>
    <row r="29" spans="1:5">
      <c r="A29" s="2" t="s">
        <v>44</v>
      </c>
      <c r="B29" s="3"/>
      <c r="C29" s="3"/>
    </row>
    <row r="30" spans="1:5">
      <c r="A30" s="12" t="s">
        <v>7</v>
      </c>
      <c r="B30" s="19"/>
      <c r="C30" s="19"/>
    </row>
    <row r="31" spans="1:5">
      <c r="A31" s="6"/>
      <c r="B31" s="3"/>
      <c r="C31" s="3"/>
    </row>
    <row r="32" spans="1:5">
      <c r="A32" s="8" t="s">
        <v>4</v>
      </c>
      <c r="B32" s="3"/>
      <c r="C32" s="3"/>
    </row>
    <row r="33" spans="1:5">
      <c r="A33" s="2" t="s">
        <v>26</v>
      </c>
      <c r="B33" s="3">
        <v>259297597</v>
      </c>
      <c r="C33" s="3">
        <v>260594048</v>
      </c>
      <c r="E33" s="25"/>
    </row>
    <row r="34" spans="1:5">
      <c r="A34" s="2" t="s">
        <v>5</v>
      </c>
      <c r="B34" s="3">
        <v>1892139</v>
      </c>
      <c r="C34" s="3">
        <v>2089599</v>
      </c>
    </row>
    <row r="35" spans="1:5">
      <c r="A35" s="2" t="s">
        <v>27</v>
      </c>
      <c r="B35" s="3"/>
      <c r="C35" s="3"/>
      <c r="E35" s="25"/>
    </row>
    <row r="36" spans="1:5">
      <c r="A36" s="12" t="s">
        <v>7</v>
      </c>
      <c r="B36" s="19">
        <f>SUM(B33:B35)</f>
        <v>261189736</v>
      </c>
      <c r="C36" s="19">
        <f>SUM(C33:C35)</f>
        <v>262683647</v>
      </c>
    </row>
    <row r="37" spans="1:5">
      <c r="A37" s="12"/>
      <c r="B37" s="3"/>
      <c r="C37" s="3"/>
    </row>
    <row r="38" spans="1:5">
      <c r="A38" s="8" t="s">
        <v>28</v>
      </c>
      <c r="B38" s="19"/>
      <c r="C38" s="19"/>
    </row>
    <row r="39" spans="1:5">
      <c r="A39" s="24" t="s">
        <v>51</v>
      </c>
      <c r="B39" s="21"/>
      <c r="C39" s="21"/>
    </row>
    <row r="40" spans="1:5">
      <c r="A40" s="8"/>
      <c r="B40" s="3"/>
      <c r="C40" s="3"/>
      <c r="E40" s="25"/>
    </row>
    <row r="41" spans="1:5" ht="15.75" thickBot="1">
      <c r="A41" s="12" t="s">
        <v>34</v>
      </c>
      <c r="B41" s="20">
        <f>B36</f>
        <v>261189736</v>
      </c>
      <c r="C41" s="20">
        <f>C36</f>
        <v>262683647</v>
      </c>
      <c r="E41" s="25"/>
    </row>
    <row r="42" spans="1:5" ht="18">
      <c r="A42" s="7"/>
      <c r="B42" s="3"/>
      <c r="C42" s="3"/>
    </row>
    <row r="43" spans="1:5" ht="15.75" thickBot="1">
      <c r="A43" s="9" t="s">
        <v>8</v>
      </c>
      <c r="B43" s="10">
        <f>B41+B24</f>
        <v>282265013</v>
      </c>
      <c r="C43" s="10">
        <f>C41+C24</f>
        <v>281261783</v>
      </c>
    </row>
    <row r="44" spans="1:5" ht="15.75" thickTop="1">
      <c r="A44" s="15"/>
      <c r="B44" s="11"/>
      <c r="C44" s="11"/>
    </row>
    <row r="45" spans="1:5">
      <c r="A45" s="17" t="s">
        <v>15</v>
      </c>
      <c r="B45" s="11"/>
      <c r="C45" s="11"/>
    </row>
    <row r="46" spans="1:5">
      <c r="A46" s="8" t="s">
        <v>10</v>
      </c>
      <c r="B46" s="3"/>
      <c r="C46" s="3"/>
    </row>
    <row r="47" spans="1:5">
      <c r="A47" s="2" t="s">
        <v>42</v>
      </c>
      <c r="B47" s="3"/>
      <c r="C47" s="3"/>
    </row>
    <row r="48" spans="1:5">
      <c r="A48" s="2" t="s">
        <v>46</v>
      </c>
      <c r="B48" s="3">
        <v>2953515</v>
      </c>
      <c r="C48" s="3">
        <v>3181155</v>
      </c>
    </row>
    <row r="49" spans="1:4">
      <c r="A49" s="2" t="s">
        <v>35</v>
      </c>
      <c r="B49" s="3">
        <v>223954</v>
      </c>
      <c r="C49" s="3">
        <v>184829</v>
      </c>
    </row>
    <row r="50" spans="1:4">
      <c r="A50" s="2" t="s">
        <v>45</v>
      </c>
      <c r="B50" s="3">
        <v>199210</v>
      </c>
      <c r="C50" s="3">
        <v>389527</v>
      </c>
    </row>
    <row r="51" spans="1:4">
      <c r="A51" s="2" t="s">
        <v>6</v>
      </c>
      <c r="B51" s="3">
        <v>303900</v>
      </c>
      <c r="C51" s="3">
        <v>304800</v>
      </c>
    </row>
    <row r="52" spans="1:4">
      <c r="A52" s="23" t="s">
        <v>50</v>
      </c>
      <c r="B52" s="3"/>
      <c r="C52" s="3"/>
    </row>
    <row r="53" spans="1:4">
      <c r="A53" s="12" t="s">
        <v>7</v>
      </c>
      <c r="B53" s="19">
        <f>B48+B49+B50+B51</f>
        <v>3680579</v>
      </c>
      <c r="C53" s="19">
        <f>C48+C49+C50+C51</f>
        <v>4060311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49</v>
      </c>
      <c r="B57" s="1"/>
      <c r="C57" s="1"/>
      <c r="D57" s="1"/>
    </row>
    <row r="58" spans="1:4">
      <c r="A58" s="12" t="s">
        <v>7</v>
      </c>
      <c r="B58" s="19"/>
      <c r="C58" s="19"/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B58+B53</f>
        <v>3680579</v>
      </c>
      <c r="C60" s="20">
        <f>C58+C53</f>
        <v>4060311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">
        <v>275000000</v>
      </c>
      <c r="C63" s="3">
        <v>275000000</v>
      </c>
    </row>
    <row r="64" spans="1:4">
      <c r="A64" s="14" t="s">
        <v>12</v>
      </c>
      <c r="B64" s="3">
        <v>2198166</v>
      </c>
      <c r="C64" s="3">
        <f>B64</f>
        <v>2198166</v>
      </c>
    </row>
    <row r="65" spans="1:3">
      <c r="A65" s="14" t="s">
        <v>40</v>
      </c>
      <c r="B65" s="3">
        <v>1382962</v>
      </c>
      <c r="C65" s="3">
        <v>1071643</v>
      </c>
    </row>
    <row r="66" spans="1:3">
      <c r="A66" s="14" t="s">
        <v>13</v>
      </c>
      <c r="B66" s="3">
        <v>3306</v>
      </c>
      <c r="C66" s="3">
        <v>-1068337</v>
      </c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SUM(B63:B67)</f>
        <v>278584434</v>
      </c>
      <c r="C68" s="20">
        <f>SUM(C63:C67)</f>
        <v>277201472</v>
      </c>
    </row>
    <row r="69" spans="1:3">
      <c r="A69" s="13"/>
      <c r="B69" s="26"/>
      <c r="C69" s="26"/>
    </row>
    <row r="70" spans="1:3" ht="15.75" thickBot="1">
      <c r="A70" s="9" t="s">
        <v>39</v>
      </c>
      <c r="B70" s="10">
        <f>B68+B60</f>
        <v>282265013</v>
      </c>
      <c r="C70" s="10">
        <f>C68+C60</f>
        <v>281261783</v>
      </c>
    </row>
    <row r="71" spans="1:3" ht="15.75" thickTop="1">
      <c r="A71" s="13"/>
      <c r="B71" s="26"/>
      <c r="C71" s="26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B25" sqref="B25"/>
    </sheetView>
  </sheetViews>
  <sheetFormatPr defaultRowHeight="15"/>
  <cols>
    <col min="1" max="1" width="72.28515625" customWidth="1"/>
    <col min="2" max="3" width="14.28515625" style="38" bestFit="1" customWidth="1"/>
    <col min="5" max="5" width="9.7109375" bestFit="1" customWidth="1"/>
    <col min="6" max="6" width="9.140625" customWidth="1"/>
    <col min="7" max="7" width="8.5703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>
      <c r="M1" t="s">
        <v>52</v>
      </c>
      <c r="N1" s="18" t="s">
        <v>53</v>
      </c>
    </row>
    <row r="2" spans="1:14" ht="15" customHeight="1">
      <c r="A2" s="28" t="s">
        <v>54</v>
      </c>
      <c r="B2" s="39" t="s">
        <v>0</v>
      </c>
      <c r="C2" s="39" t="s">
        <v>0</v>
      </c>
    </row>
    <row r="3" spans="1:14" ht="15" customHeight="1">
      <c r="A3" s="29"/>
      <c r="B3" s="39" t="s">
        <v>1</v>
      </c>
      <c r="C3" s="39" t="s">
        <v>2</v>
      </c>
    </row>
    <row r="4" spans="1:14">
      <c r="A4" s="30" t="s">
        <v>55</v>
      </c>
      <c r="B4" s="40"/>
      <c r="C4" s="40"/>
    </row>
    <row r="5" spans="1:14">
      <c r="B5" s="41"/>
      <c r="C5" s="40"/>
    </row>
    <row r="6" spans="1:14">
      <c r="A6" s="31" t="s">
        <v>56</v>
      </c>
      <c r="B6" s="40">
        <v>17519780</v>
      </c>
      <c r="C6" s="40">
        <v>16118431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1" t="s">
        <v>57</v>
      </c>
      <c r="B7" s="40">
        <v>266931</v>
      </c>
      <c r="C7" s="40">
        <v>51532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1" t="s">
        <v>58</v>
      </c>
      <c r="B8" s="40"/>
      <c r="C8" s="4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1" t="s">
        <v>59</v>
      </c>
      <c r="B9" s="40"/>
      <c r="C9" s="4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1" t="s">
        <v>60</v>
      </c>
      <c r="B10" s="42"/>
      <c r="C10" s="4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1" t="s">
        <v>61</v>
      </c>
      <c r="B11" s="42">
        <v>-6473767</v>
      </c>
      <c r="C11" s="43">
        <v>-5733409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1" t="s">
        <v>62</v>
      </c>
      <c r="B12" s="44">
        <f>SUM(B13:B14)</f>
        <v>-7933608</v>
      </c>
      <c r="C12" s="44">
        <f>SUM(C13:C14)</f>
        <v>-7616514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3" t="s">
        <v>63</v>
      </c>
      <c r="B13" s="42">
        <v>-7032491</v>
      </c>
      <c r="C13" s="40">
        <v>-6760837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3" t="s">
        <v>64</v>
      </c>
      <c r="B14" s="42">
        <v>-901117</v>
      </c>
      <c r="C14" s="40">
        <v>-855677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1" t="s">
        <v>65</v>
      </c>
      <c r="B15" s="45">
        <v>-1505411</v>
      </c>
      <c r="C15" s="40">
        <v>-1541724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1" t="s">
        <v>66</v>
      </c>
      <c r="B16" s="45">
        <v>-209874</v>
      </c>
      <c r="C16" s="43">
        <v>-17560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4" t="s">
        <v>67</v>
      </c>
      <c r="B17" s="46">
        <f>SUM(B6:B12,B15:B16)</f>
        <v>1664051</v>
      </c>
      <c r="C17" s="46">
        <f>SUM(C6:C12,C15:C16)</f>
        <v>1260756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2"/>
      <c r="B18" s="47"/>
      <c r="C18" s="47"/>
      <c r="M18" t="e">
        <f t="shared" ca="1" si="0"/>
        <v>#NAME?</v>
      </c>
      <c r="N18" t="e">
        <f t="shared" ca="1" si="1"/>
        <v>#NAME?</v>
      </c>
    </row>
    <row r="19" spans="1:14">
      <c r="A19" s="35" t="s">
        <v>68</v>
      </c>
      <c r="B19" s="48"/>
      <c r="C19" s="4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2" t="s">
        <v>69</v>
      </c>
      <c r="B20" s="48">
        <v>266931</v>
      </c>
      <c r="C20" s="40">
        <v>51532</v>
      </c>
      <c r="E20" s="3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1" t="s">
        <v>70</v>
      </c>
      <c r="B21" s="42"/>
      <c r="C21" s="4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1" t="s">
        <v>71</v>
      </c>
      <c r="B22" s="42">
        <v>-209874</v>
      </c>
      <c r="C22" s="40">
        <v>-17560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2" t="s">
        <v>7</v>
      </c>
      <c r="B23" s="46">
        <f>B20+B22</f>
        <v>57057</v>
      </c>
      <c r="C23" s="46">
        <f>C20+C22</f>
        <v>33972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6"/>
      <c r="B24" s="49"/>
      <c r="C24" s="40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6" t="s">
        <v>72</v>
      </c>
      <c r="B25" s="50">
        <v>1664051</v>
      </c>
      <c r="C25" s="50">
        <v>1260756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7" t="s">
        <v>73</v>
      </c>
      <c r="B26" s="51">
        <v>281089</v>
      </c>
      <c r="C26" s="40">
        <v>189113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6" t="s">
        <v>74</v>
      </c>
      <c r="B27" s="52">
        <f>B25-B26</f>
        <v>1382962</v>
      </c>
      <c r="C27" s="52">
        <f>C25-C26</f>
        <v>1071643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3"/>
      <c r="B28" s="40"/>
      <c r="C28" s="40"/>
    </row>
    <row r="29" spans="1:14">
      <c r="A29" s="13"/>
      <c r="B29" s="40"/>
      <c r="C29" s="40"/>
    </row>
    <row r="30" spans="1:14">
      <c r="A30" s="13"/>
      <c r="B30" s="40"/>
      <c r="C30" s="4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2021-09-04T10:45:26Z</dcterms:modified>
</cp:coreProperties>
</file>