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60" windowWidth="20490" windowHeight="6705" tabRatio="801" activeTab="1"/>
  </bookViews>
  <sheets>
    <sheet name="1-Pasqyra e Pozicioni Financiar" sheetId="21" r:id="rId1"/>
    <sheet name="2.1-Pasqyra e Perform. (natyra)" sheetId="20" r:id="rId2"/>
    <sheet name="3.1-CashFlow (indirekt)" sheetId="22" r:id="rId3"/>
    <sheet name="4-Pasq.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E64" i="22"/>
  <c r="C64"/>
  <c r="E49"/>
  <c r="C49"/>
  <c r="E37"/>
  <c r="E66" s="1"/>
  <c r="E69" s="1"/>
  <c r="E72" s="1"/>
  <c r="C37"/>
  <c r="C66" s="1"/>
  <c r="C69" s="1"/>
  <c r="C72" s="1"/>
  <c r="D107" i="21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D33"/>
  <c r="B33"/>
  <c r="B113" l="1"/>
  <c r="D55" i="20" l="1"/>
  <c r="B55"/>
  <c r="D42"/>
  <c r="D47" s="1"/>
  <c r="D57" s="1"/>
  <c r="B42"/>
  <c r="B47" s="1"/>
  <c r="B57" s="1"/>
  <c r="H37" i="19" l="1"/>
  <c r="G34"/>
  <c r="H35" l="1"/>
  <c r="G12"/>
  <c r="C22"/>
  <c r="J35"/>
  <c r="G35"/>
  <c r="F35"/>
  <c r="E35"/>
  <c r="D35"/>
  <c r="C35"/>
  <c r="B35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F22"/>
  <c r="E22"/>
  <c r="D22"/>
  <c r="B22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12"/>
  <c r="H21" s="1"/>
  <c r="H22" s="1"/>
  <c r="F12"/>
  <c r="F24" s="1"/>
  <c r="E12"/>
  <c r="D12"/>
  <c r="C12"/>
  <c r="B12"/>
  <c r="I11"/>
  <c r="K11" s="1"/>
  <c r="E24" l="1"/>
  <c r="E37" s="1"/>
  <c r="I10"/>
  <c r="K10" s="1"/>
  <c r="D24"/>
  <c r="G21"/>
  <c r="I34"/>
  <c r="K34" s="1"/>
  <c r="B24"/>
  <c r="B37" s="1"/>
  <c r="I35"/>
  <c r="K35" s="1"/>
  <c r="I12"/>
  <c r="K12" s="1"/>
  <c r="C24"/>
  <c r="C37" s="1"/>
  <c r="J24"/>
  <c r="J37" s="1"/>
  <c r="H30"/>
  <c r="H17"/>
  <c r="I17" s="1"/>
  <c r="K17" s="1"/>
  <c r="I14"/>
  <c r="K14" s="1"/>
  <c r="I30"/>
  <c r="K30" s="1"/>
  <c r="F37"/>
  <c r="D37"/>
  <c r="I21" l="1"/>
  <c r="K21" s="1"/>
  <c r="G22"/>
  <c r="H24"/>
  <c r="I22" l="1"/>
  <c r="K22" s="1"/>
  <c r="G24"/>
  <c r="G37" s="1"/>
  <c r="I37" s="1"/>
  <c r="K37" s="1"/>
  <c r="I24" l="1"/>
  <c r="K24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<sst xmlns="http://schemas.openxmlformats.org/spreadsheetml/2006/main" count="649" uniqueCount="428">
  <si>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</si>
  <si>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</si>
  <si>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</si>
  <si>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</si>
  <si>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</si>
  <si>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</si>
  <si>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</si>
  <si>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</si>
  <si>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</si>
  <si>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</si>
  <si>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</si>
  <si>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</si>
  <si>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</si>
  <si>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</si>
  <si>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</si>
  <si>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</si>
  <si>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</si>
  <si>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</si>
  <si>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</si>
  <si>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</si>
  <si>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</si>
  <si>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</si>
  <si>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</si>
  <si>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</si>
  <si>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</si>
  <si>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</si>
  <si>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</si>
  <si>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</si>
  <si>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</si>
  <si>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</si>
  <si>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</si>
  <si>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</si>
  <si>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</si>
  <si>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</si>
  <si>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</si>
  <si>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</si>
  <si>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</si>
  <si>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</si>
  <si>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</si>
  <si>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</si>
  <si>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</si>
  <si>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</si>
  <si>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</si>
  <si>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</si>
  <si>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</si>
  <si>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</si>
  <si>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</si>
  <si>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</si>
  <si>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</si>
  <si>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</si>
  <si>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</si>
  <si>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</si>
  <si>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</si>
  <si>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</si>
  <si>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</si>
  <si>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</si>
  <si>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</si>
  <si>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</si>
  <si>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</si>
  <si>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</si>
  <si>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</si>
  <si>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</si>
  <si>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</si>
  <si>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</si>
  <si>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</si>
  <si>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</si>
  <si>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</si>
  <si>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</si>
  <si>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</si>
  <si>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</si>
  <si>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</si>
  <si>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</si>
  <si>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</si>
  <si>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</si>
  <si>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</si>
  <si>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</si>
  <si>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</si>
  <si>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</si>
  <si>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</si>
  <si>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</si>
  <si>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</si>
  <si>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</si>
  <si>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</si>
  <si>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</si>
  <si>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</si>
  <si>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</si>
  <si>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</si>
  <si>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</si>
  <si>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</si>
  <si>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</si>
  <si>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</si>
  <si>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</si>
  <si>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</si>
  <si>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</si>
  <si>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</si>
  <si>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</si>
  <si>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</si>
  <si>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</si>
  <si>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</si>
  <si>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</si>
  <si>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</si>
  <si>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</si>
  <si>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</si>
  <si>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</si>
  <si>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</si>
  <si>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</si>
  <si>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</si>
  <si>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</si>
  <si>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</si>
  <si>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</si>
  <si>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</si>
  <si>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</si>
  <si>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</si>
  <si>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</si>
  <si>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</si>
  <si>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</si>
  <si>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</si>
  <si>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</si>
  <si>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</si>
  <si>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</si>
  <si>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</si>
  <si>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</si>
  <si>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</si>
  <si>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</si>
  <si>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</si>
  <si>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</si>
  <si>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</si>
  <si>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</si>
  <si>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</si>
  <si>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</si>
  <si>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</si>
  <si>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</si>
  <si>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</si>
  <si>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</si>
  <si>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</si>
  <si>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</si>
  <si>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</si>
  <si>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</si>
  <si>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</si>
  <si>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</si>
  <si>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</si>
  <si>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</si>
  <si>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</si>
  <si>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</si>
  <si>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</si>
  <si>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</si>
  <si>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</si>
  <si>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</si>
  <si>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</si>
  <si>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</si>
  <si>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</si>
  <si>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</si>
  <si>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</si>
  <si>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</si>
  <si>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</si>
  <si>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</si>
  <si>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</si>
  <si>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</si>
  <si>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</si>
  <si>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</si>
  <si>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</si>
  <si>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</si>
  <si>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</si>
  <si>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</si>
  <si>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</si>
  <si>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</si>
  <si>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</si>
  <si>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</si>
  <si>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</si>
  <si>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</si>
  <si>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</si>
  <si>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</si>
  <si>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</si>
  <si>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</si>
  <si>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</si>
  <si>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</si>
  <si>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</si>
  <si>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</si>
  <si>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</si>
  <si>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</si>
  <si>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</si>
  <si>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</si>
  <si>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</si>
  <si>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</si>
  <si>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</si>
  <si>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</si>
  <si>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</si>
  <si>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</si>
  <si>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</si>
  <si>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</si>
  <si>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</si>
  <si>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</si>
  <si>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</si>
  <si>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</si>
  <si>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</si>
  <si>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</si>
  <si>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</si>
  <si>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</si>
  <si>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</si>
  <si>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</si>
  <si>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</si>
  <si>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</si>
  <si>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</si>
  <si>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</si>
  <si>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</si>
  <si>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</si>
  <si>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</si>
  <si>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</si>
  <si>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</si>
  <si>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</si>
  <si>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</si>
  <si>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</si>
  <si>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</si>
  <si>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</si>
  <si>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</si>
  <si>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emri nga sistemi</t>
  </si>
  <si>
    <t>NIPT nga sistemi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</si>
  <si>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</si>
  <si>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</si>
  <si>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</si>
  <si>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</si>
  <si>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</si>
  <si>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</si>
  <si>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</si>
  <si>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</si>
  <si>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</si>
  <si>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</si>
  <si>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</si>
  <si>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</si>
  <si>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</si>
  <si>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</si>
  <si>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</si>
  <si>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</si>
  <si>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</si>
  <si>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</si>
  <si>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</si>
  <si>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Leke</t>
  </si>
  <si>
    <t>U-K MALLAKASTER</t>
  </si>
  <si>
    <t xml:space="preserve"> K47605804N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</si>
  <si>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</si>
  <si>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</si>
  <si>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Individuale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</si>
  <si>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</si>
  <si>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</si>
  <si>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</si>
  <si>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</si>
  <si>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</si>
  <si>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</si>
  <si>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</si>
  <si>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</si>
  <si>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</si>
  <si>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</si>
  <si>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</si>
  <si>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</si>
  <si>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</si>
  <si>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</si>
  <si>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</si>
  <si>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</si>
  <si>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</si>
  <si>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</si>
  <si>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</si>
  <si>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</si>
  <si>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</si>
  <si>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</si>
  <si>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</si>
  <si>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</si>
  <si>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</si>
  <si>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</si>
  <si>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 ( subvencion)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</si>
  <si>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</si>
  <si>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</si>
  <si>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</si>
  <si>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</si>
  <si>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</si>
  <si>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</si>
  <si>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</si>
  <si>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</si>
  <si>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</si>
  <si>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Te   ardhura  dhe Shpenzime të tjera financiare te jashtezakonshme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</si>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</sst>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2" fillId="0" borderId="0"/>
  </cellStyleXfs>
  <cellXfs count="16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/>
    </xf>
    <xf numFmtId="0" fontId="181" fillId="0" borderId="0" xfId="6590" applyNumberFormat="1" applyFont="1" applyFill="1" applyBorder="1" applyAlignment="1" applyProtection="1"/>
    <xf numFmtId="0" fontId="179" fillId="62" borderId="0" xfId="6590" applyNumberFormat="1" applyFont="1" applyFill="1" applyBorder="1" applyAlignment="1" applyProtection="1">
      <alignment vertical="top"/>
    </xf>
    <xf numFmtId="0" fontId="181" fillId="62" borderId="0" xfId="6590" applyNumberFormat="1" applyFont="1" applyFill="1" applyBorder="1" applyAlignment="1" applyProtection="1">
      <alignment vertical="top" wrapText="1"/>
    </xf>
    <xf numFmtId="43" fontId="177" fillId="0" borderId="15" xfId="215" applyFont="1" applyFill="1" applyBorder="1" applyAlignment="1">
      <alignment horizontal="right"/>
    </xf>
    <xf numFmtId="43" fontId="176" fillId="0" borderId="0" xfId="215" applyFont="1" applyBorder="1" applyAlignment="1">
      <alignment horizontal="right"/>
    </xf>
    <xf numFmtId="43" fontId="175" fillId="0" borderId="0" xfId="215" applyFont="1" applyBorder="1" applyAlignment="1">
      <alignment horizontal="right"/>
    </xf>
    <xf numFmtId="43" fontId="176" fillId="0" borderId="0" xfId="215" applyFont="1" applyFill="1" applyBorder="1" applyAlignment="1">
      <alignment horizontal="right"/>
    </xf>
    <xf numFmtId="43" fontId="174" fillId="0" borderId="25" xfId="215" applyFont="1" applyBorder="1" applyAlignment="1">
      <alignment horizontal="right"/>
    </xf>
    <xf numFmtId="43" fontId="175" fillId="0" borderId="0" xfId="215" applyFont="1" applyAlignment="1">
      <alignment horizontal="right"/>
    </xf>
    <xf numFmtId="43" fontId="175" fillId="63" borderId="0" xfId="215" applyFont="1" applyFill="1" applyAlignment="1">
      <alignment horizontal="right"/>
    </xf>
    <xf numFmtId="43" fontId="177" fillId="0" borderId="25" xfId="215" applyFont="1" applyBorder="1" applyAlignment="1">
      <alignment horizontal="right"/>
    </xf>
    <xf numFmtId="43" fontId="177" fillId="63" borderId="25" xfId="215" applyFont="1" applyFill="1" applyBorder="1" applyAlignment="1">
      <alignment horizontal="right"/>
    </xf>
    <xf numFmtId="43" fontId="175" fillId="0" borderId="0" xfId="215" applyFont="1" applyFill="1" applyBorder="1" applyAlignment="1">
      <alignment horizontal="right"/>
    </xf>
    <xf numFmtId="43" fontId="176" fillId="0" borderId="0" xfId="215" applyFont="1" applyFill="1" applyBorder="1" applyAlignment="1" applyProtection="1">
      <alignment horizontal="right" wrapText="1"/>
    </xf>
    <xf numFmtId="43" fontId="177" fillId="62" borderId="15" xfId="215" applyFont="1" applyFill="1" applyBorder="1" applyAlignment="1">
      <alignment horizontal="right"/>
    </xf>
    <xf numFmtId="43" fontId="177" fillId="61" borderId="15" xfId="215" applyFont="1" applyFill="1" applyBorder="1" applyAlignment="1">
      <alignment horizontal="right"/>
    </xf>
    <xf numFmtId="43" fontId="175" fillId="0" borderId="0" xfId="215" applyFont="1" applyBorder="1"/>
    <xf numFmtId="43" fontId="175" fillId="0" borderId="0" xfId="215" applyFont="1"/>
    <xf numFmtId="0" fontId="183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5" fillId="0" borderId="0" xfId="0" applyFont="1" applyAlignment="1"/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5" fillId="0" borderId="0" xfId="0" applyFont="1"/>
    <xf numFmtId="0" fontId="175" fillId="0" borderId="0" xfId="0" applyFont="1" applyBorder="1"/>
    <xf numFmtId="0" fontId="175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83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 wrapText="1" indent="2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7" fillId="34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74" fillId="0" borderId="0" xfId="6595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8" fillId="0" borderId="0" xfId="6596" applyFont="1" applyFill="1" applyAlignment="1">
      <alignment horizontal="center"/>
    </xf>
    <xf numFmtId="0" fontId="188" fillId="0" borderId="0" xfId="6596" applyFont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3" fillId="0" borderId="0" xfId="215" applyNumberFormat="1" applyFont="1" applyFill="1" applyBorder="1" applyAlignment="1" applyProtection="1"/>
    <xf numFmtId="37" fontId="184" fillId="0" borderId="25" xfId="6595" applyNumberFormat="1" applyFont="1" applyBorder="1" applyAlignment="1">
      <alignment horizontal="right" vertical="center"/>
    </xf>
    <xf numFmtId="37" fontId="184" fillId="0" borderId="0" xfId="6595" applyNumberFormat="1" applyFont="1" applyBorder="1" applyAlignment="1">
      <alignment horizontal="right" vertical="center"/>
    </xf>
    <xf numFmtId="0" fontId="176" fillId="0" borderId="0" xfId="6595" applyNumberFormat="1" applyFont="1" applyFill="1" applyBorder="1" applyAlignment="1" applyProtection="1">
      <alignment wrapText="1"/>
    </xf>
    <xf numFmtId="37" fontId="175" fillId="0" borderId="0" xfId="6595" applyNumberFormat="1" applyFont="1" applyAlignment="1">
      <alignment horizontal="right"/>
    </xf>
    <xf numFmtId="37" fontId="175" fillId="0" borderId="0" xfId="6595" applyNumberFormat="1" applyFont="1" applyBorder="1" applyAlignment="1">
      <alignment horizontal="right"/>
    </xf>
    <xf numFmtId="37" fontId="177" fillId="0" borderId="15" xfId="6595" applyNumberFormat="1" applyFont="1" applyFill="1" applyBorder="1" applyAlignment="1">
      <alignment horizontal="right"/>
    </xf>
    <xf numFmtId="37" fontId="177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88" fillId="0" borderId="0" xfId="6596" applyFont="1" applyFill="1" applyAlignment="1">
      <alignment horizontal="center" vertical="center"/>
    </xf>
    <xf numFmtId="0" fontId="188" fillId="0" borderId="0" xfId="6596" applyFont="1" applyAlignment="1">
      <alignment horizontal="center" vertical="center"/>
    </xf>
    <xf numFmtId="0" fontId="188" fillId="0" borderId="0" xfId="6596" applyFont="1" applyAlignment="1">
      <alignment vertical="center"/>
    </xf>
    <xf numFmtId="0" fontId="189" fillId="0" borderId="0" xfId="6597" applyNumberFormat="1" applyFont="1" applyFill="1" applyBorder="1" applyAlignment="1">
      <alignment vertical="center"/>
    </xf>
    <xf numFmtId="0" fontId="189" fillId="0" borderId="0" xfId="3275" applyFont="1"/>
    <xf numFmtId="0" fontId="189" fillId="0" borderId="0" xfId="3275" applyFont="1" applyAlignment="1">
      <alignment horizontal="center"/>
    </xf>
    <xf numFmtId="0" fontId="18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/>
    <xf numFmtId="0" fontId="190" fillId="0" borderId="0" xfId="0" applyFont="1" applyBorder="1" applyAlignment="1"/>
    <xf numFmtId="3" fontId="191" fillId="0" borderId="0" xfId="0" applyNumberFormat="1" applyFont="1" applyBorder="1" applyAlignment="1">
      <alignment vertical="center"/>
    </xf>
    <xf numFmtId="0" fontId="184" fillId="0" borderId="0" xfId="3275" applyFont="1" applyFill="1" applyBorder="1" applyAlignment="1">
      <alignment horizontal="left" vertical="center"/>
    </xf>
    <xf numFmtId="37" fontId="175" fillId="61" borderId="0" xfId="0" applyNumberFormat="1" applyFont="1" applyFill="1"/>
    <xf numFmtId="37" fontId="175" fillId="0" borderId="0" xfId="0" applyNumberFormat="1" applyFont="1" applyBorder="1"/>
    <xf numFmtId="37" fontId="177" fillId="0" borderId="0" xfId="0" applyNumberFormat="1" applyFont="1"/>
    <xf numFmtId="37" fontId="175" fillId="0" borderId="0" xfId="0" applyNumberFormat="1" applyFont="1"/>
    <xf numFmtId="37" fontId="184" fillId="0" borderId="25" xfId="0" applyNumberFormat="1" applyFont="1" applyBorder="1" applyAlignment="1">
      <alignment vertical="center"/>
    </xf>
    <xf numFmtId="37" fontId="184" fillId="0" borderId="0" xfId="0" applyNumberFormat="1" applyFont="1" applyBorder="1" applyAlignment="1">
      <alignment vertical="center"/>
    </xf>
    <xf numFmtId="37" fontId="191" fillId="0" borderId="0" xfId="0" applyNumberFormat="1" applyFont="1" applyBorder="1" applyAlignment="1">
      <alignment vertical="center"/>
    </xf>
    <xf numFmtId="37" fontId="184" fillId="0" borderId="15" xfId="0" applyNumberFormat="1" applyFont="1" applyFill="1" applyBorder="1" applyAlignment="1">
      <alignment vertical="center"/>
    </xf>
    <xf numFmtId="37" fontId="184" fillId="0" borderId="0" xfId="0" applyNumberFormat="1" applyFont="1" applyFill="1" applyBorder="1" applyAlignment="1">
      <alignment vertical="center"/>
    </xf>
    <xf numFmtId="0" fontId="184" fillId="0" borderId="0" xfId="3275" applyFont="1" applyFill="1" applyBorder="1" applyAlignment="1">
      <alignment vertical="center"/>
    </xf>
    <xf numFmtId="37" fontId="184" fillId="0" borderId="26" xfId="0" applyNumberFormat="1" applyFont="1" applyFill="1" applyBorder="1" applyAlignment="1">
      <alignment vertical="center"/>
    </xf>
    <xf numFmtId="37" fontId="175" fillId="0" borderId="0" xfId="0" applyNumberFormat="1" applyFont="1" applyFill="1" applyBorder="1"/>
    <xf numFmtId="37" fontId="177" fillId="0" borderId="25" xfId="0" applyNumberFormat="1" applyFont="1" applyBorder="1"/>
    <xf numFmtId="37" fontId="177" fillId="0" borderId="0" xfId="0" applyNumberFormat="1" applyFont="1" applyBorder="1"/>
    <xf numFmtId="0" fontId="176" fillId="0" borderId="0" xfId="0" applyNumberFormat="1" applyFont="1" applyFill="1" applyBorder="1" applyAlignment="1" applyProtection="1">
      <alignment wrapText="1"/>
    </xf>
    <xf numFmtId="37" fontId="175" fillId="0" borderId="0" xfId="0" applyNumberFormat="1" applyFont="1" applyFill="1"/>
    <xf numFmtId="14" fontId="189" fillId="0" borderId="0" xfId="3275" applyNumberFormat="1" applyFont="1" applyFill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vertical="top" wrapText="1"/>
    </xf>
    <xf numFmtId="0" fontId="189" fillId="0" borderId="0" xfId="3275" applyFont="1" applyFill="1" applyBorder="1" applyAlignment="1">
      <alignment horizontal="center" vertical="center"/>
    </xf>
    <xf numFmtId="0" fontId="188" fillId="0" borderId="0" xfId="6597" applyNumberFormat="1" applyFont="1" applyFill="1" applyBorder="1" applyAlignment="1">
      <alignment vertical="center"/>
    </xf>
    <xf numFmtId="0" fontId="189" fillId="0" borderId="0" xfId="6597" applyNumberFormat="1" applyFont="1" applyFill="1" applyBorder="1" applyAlignment="1">
      <alignment horizontal="center" vertical="center"/>
    </xf>
    <xf numFmtId="0" fontId="192" fillId="0" borderId="0" xfId="6597" applyNumberFormat="1" applyFont="1" applyFill="1" applyBorder="1" applyAlignment="1">
      <alignment vertical="center"/>
    </xf>
    <xf numFmtId="37" fontId="192" fillId="0" borderId="0" xfId="6597" applyNumberFormat="1" applyFont="1" applyFill="1" applyBorder="1" applyAlignment="1">
      <alignment vertical="center"/>
    </xf>
    <xf numFmtId="0" fontId="189" fillId="0" borderId="0" xfId="6597" applyNumberFormat="1" applyFont="1" applyFill="1" applyBorder="1" applyAlignment="1">
      <alignment horizontal="left" vertical="center" wrapText="1"/>
    </xf>
    <xf numFmtId="0" fontId="190" fillId="0" borderId="0" xfId="0" applyFont="1" applyBorder="1" applyAlignment="1">
      <alignment horizontal="left"/>
    </xf>
    <xf numFmtId="38" fontId="175" fillId="0" borderId="0" xfId="0" applyNumberFormat="1" applyFont="1"/>
    <xf numFmtId="38" fontId="175" fillId="0" borderId="0" xfId="0" applyNumberFormat="1" applyFont="1" applyBorder="1"/>
    <xf numFmtId="0" fontId="187" fillId="0" borderId="0" xfId="0" applyNumberFormat="1" applyFont="1" applyFill="1" applyBorder="1" applyAlignment="1" applyProtection="1">
      <alignment wrapText="1"/>
    </xf>
    <xf numFmtId="0" fontId="176" fillId="0" borderId="0" xfId="0" applyNumberFormat="1" applyFont="1" applyFill="1" applyBorder="1" applyAlignment="1" applyProtection="1">
      <alignment horizontal="left" wrapText="1" indent="2"/>
    </xf>
    <xf numFmtId="0" fontId="176" fillId="0" borderId="0" xfId="0" applyNumberFormat="1" applyFont="1" applyFill="1" applyBorder="1" applyAlignment="1" applyProtection="1">
      <alignment horizontal="left" indent="2"/>
    </xf>
    <xf numFmtId="0" fontId="174" fillId="0" borderId="0" xfId="3275" applyFont="1" applyFill="1" applyAlignment="1">
      <alignment vertical="top" wrapText="1"/>
    </xf>
    <xf numFmtId="37" fontId="177" fillId="0" borderId="26" xfId="0" applyNumberFormat="1" applyFont="1" applyBorder="1"/>
    <xf numFmtId="0" fontId="176" fillId="0" borderId="0" xfId="0" applyNumberFormat="1" applyFont="1" applyFill="1" applyBorder="1" applyAlignment="1" applyProtection="1">
      <alignment horizontal="left" wrapText="1"/>
    </xf>
    <xf numFmtId="0" fontId="174" fillId="61" borderId="0" xfId="0" applyNumberFormat="1" applyFont="1" applyFill="1" applyBorder="1" applyAlignment="1" applyProtection="1">
      <alignment horizontal="left" wrapText="1"/>
    </xf>
    <xf numFmtId="37" fontId="177" fillId="61" borderId="15" xfId="0" applyNumberFormat="1" applyFont="1" applyFill="1" applyBorder="1"/>
    <xf numFmtId="37" fontId="177" fillId="61" borderId="0" xfId="0" applyNumberFormat="1" applyFont="1" applyFill="1" applyBorder="1"/>
    <xf numFmtId="167" fontId="192" fillId="0" borderId="0" xfId="6597" applyNumberFormat="1" applyFont="1" applyFill="1" applyBorder="1" applyAlignment="1">
      <alignment vertical="center"/>
    </xf>
    <xf numFmtId="1" fontId="192" fillId="0" borderId="0" xfId="6597" applyNumberFormat="1" applyFont="1" applyFill="1" applyBorder="1" applyAlignment="1">
      <alignment vertic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5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1"/>
    <cellStyle name="Normal_SHEET" xfId="6597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4" workbookViewId="0">
      <selection activeCell="B113" sqref="B113"/>
    </sheetView>
  </sheetViews>
  <sheetFormatPr defaultRowHeight="15"/>
  <cols>
    <col min="1" max="1" width="83.42578125" style="73" customWidth="1"/>
    <col min="2" max="2" width="15.7109375" style="72" customWidth="1"/>
    <col min="3" max="3" width="2.28515625" style="72" customWidth="1"/>
    <col min="4" max="4" width="15.7109375" style="72" customWidth="1"/>
    <col min="5" max="5" width="2.42578125" style="72" customWidth="1"/>
    <col min="6" max="6" width="10.5703125" style="73" bestFit="1" customWidth="1"/>
    <col min="7" max="16384" width="9.140625" style="73"/>
  </cols>
  <sheetData>
    <row r="1" spans="1:5">
      <c r="A1" s="35" t="s">
        <v>217</v>
      </c>
      <c r="B1" s="72">
        <v>2018</v>
      </c>
      <c r="D1" s="72">
        <v>2017</v>
      </c>
    </row>
    <row r="2" spans="1:5">
      <c r="A2" s="36" t="s">
        <v>215</v>
      </c>
      <c r="B2" s="72" t="s">
        <v>237</v>
      </c>
      <c r="D2" s="72" t="s">
        <v>237</v>
      </c>
    </row>
    <row r="3" spans="1:5">
      <c r="A3" s="36" t="s">
        <v>216</v>
      </c>
      <c r="B3" s="72" t="s">
        <v>238</v>
      </c>
      <c r="D3" s="72" t="s">
        <v>238</v>
      </c>
    </row>
    <row r="4" spans="1:5">
      <c r="A4" s="36" t="s">
        <v>239</v>
      </c>
      <c r="B4" s="72" t="s">
        <v>236</v>
      </c>
      <c r="D4" s="72" t="s">
        <v>236</v>
      </c>
    </row>
    <row r="5" spans="1:5">
      <c r="A5" s="119" t="s">
        <v>299</v>
      </c>
      <c r="B5" s="72" t="s">
        <v>241</v>
      </c>
      <c r="D5" s="72" t="s">
        <v>241</v>
      </c>
    </row>
    <row r="6" spans="1:5">
      <c r="A6" s="120"/>
      <c r="B6" s="75" t="s">
        <v>242</v>
      </c>
      <c r="C6" s="75"/>
      <c r="D6" s="75" t="s">
        <v>242</v>
      </c>
    </row>
    <row r="7" spans="1:5">
      <c r="A7" s="120"/>
      <c r="B7" s="75" t="s">
        <v>243</v>
      </c>
      <c r="C7" s="75"/>
      <c r="D7" s="75" t="s">
        <v>244</v>
      </c>
      <c r="E7" s="73"/>
    </row>
    <row r="8" spans="1:5">
      <c r="A8" s="119" t="s">
        <v>300</v>
      </c>
      <c r="B8" s="121"/>
      <c r="C8" s="121"/>
      <c r="D8" s="121"/>
      <c r="E8" s="73"/>
    </row>
    <row r="9" spans="1:5">
      <c r="A9" s="119"/>
      <c r="B9" s="121"/>
      <c r="C9" s="121"/>
      <c r="D9" s="121"/>
      <c r="E9" s="73"/>
    </row>
    <row r="10" spans="1:5">
      <c r="A10" s="122" t="s">
        <v>301</v>
      </c>
      <c r="B10" s="78"/>
      <c r="C10" s="79"/>
      <c r="D10" s="78"/>
      <c r="E10" s="73"/>
    </row>
    <row r="11" spans="1:5">
      <c r="A11" s="81" t="s">
        <v>302</v>
      </c>
      <c r="B11" s="123">
        <v>199043</v>
      </c>
      <c r="C11" s="124"/>
      <c r="D11" s="123">
        <v>3131291</v>
      </c>
      <c r="E11" s="73"/>
    </row>
    <row r="12" spans="1:5">
      <c r="A12" s="81" t="s">
        <v>303</v>
      </c>
      <c r="B12" s="125"/>
      <c r="C12" s="124"/>
      <c r="D12" s="125"/>
      <c r="E12" s="73"/>
    </row>
    <row r="13" spans="1:5" ht="16.5" customHeight="1">
      <c r="A13" s="85" t="s">
        <v>304</v>
      </c>
      <c r="B13" s="123"/>
      <c r="C13" s="124"/>
      <c r="D13" s="123"/>
      <c r="E13" s="73"/>
    </row>
    <row r="14" spans="1:5" ht="16.5" customHeight="1">
      <c r="A14" s="85" t="s">
        <v>305</v>
      </c>
      <c r="B14" s="123"/>
      <c r="C14" s="124"/>
      <c r="D14" s="123"/>
      <c r="E14" s="73"/>
    </row>
    <row r="15" spans="1:5">
      <c r="A15" s="85" t="s">
        <v>306</v>
      </c>
      <c r="B15" s="123"/>
      <c r="C15" s="124"/>
      <c r="D15" s="123"/>
      <c r="E15" s="73"/>
    </row>
    <row r="16" spans="1:5">
      <c r="A16" s="85" t="s">
        <v>307</v>
      </c>
      <c r="B16" s="123"/>
      <c r="C16" s="124"/>
      <c r="D16" s="123"/>
      <c r="E16" s="73"/>
    </row>
    <row r="17" spans="1:5">
      <c r="A17" s="81" t="s">
        <v>308</v>
      </c>
      <c r="B17" s="125"/>
      <c r="C17" s="124"/>
      <c r="D17" s="125"/>
      <c r="E17" s="73"/>
    </row>
    <row r="18" spans="1:5">
      <c r="A18" s="85" t="s">
        <v>309</v>
      </c>
      <c r="B18" s="123">
        <v>34526988</v>
      </c>
      <c r="C18" s="124"/>
      <c r="D18" s="123">
        <v>36061669</v>
      </c>
      <c r="E18" s="73"/>
    </row>
    <row r="19" spans="1:5" ht="16.5" customHeight="1">
      <c r="A19" s="85" t="s">
        <v>310</v>
      </c>
      <c r="B19" s="123">
        <v>3975267</v>
      </c>
      <c r="C19" s="124"/>
      <c r="D19" s="123">
        <v>4868578</v>
      </c>
      <c r="E19" s="73"/>
    </row>
    <row r="20" spans="1:5" ht="16.5" customHeight="1">
      <c r="A20" s="85" t="s">
        <v>311</v>
      </c>
      <c r="B20" s="123"/>
      <c r="C20" s="124"/>
      <c r="D20" s="123"/>
      <c r="E20" s="73"/>
    </row>
    <row r="21" spans="1:5">
      <c r="A21" s="85" t="s">
        <v>190</v>
      </c>
      <c r="B21" s="123">
        <v>5784445</v>
      </c>
      <c r="C21" s="124"/>
      <c r="D21" s="123">
        <v>18385095</v>
      </c>
      <c r="E21" s="73"/>
    </row>
    <row r="22" spans="1:5">
      <c r="A22" s="85" t="s">
        <v>312</v>
      </c>
      <c r="B22" s="123"/>
      <c r="C22" s="124"/>
      <c r="D22" s="123"/>
      <c r="E22" s="73"/>
    </row>
    <row r="23" spans="1:5">
      <c r="A23" s="81" t="s">
        <v>313</v>
      </c>
      <c r="B23" s="126"/>
      <c r="C23" s="124"/>
      <c r="D23" s="126"/>
      <c r="E23" s="73"/>
    </row>
    <row r="24" spans="1:5">
      <c r="A24" s="85" t="s">
        <v>314</v>
      </c>
      <c r="B24" s="123"/>
      <c r="C24" s="124"/>
      <c r="D24" s="123"/>
      <c r="E24" s="73"/>
    </row>
    <row r="25" spans="1:5">
      <c r="A25" s="85" t="s">
        <v>315</v>
      </c>
      <c r="B25" s="123"/>
      <c r="C25" s="124"/>
      <c r="D25" s="123"/>
      <c r="E25" s="73"/>
    </row>
    <row r="26" spans="1:5">
      <c r="A26" s="85" t="s">
        <v>316</v>
      </c>
      <c r="B26" s="123"/>
      <c r="C26" s="124"/>
      <c r="D26" s="123"/>
      <c r="E26" s="73"/>
    </row>
    <row r="27" spans="1:5">
      <c r="A27" s="85" t="s">
        <v>317</v>
      </c>
      <c r="B27" s="123">
        <v>8897255</v>
      </c>
      <c r="C27" s="124"/>
      <c r="D27" s="123">
        <v>2121910</v>
      </c>
      <c r="E27" s="73"/>
    </row>
    <row r="28" spans="1:5">
      <c r="A28" s="85" t="s">
        <v>318</v>
      </c>
      <c r="B28" s="123"/>
      <c r="C28" s="124"/>
      <c r="D28" s="123"/>
      <c r="E28" s="73"/>
    </row>
    <row r="29" spans="1:5">
      <c r="A29" s="85" t="s">
        <v>319</v>
      </c>
      <c r="B29" s="123"/>
      <c r="C29" s="124"/>
      <c r="D29" s="123"/>
      <c r="E29" s="73"/>
    </row>
    <row r="30" spans="1:5">
      <c r="A30" s="85" t="s">
        <v>320</v>
      </c>
      <c r="B30" s="123">
        <v>403130</v>
      </c>
      <c r="C30" s="124"/>
      <c r="D30" s="123">
        <v>201748</v>
      </c>
      <c r="E30" s="73"/>
    </row>
    <row r="31" spans="1:5">
      <c r="A31" s="81" t="s">
        <v>321</v>
      </c>
      <c r="B31" s="123"/>
      <c r="C31" s="124"/>
      <c r="D31" s="123"/>
      <c r="E31" s="73"/>
    </row>
    <row r="32" spans="1:5">
      <c r="A32" s="81" t="s">
        <v>322</v>
      </c>
      <c r="B32" s="123"/>
      <c r="C32" s="124"/>
      <c r="D32" s="123"/>
      <c r="E32" s="73"/>
    </row>
    <row r="33" spans="1:5">
      <c r="A33" s="81" t="s">
        <v>323</v>
      </c>
      <c r="B33" s="127">
        <f>SUM(B11:B32)</f>
        <v>53786128</v>
      </c>
      <c r="C33" s="128"/>
      <c r="D33" s="127">
        <f>SUM(D11:D32)</f>
        <v>64770291</v>
      </c>
      <c r="E33" s="73"/>
    </row>
    <row r="34" spans="1:5">
      <c r="A34" s="81"/>
      <c r="B34" s="126"/>
      <c r="C34" s="124"/>
      <c r="D34" s="126"/>
      <c r="E34" s="73"/>
    </row>
    <row r="35" spans="1:5">
      <c r="A35" s="81" t="s">
        <v>324</v>
      </c>
      <c r="B35" s="126"/>
      <c r="C35" s="124"/>
      <c r="D35" s="126"/>
      <c r="E35" s="73"/>
    </row>
    <row r="36" spans="1:5">
      <c r="A36" s="81" t="s">
        <v>325</v>
      </c>
      <c r="B36" s="126"/>
      <c r="C36" s="124"/>
      <c r="D36" s="126"/>
      <c r="E36" s="73"/>
    </row>
    <row r="37" spans="1:5">
      <c r="A37" s="85" t="s">
        <v>326</v>
      </c>
      <c r="B37" s="123"/>
      <c r="C37" s="124"/>
      <c r="D37" s="123"/>
      <c r="E37" s="73"/>
    </row>
    <row r="38" spans="1:5">
      <c r="A38" s="85" t="s">
        <v>327</v>
      </c>
      <c r="B38" s="123"/>
      <c r="C38" s="124"/>
      <c r="D38" s="123"/>
      <c r="E38" s="73"/>
    </row>
    <row r="39" spans="1:5">
      <c r="A39" s="85" t="s">
        <v>328</v>
      </c>
      <c r="B39" s="123"/>
      <c r="C39" s="124"/>
      <c r="D39" s="123"/>
      <c r="E39" s="73"/>
    </row>
    <row r="40" spans="1:5">
      <c r="A40" s="85" t="s">
        <v>329</v>
      </c>
      <c r="B40" s="123"/>
      <c r="C40" s="124"/>
      <c r="D40" s="123"/>
      <c r="E40" s="73"/>
    </row>
    <row r="41" spans="1:5">
      <c r="A41" s="85" t="s">
        <v>330</v>
      </c>
      <c r="B41" s="123"/>
      <c r="C41" s="124"/>
      <c r="D41" s="123"/>
      <c r="E41" s="73"/>
    </row>
    <row r="42" spans="1:5">
      <c r="A42" s="85" t="s">
        <v>331</v>
      </c>
      <c r="B42" s="123"/>
      <c r="C42" s="124"/>
      <c r="D42" s="123"/>
      <c r="E42" s="73"/>
    </row>
    <row r="43" spans="1:5">
      <c r="A43" s="81" t="s">
        <v>332</v>
      </c>
      <c r="B43" s="126"/>
      <c r="C43" s="124"/>
      <c r="D43" s="126"/>
      <c r="E43" s="73"/>
    </row>
    <row r="44" spans="1:5">
      <c r="A44" s="85" t="s">
        <v>333</v>
      </c>
      <c r="B44" s="123">
        <v>92634590</v>
      </c>
      <c r="C44" s="124"/>
      <c r="D44" s="123">
        <v>90634270</v>
      </c>
      <c r="E44" s="73"/>
    </row>
    <row r="45" spans="1:5">
      <c r="A45" s="85" t="s">
        <v>334</v>
      </c>
      <c r="B45" s="123">
        <v>707198820</v>
      </c>
      <c r="C45" s="124"/>
      <c r="D45" s="123">
        <v>175489049</v>
      </c>
      <c r="E45" s="73"/>
    </row>
    <row r="46" spans="1:5">
      <c r="A46" s="85" t="s">
        <v>335</v>
      </c>
      <c r="B46" s="123">
        <v>54714113</v>
      </c>
      <c r="C46" s="124"/>
      <c r="D46" s="123">
        <v>2677086</v>
      </c>
      <c r="E46" s="73"/>
    </row>
    <row r="47" spans="1:5">
      <c r="A47" s="85" t="s">
        <v>336</v>
      </c>
      <c r="B47" s="123">
        <v>3441109</v>
      </c>
      <c r="C47" s="124"/>
      <c r="D47" s="123">
        <v>1307239</v>
      </c>
      <c r="E47" s="73"/>
    </row>
    <row r="48" spans="1:5">
      <c r="A48" s="85" t="s">
        <v>337</v>
      </c>
      <c r="B48" s="123"/>
      <c r="C48" s="124"/>
      <c r="D48" s="123"/>
      <c r="E48" s="73"/>
    </row>
    <row r="49" spans="1:5">
      <c r="A49" s="81" t="s">
        <v>338</v>
      </c>
      <c r="B49" s="123"/>
      <c r="C49" s="124"/>
      <c r="D49" s="123"/>
      <c r="E49" s="73"/>
    </row>
    <row r="50" spans="1:5">
      <c r="A50" s="81" t="s">
        <v>339</v>
      </c>
      <c r="B50" s="126"/>
      <c r="C50" s="124"/>
      <c r="D50" s="126"/>
      <c r="E50" s="73"/>
    </row>
    <row r="51" spans="1:5">
      <c r="A51" s="85" t="s">
        <v>340</v>
      </c>
      <c r="B51" s="123"/>
      <c r="C51" s="124"/>
      <c r="D51" s="123"/>
      <c r="E51" s="73"/>
    </row>
    <row r="52" spans="1:5">
      <c r="A52" s="85" t="s">
        <v>341</v>
      </c>
      <c r="B52" s="123"/>
      <c r="C52" s="124"/>
      <c r="D52" s="123"/>
      <c r="E52" s="73"/>
    </row>
    <row r="53" spans="1:5">
      <c r="A53" s="85" t="s">
        <v>342</v>
      </c>
      <c r="B53" s="123"/>
      <c r="C53" s="124"/>
      <c r="D53" s="123"/>
      <c r="E53" s="73"/>
    </row>
    <row r="54" spans="1:5">
      <c r="A54" s="81" t="s">
        <v>343</v>
      </c>
      <c r="B54" s="123"/>
      <c r="C54" s="124"/>
      <c r="D54" s="123"/>
      <c r="E54" s="73"/>
    </row>
    <row r="55" spans="1:5">
      <c r="A55" s="81" t="s">
        <v>344</v>
      </c>
      <c r="B55" s="127">
        <f>SUM(B37:B54)</f>
        <v>857988632</v>
      </c>
      <c r="C55" s="128"/>
      <c r="D55" s="127">
        <f>SUM(D37:D54)</f>
        <v>270107644</v>
      </c>
      <c r="E55" s="73"/>
    </row>
    <row r="56" spans="1:5">
      <c r="A56" s="81"/>
      <c r="B56" s="129"/>
      <c r="C56" s="129"/>
      <c r="D56" s="129"/>
      <c r="E56" s="73"/>
    </row>
    <row r="57" spans="1:5" ht="15.75" thickBot="1">
      <c r="A57" s="81" t="s">
        <v>345</v>
      </c>
      <c r="B57" s="130">
        <f>B55+B33</f>
        <v>911774760</v>
      </c>
      <c r="C57" s="131"/>
      <c r="D57" s="130">
        <f>D55+D33</f>
        <v>334877935</v>
      </c>
      <c r="E57" s="73"/>
    </row>
    <row r="58" spans="1:5" ht="15.75" thickTop="1">
      <c r="A58" s="132"/>
      <c r="B58" s="126"/>
      <c r="C58" s="124"/>
      <c r="D58" s="126"/>
      <c r="E58" s="73"/>
    </row>
    <row r="59" spans="1:5">
      <c r="A59" s="119" t="s">
        <v>346</v>
      </c>
      <c r="B59" s="126"/>
      <c r="C59" s="124"/>
      <c r="D59" s="126"/>
      <c r="E59" s="73"/>
    </row>
    <row r="60" spans="1:5">
      <c r="A60" s="119"/>
      <c r="B60" s="126"/>
      <c r="C60" s="124"/>
      <c r="D60" s="126"/>
      <c r="E60" s="73"/>
    </row>
    <row r="61" spans="1:5">
      <c r="A61" s="81" t="s">
        <v>347</v>
      </c>
      <c r="B61" s="126"/>
      <c r="C61" s="124"/>
      <c r="D61" s="126"/>
      <c r="E61" s="73"/>
    </row>
    <row r="62" spans="1:5">
      <c r="A62" s="85" t="s">
        <v>348</v>
      </c>
      <c r="B62" s="123"/>
      <c r="C62" s="124"/>
      <c r="D62" s="123"/>
      <c r="E62" s="73"/>
    </row>
    <row r="63" spans="1:5">
      <c r="A63" s="85" t="s">
        <v>349</v>
      </c>
      <c r="B63" s="123"/>
      <c r="C63" s="124"/>
      <c r="D63" s="123"/>
      <c r="E63" s="73"/>
    </row>
    <row r="64" spans="1:5">
      <c r="A64" s="85" t="s">
        <v>350</v>
      </c>
      <c r="B64" s="123"/>
      <c r="C64" s="124"/>
      <c r="D64" s="123"/>
      <c r="E64" s="73"/>
    </row>
    <row r="65" spans="1:5">
      <c r="A65" s="85" t="s">
        <v>351</v>
      </c>
      <c r="B65" s="123">
        <v>257558515</v>
      </c>
      <c r="C65" s="124"/>
      <c r="D65" s="123">
        <v>256970378</v>
      </c>
      <c r="E65" s="73"/>
    </row>
    <row r="66" spans="1:5">
      <c r="A66" s="85" t="s">
        <v>352</v>
      </c>
      <c r="B66" s="123"/>
      <c r="C66" s="124"/>
      <c r="D66" s="123"/>
      <c r="E66" s="73"/>
    </row>
    <row r="67" spans="1:5">
      <c r="A67" s="85" t="s">
        <v>353</v>
      </c>
      <c r="B67" s="123"/>
      <c r="C67" s="124"/>
      <c r="D67" s="123"/>
      <c r="E67" s="73"/>
    </row>
    <row r="68" spans="1:5">
      <c r="A68" s="85" t="s">
        <v>354</v>
      </c>
      <c r="B68" s="123"/>
      <c r="C68" s="124"/>
      <c r="D68" s="123"/>
      <c r="E68" s="73"/>
    </row>
    <row r="69" spans="1:5">
      <c r="A69" s="85" t="s">
        <v>355</v>
      </c>
      <c r="B69" s="123">
        <v>3641271</v>
      </c>
      <c r="C69" s="124"/>
      <c r="D69" s="123">
        <v>779170</v>
      </c>
      <c r="E69" s="73"/>
    </row>
    <row r="70" spans="1:5">
      <c r="A70" s="85" t="s">
        <v>356</v>
      </c>
      <c r="B70" s="123">
        <v>41959</v>
      </c>
      <c r="C70" s="124"/>
      <c r="D70" s="123">
        <v>3278133</v>
      </c>
      <c r="E70" s="73"/>
    </row>
    <row r="71" spans="1:5">
      <c r="A71" s="85" t="s">
        <v>357</v>
      </c>
      <c r="B71" s="123">
        <v>4979371</v>
      </c>
      <c r="C71" s="124"/>
      <c r="D71" s="123">
        <v>8224175</v>
      </c>
      <c r="E71" s="73"/>
    </row>
    <row r="72" spans="1:5">
      <c r="A72" s="81" t="s">
        <v>358</v>
      </c>
      <c r="B72" s="123"/>
      <c r="C72" s="124"/>
      <c r="D72" s="123"/>
      <c r="E72" s="73"/>
    </row>
    <row r="73" spans="1:5">
      <c r="A73" s="81" t="s">
        <v>359</v>
      </c>
      <c r="B73" s="123">
        <v>231103908</v>
      </c>
      <c r="C73" s="124"/>
      <c r="D73" s="123">
        <v>232636167</v>
      </c>
      <c r="E73" s="73"/>
    </row>
    <row r="74" spans="1:5">
      <c r="A74" s="81" t="s">
        <v>360</v>
      </c>
      <c r="B74" s="123"/>
      <c r="C74" s="124"/>
      <c r="D74" s="123"/>
      <c r="E74" s="73"/>
    </row>
    <row r="75" spans="1:5">
      <c r="A75" s="81" t="s">
        <v>361</v>
      </c>
      <c r="B75" s="127">
        <f>SUM(B62:B74)</f>
        <v>497325024</v>
      </c>
      <c r="C75" s="128"/>
      <c r="D75" s="127">
        <f>SUM(D62:D74)</f>
        <v>501888023</v>
      </c>
      <c r="E75" s="73"/>
    </row>
    <row r="76" spans="1:5">
      <c r="A76" s="81"/>
      <c r="B76" s="126"/>
      <c r="C76" s="124"/>
      <c r="D76" s="126"/>
      <c r="E76" s="73"/>
    </row>
    <row r="77" spans="1:5">
      <c r="A77" s="81" t="s">
        <v>362</v>
      </c>
      <c r="B77" s="126"/>
      <c r="C77" s="124"/>
      <c r="D77" s="126"/>
      <c r="E77" s="73"/>
    </row>
    <row r="78" spans="1:5">
      <c r="A78" s="85" t="s">
        <v>348</v>
      </c>
      <c r="B78" s="123"/>
      <c r="C78" s="124"/>
      <c r="D78" s="123"/>
      <c r="E78" s="73"/>
    </row>
    <row r="79" spans="1:5">
      <c r="A79" s="85" t="s">
        <v>349</v>
      </c>
      <c r="B79" s="123"/>
      <c r="C79" s="124"/>
      <c r="D79" s="123"/>
      <c r="E79" s="73"/>
    </row>
    <row r="80" spans="1:5">
      <c r="A80" s="85" t="s">
        <v>350</v>
      </c>
      <c r="B80" s="123"/>
      <c r="C80" s="124"/>
      <c r="D80" s="123"/>
      <c r="E80" s="73"/>
    </row>
    <row r="81" spans="1:5">
      <c r="A81" s="85" t="s">
        <v>351</v>
      </c>
      <c r="B81" s="123"/>
      <c r="C81" s="124"/>
      <c r="D81" s="123"/>
      <c r="E81" s="73"/>
    </row>
    <row r="82" spans="1:5">
      <c r="A82" s="85" t="s">
        <v>352</v>
      </c>
      <c r="B82" s="123"/>
      <c r="C82" s="124"/>
      <c r="D82" s="123"/>
      <c r="E82" s="73"/>
    </row>
    <row r="83" spans="1:5">
      <c r="A83" s="85" t="s">
        <v>353</v>
      </c>
      <c r="B83" s="123"/>
      <c r="C83" s="124"/>
      <c r="D83" s="123"/>
      <c r="E83" s="73"/>
    </row>
    <row r="84" spans="1:5">
      <c r="A84" s="85" t="s">
        <v>354</v>
      </c>
      <c r="B84" s="123"/>
      <c r="C84" s="124"/>
      <c r="D84" s="123"/>
      <c r="E84" s="73"/>
    </row>
    <row r="85" spans="1:5">
      <c r="A85" s="85" t="s">
        <v>357</v>
      </c>
      <c r="B85" s="123"/>
      <c r="C85" s="124"/>
      <c r="D85" s="123"/>
      <c r="E85" s="73"/>
    </row>
    <row r="86" spans="1:5">
      <c r="A86" s="81" t="s">
        <v>358</v>
      </c>
      <c r="B86" s="123"/>
      <c r="C86" s="124"/>
      <c r="D86" s="123"/>
      <c r="E86" s="73"/>
    </row>
    <row r="87" spans="1:5">
      <c r="A87" s="81" t="s">
        <v>359</v>
      </c>
      <c r="B87" s="123"/>
      <c r="C87" s="124"/>
      <c r="D87" s="123"/>
      <c r="E87" s="73"/>
    </row>
    <row r="88" spans="1:5">
      <c r="A88" s="81" t="s">
        <v>360</v>
      </c>
      <c r="B88" s="126"/>
      <c r="C88" s="124"/>
      <c r="D88" s="126"/>
      <c r="E88" s="73"/>
    </row>
    <row r="89" spans="1:5">
      <c r="A89" s="85" t="s">
        <v>363</v>
      </c>
      <c r="B89" s="123"/>
      <c r="C89" s="124"/>
      <c r="D89" s="123"/>
      <c r="E89" s="73"/>
    </row>
    <row r="90" spans="1:5">
      <c r="A90" s="85" t="s">
        <v>364</v>
      </c>
      <c r="B90" s="123"/>
      <c r="C90" s="124"/>
      <c r="D90" s="123"/>
      <c r="E90" s="73"/>
    </row>
    <row r="91" spans="1:5">
      <c r="A91" s="81" t="s">
        <v>365</v>
      </c>
      <c r="B91" s="123"/>
      <c r="C91" s="124"/>
      <c r="D91" s="123"/>
      <c r="E91" s="73"/>
    </row>
    <row r="92" spans="1:5">
      <c r="A92" s="81" t="s">
        <v>366</v>
      </c>
      <c r="B92" s="127">
        <f>SUM(B78:B91)</f>
        <v>0</v>
      </c>
      <c r="C92" s="128"/>
      <c r="D92" s="127">
        <f>SUM(D78:D91)</f>
        <v>0</v>
      </c>
      <c r="E92" s="73"/>
    </row>
    <row r="93" spans="1:5">
      <c r="A93" s="81"/>
      <c r="B93" s="129"/>
      <c r="C93" s="129"/>
      <c r="D93" s="129"/>
      <c r="E93" s="73"/>
    </row>
    <row r="94" spans="1:5">
      <c r="A94" s="81" t="s">
        <v>367</v>
      </c>
      <c r="B94" s="133">
        <f>B75+B92</f>
        <v>497325024</v>
      </c>
      <c r="C94" s="131"/>
      <c r="D94" s="133">
        <f>D75+D92</f>
        <v>501888023</v>
      </c>
      <c r="E94" s="73"/>
    </row>
    <row r="95" spans="1:5">
      <c r="A95" s="81"/>
      <c r="B95" s="126"/>
      <c r="C95" s="124"/>
      <c r="D95" s="126"/>
      <c r="E95" s="73"/>
    </row>
    <row r="96" spans="1:5">
      <c r="A96" s="81" t="s">
        <v>368</v>
      </c>
      <c r="B96" s="126"/>
      <c r="C96" s="124"/>
      <c r="D96" s="126"/>
      <c r="E96" s="73"/>
    </row>
    <row r="97" spans="1:5">
      <c r="A97" s="81" t="s">
        <v>369</v>
      </c>
      <c r="B97" s="123">
        <v>621858000</v>
      </c>
      <c r="C97" s="124"/>
      <c r="D97" s="123">
        <v>19600000</v>
      </c>
      <c r="E97" s="73"/>
    </row>
    <row r="98" spans="1:5">
      <c r="A98" s="81" t="s">
        <v>211</v>
      </c>
      <c r="B98" s="123"/>
      <c r="C98" s="124"/>
      <c r="D98" s="123"/>
      <c r="E98" s="73"/>
    </row>
    <row r="99" spans="1:5">
      <c r="A99" s="81" t="s">
        <v>212</v>
      </c>
      <c r="B99" s="123"/>
      <c r="C99" s="124"/>
      <c r="D99" s="123"/>
      <c r="E99" s="73"/>
    </row>
    <row r="100" spans="1:5">
      <c r="A100" s="81" t="s">
        <v>29</v>
      </c>
      <c r="B100" s="126"/>
      <c r="C100" s="124"/>
      <c r="D100" s="126"/>
      <c r="E100" s="73"/>
    </row>
    <row r="101" spans="1:5">
      <c r="A101" s="85" t="s">
        <v>370</v>
      </c>
      <c r="B101" s="123"/>
      <c r="C101" s="124"/>
      <c r="D101" s="123"/>
      <c r="E101" s="73"/>
    </row>
    <row r="102" spans="1:5">
      <c r="A102" s="85" t="s">
        <v>371</v>
      </c>
      <c r="B102" s="123"/>
      <c r="C102" s="124"/>
      <c r="D102" s="123"/>
      <c r="E102" s="73"/>
    </row>
    <row r="103" spans="1:5">
      <c r="A103" s="85" t="s">
        <v>29</v>
      </c>
      <c r="B103" s="123">
        <v>7082929</v>
      </c>
      <c r="C103" s="124"/>
      <c r="D103" s="123">
        <v>7082929</v>
      </c>
      <c r="E103" s="73"/>
    </row>
    <row r="104" spans="1:5">
      <c r="A104" s="85" t="s">
        <v>218</v>
      </c>
      <c r="B104" s="123"/>
      <c r="C104" s="124"/>
      <c r="D104" s="123"/>
      <c r="E104" s="73"/>
    </row>
    <row r="105" spans="1:5">
      <c r="A105" s="81" t="s">
        <v>372</v>
      </c>
      <c r="B105" s="123">
        <v>-193693017</v>
      </c>
      <c r="C105" s="134"/>
      <c r="D105" s="123">
        <v>-173798970</v>
      </c>
      <c r="E105" s="73"/>
    </row>
    <row r="106" spans="1:5">
      <c r="A106" s="81" t="s">
        <v>373</v>
      </c>
      <c r="B106" s="123">
        <v>-20798176</v>
      </c>
      <c r="C106" s="124"/>
      <c r="D106" s="123">
        <v>-19894047</v>
      </c>
      <c r="E106" s="73"/>
    </row>
    <row r="107" spans="1:5" ht="18" customHeight="1">
      <c r="A107" s="81" t="s">
        <v>374</v>
      </c>
      <c r="B107" s="135">
        <f>SUM(B97:B106)</f>
        <v>414449736</v>
      </c>
      <c r="C107" s="136"/>
      <c r="D107" s="135">
        <f>SUM(D97:D106)</f>
        <v>-167010088</v>
      </c>
      <c r="E107" s="73"/>
    </row>
    <row r="108" spans="1:5">
      <c r="A108" s="137" t="s">
        <v>214</v>
      </c>
      <c r="B108" s="123"/>
      <c r="C108" s="124"/>
      <c r="D108" s="123"/>
      <c r="E108" s="73"/>
    </row>
    <row r="109" spans="1:5">
      <c r="A109" s="81" t="s">
        <v>375</v>
      </c>
      <c r="B109" s="133">
        <f>SUM(B107:B108)</f>
        <v>414449736</v>
      </c>
      <c r="C109" s="131"/>
      <c r="D109" s="133">
        <f>SUM(D107:D108)</f>
        <v>-167010088</v>
      </c>
      <c r="E109" s="73"/>
    </row>
    <row r="110" spans="1:5">
      <c r="A110" s="81"/>
      <c r="B110" s="138"/>
      <c r="C110" s="134"/>
      <c r="D110" s="138"/>
      <c r="E110" s="139"/>
    </row>
    <row r="111" spans="1:5" ht="15.75" thickBot="1">
      <c r="A111" s="140" t="s">
        <v>376</v>
      </c>
      <c r="B111" s="130">
        <f>B94+B109</f>
        <v>911774760</v>
      </c>
      <c r="C111" s="131"/>
      <c r="D111" s="130">
        <f>D94+D109</f>
        <v>334877935</v>
      </c>
      <c r="E111" s="141"/>
    </row>
    <row r="112" spans="1:5" ht="15.75" thickTop="1">
      <c r="A112" s="142"/>
      <c r="B112" s="143"/>
      <c r="C112" s="143"/>
      <c r="D112" s="143"/>
      <c r="E112" s="143"/>
    </row>
    <row r="113" spans="1:5">
      <c r="A113" s="144" t="s">
        <v>377</v>
      </c>
      <c r="B113" s="145">
        <f>B57-B111</f>
        <v>0</v>
      </c>
      <c r="C113" s="144"/>
      <c r="D113" s="145">
        <f>D57-D111</f>
        <v>0</v>
      </c>
      <c r="E113" s="115"/>
    </row>
    <row r="114" spans="1:5">
      <c r="A114" s="115"/>
      <c r="B114" s="115"/>
      <c r="C114" s="115"/>
      <c r="D114" s="115"/>
      <c r="E114" s="115"/>
    </row>
    <row r="115" spans="1:5">
      <c r="A115" s="115"/>
      <c r="B115" s="115"/>
      <c r="C115" s="115"/>
      <c r="D115" s="115"/>
      <c r="E115" s="115"/>
    </row>
    <row r="116" spans="1:5" ht="30" customHeight="1">
      <c r="A116" s="146" t="s">
        <v>378</v>
      </c>
      <c r="B116" s="146"/>
      <c r="C116" s="146"/>
      <c r="D116" s="146"/>
      <c r="E116" s="115"/>
    </row>
    <row r="117" spans="1:5">
      <c r="A117" s="115"/>
      <c r="B117" s="115"/>
      <c r="C117" s="115"/>
      <c r="D117" s="115"/>
      <c r="E117" s="115"/>
    </row>
    <row r="118" spans="1:5">
      <c r="A118" s="115"/>
      <c r="B118" s="115"/>
      <c r="C118" s="115"/>
      <c r="D118" s="115"/>
      <c r="E118" s="115"/>
    </row>
    <row r="119" spans="1:5">
      <c r="A119" s="115"/>
      <c r="B119" s="115"/>
      <c r="C119" s="115"/>
      <c r="D119" s="115"/>
      <c r="E119" s="115"/>
    </row>
    <row r="120" spans="1:5">
      <c r="A120" s="115"/>
      <c r="B120" s="115"/>
      <c r="C120" s="115"/>
      <c r="D120" s="115"/>
      <c r="E120" s="115"/>
    </row>
    <row r="121" spans="1:5">
      <c r="A121" s="115"/>
      <c r="B121" s="115"/>
      <c r="C121" s="115"/>
      <c r="D121" s="115"/>
      <c r="E121" s="115"/>
    </row>
    <row r="122" spans="1:5">
      <c r="A122" s="115"/>
      <c r="B122" s="115"/>
      <c r="C122" s="115"/>
      <c r="D122" s="115"/>
      <c r="E122" s="115"/>
    </row>
    <row r="123" spans="1:5">
      <c r="A123" s="115"/>
      <c r="B123" s="143"/>
      <c r="C123" s="143"/>
      <c r="D123" s="143"/>
      <c r="E123" s="143"/>
    </row>
    <row r="124" spans="1:5">
      <c r="A124" s="115"/>
      <c r="B124" s="143"/>
      <c r="C124" s="143"/>
      <c r="D124" s="143"/>
      <c r="E124" s="143"/>
    </row>
    <row r="125" spans="1:5">
      <c r="A125" s="115"/>
      <c r="B125" s="143"/>
      <c r="C125" s="143"/>
      <c r="D125" s="143"/>
      <c r="E125" s="143"/>
    </row>
    <row r="126" spans="1:5">
      <c r="A126" s="115"/>
      <c r="B126" s="143"/>
      <c r="C126" s="143"/>
      <c r="D126" s="143"/>
      <c r="E126" s="143"/>
    </row>
    <row r="127" spans="1:5">
      <c r="A127" s="115"/>
      <c r="B127" s="143"/>
      <c r="C127" s="143"/>
      <c r="D127" s="143"/>
      <c r="E127" s="143"/>
    </row>
    <row r="128" spans="1:5">
      <c r="A128" s="115"/>
      <c r="B128" s="143"/>
      <c r="C128" s="143"/>
      <c r="D128" s="143"/>
      <c r="E128" s="14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2" sqref="B42"/>
    </sheetView>
  </sheetViews>
  <sheetFormatPr defaultRowHeight="15"/>
  <cols>
    <col min="1" max="1" width="110.5703125" style="73" customWidth="1"/>
    <col min="2" max="2" width="15.7109375" style="72" customWidth="1"/>
    <col min="3" max="3" width="2.7109375" style="72" customWidth="1"/>
    <col min="4" max="4" width="15.7109375" style="72" customWidth="1"/>
    <col min="5" max="5" width="2.5703125" style="72" customWidth="1"/>
    <col min="6" max="6" width="22" style="72" customWidth="1"/>
    <col min="7" max="8" width="11" style="73" bestFit="1" customWidth="1"/>
    <col min="9" max="9" width="9.5703125" style="73" bestFit="1" customWidth="1"/>
    <col min="10" max="16384" width="9.140625" style="73"/>
  </cols>
  <sheetData>
    <row r="1" spans="1:6">
      <c r="A1" s="35" t="s">
        <v>217</v>
      </c>
      <c r="B1" s="72">
        <v>2018</v>
      </c>
      <c r="D1" s="72">
        <v>2017</v>
      </c>
    </row>
    <row r="2" spans="1:6">
      <c r="A2" s="36" t="s">
        <v>215</v>
      </c>
      <c r="B2" s="72" t="s">
        <v>237</v>
      </c>
      <c r="D2" s="72" t="s">
        <v>237</v>
      </c>
    </row>
    <row r="3" spans="1:6">
      <c r="A3" s="36" t="s">
        <v>216</v>
      </c>
      <c r="B3" s="72" t="s">
        <v>238</v>
      </c>
      <c r="D3" s="72" t="s">
        <v>238</v>
      </c>
    </row>
    <row r="4" spans="1:6">
      <c r="A4" s="36" t="s">
        <v>239</v>
      </c>
      <c r="B4" s="72" t="s">
        <v>236</v>
      </c>
      <c r="D4" s="72" t="s">
        <v>236</v>
      </c>
    </row>
    <row r="5" spans="1:6">
      <c r="A5" s="35" t="s">
        <v>240</v>
      </c>
      <c r="B5" s="73" t="s">
        <v>241</v>
      </c>
      <c r="C5" s="73"/>
      <c r="D5" s="73" t="s">
        <v>241</v>
      </c>
      <c r="E5" s="73"/>
      <c r="F5" s="73"/>
    </row>
    <row r="6" spans="1:6">
      <c r="A6" s="74"/>
      <c r="B6" s="75" t="s">
        <v>242</v>
      </c>
      <c r="C6" s="75"/>
      <c r="D6" s="75" t="s">
        <v>242</v>
      </c>
      <c r="E6" s="76"/>
      <c r="F6" s="73"/>
    </row>
    <row r="7" spans="1:6">
      <c r="A7" s="74"/>
      <c r="B7" s="75" t="s">
        <v>243</v>
      </c>
      <c r="C7" s="75"/>
      <c r="D7" s="75" t="s">
        <v>244</v>
      </c>
      <c r="E7" s="76"/>
      <c r="F7" s="73"/>
    </row>
    <row r="8" spans="1:6">
      <c r="A8" s="77"/>
      <c r="B8" s="78"/>
      <c r="C8" s="79"/>
      <c r="D8" s="78"/>
      <c r="E8" s="80"/>
      <c r="F8" s="73"/>
    </row>
    <row r="9" spans="1:6">
      <c r="A9" s="81" t="s">
        <v>245</v>
      </c>
      <c r="B9" s="82"/>
      <c r="C9" s="83"/>
      <c r="D9" s="82"/>
      <c r="E9" s="82"/>
      <c r="F9" s="84" t="s">
        <v>246</v>
      </c>
    </row>
    <row r="10" spans="1:6">
      <c r="A10" s="85" t="s">
        <v>247</v>
      </c>
      <c r="B10" s="86">
        <v>42633097</v>
      </c>
      <c r="C10" s="83"/>
      <c r="D10" s="86">
        <v>40949616</v>
      </c>
      <c r="E10" s="82"/>
      <c r="F10" s="87" t="s">
        <v>248</v>
      </c>
    </row>
    <row r="11" spans="1:6">
      <c r="A11" s="85" t="s">
        <v>249</v>
      </c>
      <c r="B11" s="86"/>
      <c r="C11" s="83"/>
      <c r="D11" s="86"/>
      <c r="E11" s="82"/>
      <c r="F11" s="87" t="s">
        <v>250</v>
      </c>
    </row>
    <row r="12" spans="1:6">
      <c r="A12" s="85" t="s">
        <v>251</v>
      </c>
      <c r="B12" s="86"/>
      <c r="C12" s="83"/>
      <c r="D12" s="86"/>
      <c r="E12" s="82"/>
      <c r="F12" s="87" t="s">
        <v>250</v>
      </c>
    </row>
    <row r="13" spans="1:6">
      <c r="A13" s="85" t="s">
        <v>252</v>
      </c>
      <c r="B13" s="86"/>
      <c r="C13" s="83"/>
      <c r="D13" s="86"/>
      <c r="E13" s="82"/>
      <c r="F13" s="87" t="s">
        <v>250</v>
      </c>
    </row>
    <row r="14" spans="1:6">
      <c r="A14" s="85" t="s">
        <v>253</v>
      </c>
      <c r="B14" s="86"/>
      <c r="C14" s="83"/>
      <c r="D14" s="86"/>
      <c r="E14" s="82"/>
      <c r="F14" s="87" t="s">
        <v>254</v>
      </c>
    </row>
    <row r="15" spans="1:6">
      <c r="A15" s="81" t="s">
        <v>255</v>
      </c>
      <c r="B15" s="86"/>
      <c r="C15" s="83"/>
      <c r="D15" s="86"/>
      <c r="E15" s="82"/>
      <c r="F15" s="73"/>
    </row>
    <row r="16" spans="1:6">
      <c r="A16" s="81" t="s">
        <v>256</v>
      </c>
      <c r="B16" s="86"/>
      <c r="C16" s="83"/>
      <c r="D16" s="86"/>
      <c r="E16" s="82"/>
      <c r="F16" s="73"/>
    </row>
    <row r="17" spans="1:6">
      <c r="A17" s="81" t="s">
        <v>257</v>
      </c>
      <c r="B17" s="86">
        <v>4502756</v>
      </c>
      <c r="C17" s="83"/>
      <c r="D17" s="86">
        <v>2516193</v>
      </c>
      <c r="E17" s="82"/>
      <c r="F17" s="73"/>
    </row>
    <row r="18" spans="1:6">
      <c r="A18" s="81" t="s">
        <v>258</v>
      </c>
      <c r="B18" s="82"/>
      <c r="C18" s="83"/>
      <c r="D18" s="82"/>
      <c r="E18" s="82"/>
      <c r="F18" s="73"/>
    </row>
    <row r="19" spans="1:6">
      <c r="A19" s="85" t="s">
        <v>258</v>
      </c>
      <c r="B19" s="86">
        <v>-28216104</v>
      </c>
      <c r="C19" s="83"/>
      <c r="D19" s="86">
        <v>-52714838</v>
      </c>
      <c r="E19" s="82"/>
      <c r="F19" s="73"/>
    </row>
    <row r="20" spans="1:6">
      <c r="A20" s="85" t="s">
        <v>259</v>
      </c>
      <c r="B20" s="86">
        <v>-2325943</v>
      </c>
      <c r="C20" s="83"/>
      <c r="D20" s="86">
        <v>-2246200</v>
      </c>
      <c r="E20" s="82"/>
      <c r="F20" s="73"/>
    </row>
    <row r="21" spans="1:6">
      <c r="A21" s="81" t="s">
        <v>260</v>
      </c>
      <c r="B21" s="82"/>
      <c r="C21" s="83"/>
      <c r="D21" s="82"/>
      <c r="E21" s="82"/>
      <c r="F21" s="73"/>
    </row>
    <row r="22" spans="1:6">
      <c r="A22" s="85" t="s">
        <v>261</v>
      </c>
      <c r="B22" s="86">
        <v>-37301586</v>
      </c>
      <c r="C22" s="83"/>
      <c r="D22" s="86">
        <v>-32809285</v>
      </c>
      <c r="E22" s="82"/>
      <c r="F22" s="73"/>
    </row>
    <row r="23" spans="1:6">
      <c r="A23" s="85" t="s">
        <v>262</v>
      </c>
      <c r="B23" s="86">
        <v>-6216228</v>
      </c>
      <c r="C23" s="83"/>
      <c r="D23" s="86">
        <v>-5471546</v>
      </c>
      <c r="E23" s="82"/>
      <c r="F23" s="73"/>
    </row>
    <row r="24" spans="1:6">
      <c r="A24" s="85" t="s">
        <v>263</v>
      </c>
      <c r="B24" s="86"/>
      <c r="C24" s="83"/>
      <c r="D24" s="86"/>
      <c r="E24" s="82"/>
      <c r="F24" s="73"/>
    </row>
    <row r="25" spans="1:6">
      <c r="A25" s="81" t="s">
        <v>264</v>
      </c>
      <c r="B25" s="86"/>
      <c r="C25" s="83"/>
      <c r="D25" s="86"/>
      <c r="E25" s="82"/>
      <c r="F25" s="73"/>
    </row>
    <row r="26" spans="1:6">
      <c r="A26" s="81" t="s">
        <v>265</v>
      </c>
      <c r="B26" s="86">
        <v>-18788161</v>
      </c>
      <c r="C26" s="83"/>
      <c r="D26" s="86">
        <v>-11675177</v>
      </c>
      <c r="E26" s="82"/>
      <c r="F26" s="73"/>
    </row>
    <row r="27" spans="1:6">
      <c r="A27" s="81" t="s">
        <v>266</v>
      </c>
      <c r="B27" s="86">
        <v>-937733</v>
      </c>
      <c r="C27" s="83"/>
      <c r="D27" s="86">
        <v>-2407840</v>
      </c>
      <c r="E27" s="82"/>
      <c r="F27" s="73"/>
    </row>
    <row r="28" spans="1:6">
      <c r="A28" s="81" t="s">
        <v>267</v>
      </c>
      <c r="B28" s="82"/>
      <c r="C28" s="83"/>
      <c r="D28" s="82"/>
      <c r="E28" s="82"/>
      <c r="F28" s="73"/>
    </row>
    <row r="29" spans="1:6" ht="15" customHeight="1">
      <c r="A29" s="85" t="s">
        <v>268</v>
      </c>
      <c r="B29" s="86">
        <v>20013598</v>
      </c>
      <c r="C29" s="83"/>
      <c r="D29" s="86">
        <v>43965030</v>
      </c>
      <c r="E29" s="82"/>
      <c r="F29" s="73"/>
    </row>
    <row r="30" spans="1:6" ht="15" customHeight="1">
      <c r="A30" s="85" t="s">
        <v>269</v>
      </c>
      <c r="B30" s="86"/>
      <c r="C30" s="83"/>
      <c r="D30" s="86"/>
      <c r="E30" s="82"/>
      <c r="F30" s="73"/>
    </row>
    <row r="31" spans="1:6" ht="15" customHeight="1">
      <c r="A31" s="85" t="s">
        <v>270</v>
      </c>
      <c r="B31" s="86"/>
      <c r="C31" s="83"/>
      <c r="D31" s="86"/>
      <c r="E31" s="82"/>
      <c r="F31" s="73"/>
    </row>
    <row r="32" spans="1:6" ht="15" customHeight="1">
      <c r="A32" s="85" t="s">
        <v>271</v>
      </c>
      <c r="B32" s="86"/>
      <c r="C32" s="83"/>
      <c r="D32" s="86"/>
      <c r="E32" s="82"/>
      <c r="F32" s="73"/>
    </row>
    <row r="33" spans="1:6" ht="15" customHeight="1">
      <c r="A33" s="85" t="s">
        <v>272</v>
      </c>
      <c r="B33" s="86"/>
      <c r="C33" s="83"/>
      <c r="D33" s="86"/>
      <c r="E33" s="82"/>
      <c r="F33" s="73"/>
    </row>
    <row r="34" spans="1:6" ht="15" customHeight="1">
      <c r="A34" s="85" t="s">
        <v>273</v>
      </c>
      <c r="B34" s="86"/>
      <c r="C34" s="83"/>
      <c r="D34" s="86"/>
      <c r="E34" s="82"/>
      <c r="F34" s="73"/>
    </row>
    <row r="35" spans="1:6">
      <c r="A35" s="81" t="s">
        <v>274</v>
      </c>
      <c r="B35" s="86"/>
      <c r="C35" s="83"/>
      <c r="D35" s="86"/>
      <c r="E35" s="82"/>
      <c r="F35" s="73"/>
    </row>
    <row r="36" spans="1:6">
      <c r="A36" s="81" t="s">
        <v>275</v>
      </c>
      <c r="B36" s="82"/>
      <c r="C36" s="88"/>
      <c r="D36" s="82"/>
      <c r="E36" s="82"/>
      <c r="F36" s="73"/>
    </row>
    <row r="37" spans="1:6">
      <c r="A37" s="85" t="s">
        <v>276</v>
      </c>
      <c r="B37" s="86"/>
      <c r="C37" s="83"/>
      <c r="D37" s="86"/>
      <c r="E37" s="82"/>
      <c r="F37" s="73"/>
    </row>
    <row r="38" spans="1:6">
      <c r="A38" s="85" t="s">
        <v>277</v>
      </c>
      <c r="B38" s="86"/>
      <c r="C38" s="83"/>
      <c r="D38" s="86"/>
      <c r="E38" s="82"/>
      <c r="F38" s="73"/>
    </row>
    <row r="39" spans="1:6">
      <c r="A39" s="85" t="s">
        <v>278</v>
      </c>
      <c r="B39" s="86">
        <v>5838128</v>
      </c>
      <c r="C39" s="83"/>
      <c r="D39" s="86"/>
      <c r="E39" s="82"/>
      <c r="F39" s="73"/>
    </row>
    <row r="40" spans="1:6">
      <c r="A40" s="81" t="s">
        <v>279</v>
      </c>
      <c r="B40" s="86"/>
      <c r="C40" s="83"/>
      <c r="D40" s="86"/>
      <c r="E40" s="82"/>
      <c r="F40" s="73"/>
    </row>
    <row r="41" spans="1:6">
      <c r="A41" s="89" t="s">
        <v>280</v>
      </c>
      <c r="B41" s="86"/>
      <c r="C41" s="83"/>
      <c r="D41" s="86"/>
      <c r="E41" s="82"/>
      <c r="F41" s="73"/>
    </row>
    <row r="42" spans="1:6">
      <c r="A42" s="81" t="s">
        <v>281</v>
      </c>
      <c r="B42" s="90">
        <f>SUM(B9:B41)</f>
        <v>-20798176</v>
      </c>
      <c r="C42" s="91"/>
      <c r="D42" s="90">
        <f>SUM(D9:D41)</f>
        <v>-19894047</v>
      </c>
      <c r="E42" s="92"/>
      <c r="F42" s="73"/>
    </row>
    <row r="43" spans="1:6">
      <c r="A43" s="81" t="s">
        <v>282</v>
      </c>
      <c r="B43" s="91"/>
      <c r="C43" s="91"/>
      <c r="D43" s="91"/>
      <c r="E43" s="92"/>
      <c r="F43" s="73"/>
    </row>
    <row r="44" spans="1:6">
      <c r="A44" s="85" t="s">
        <v>283</v>
      </c>
      <c r="B44" s="86"/>
      <c r="C44" s="83"/>
      <c r="D44" s="86"/>
      <c r="E44" s="82"/>
      <c r="F44" s="73"/>
    </row>
    <row r="45" spans="1:6">
      <c r="A45" s="85" t="s">
        <v>284</v>
      </c>
      <c r="B45" s="86"/>
      <c r="C45" s="83"/>
      <c r="D45" s="86"/>
      <c r="E45" s="82"/>
      <c r="F45" s="73"/>
    </row>
    <row r="46" spans="1:6">
      <c r="A46" s="85" t="s">
        <v>285</v>
      </c>
      <c r="B46" s="86"/>
      <c r="C46" s="83"/>
      <c r="D46" s="86"/>
      <c r="E46" s="82"/>
      <c r="F46" s="73"/>
    </row>
    <row r="47" spans="1:6">
      <c r="A47" s="81" t="s">
        <v>286</v>
      </c>
      <c r="B47" s="93">
        <f>SUM(B42:B46)</f>
        <v>-20798176</v>
      </c>
      <c r="C47" s="92"/>
      <c r="D47" s="93">
        <f>SUM(D42:D46)</f>
        <v>-19894047</v>
      </c>
      <c r="E47" s="92"/>
      <c r="F47" s="73"/>
    </row>
    <row r="48" spans="1:6" ht="15.75" thickBot="1">
      <c r="A48" s="94"/>
      <c r="B48" s="95"/>
      <c r="C48" s="95"/>
      <c r="D48" s="95"/>
      <c r="E48" s="96"/>
      <c r="F48" s="73"/>
    </row>
    <row r="49" spans="1:6" ht="15.75" thickTop="1">
      <c r="A49" s="97" t="s">
        <v>287</v>
      </c>
      <c r="B49" s="98"/>
      <c r="C49" s="98"/>
      <c r="D49" s="98"/>
      <c r="E49" s="96"/>
      <c r="F49" s="73"/>
    </row>
    <row r="50" spans="1:6">
      <c r="A50" s="85" t="s">
        <v>288</v>
      </c>
      <c r="B50" s="99"/>
      <c r="C50" s="98"/>
      <c r="D50" s="99"/>
      <c r="E50" s="82"/>
      <c r="F50" s="73"/>
    </row>
    <row r="51" spans="1:6">
      <c r="A51" s="85" t="s">
        <v>289</v>
      </c>
      <c r="B51" s="99"/>
      <c r="C51" s="98"/>
      <c r="D51" s="99"/>
      <c r="E51" s="82"/>
      <c r="F51" s="73"/>
    </row>
    <row r="52" spans="1:6">
      <c r="A52" s="85" t="s">
        <v>290</v>
      </c>
      <c r="B52" s="99"/>
      <c r="C52" s="98"/>
      <c r="D52" s="99"/>
      <c r="E52" s="80"/>
      <c r="F52" s="73"/>
    </row>
    <row r="53" spans="1:6" ht="15" customHeight="1">
      <c r="A53" s="85" t="s">
        <v>291</v>
      </c>
      <c r="B53" s="99"/>
      <c r="C53" s="98"/>
      <c r="D53" s="99"/>
      <c r="E53" s="100"/>
      <c r="F53" s="101"/>
    </row>
    <row r="54" spans="1:6">
      <c r="A54" s="102" t="s">
        <v>292</v>
      </c>
      <c r="B54" s="99"/>
      <c r="C54" s="98"/>
      <c r="D54" s="99"/>
      <c r="E54" s="103"/>
      <c r="F54" s="101"/>
    </row>
    <row r="55" spans="1:6">
      <c r="A55" s="97" t="s">
        <v>293</v>
      </c>
      <c r="B55" s="104">
        <f>SUM(B50:B54)</f>
        <v>0</v>
      </c>
      <c r="C55" s="105"/>
      <c r="D55" s="104">
        <f>SUM(D50:D54)</f>
        <v>0</v>
      </c>
      <c r="E55" s="100"/>
      <c r="F55" s="101"/>
    </row>
    <row r="56" spans="1:6">
      <c r="A56" s="106"/>
      <c r="B56" s="107"/>
      <c r="C56" s="108"/>
      <c r="D56" s="107"/>
      <c r="E56" s="100"/>
      <c r="F56" s="101"/>
    </row>
    <row r="57" spans="1:6" ht="15.75" thickBot="1">
      <c r="A57" s="97" t="s">
        <v>294</v>
      </c>
      <c r="B57" s="109">
        <f>B47+B55</f>
        <v>-20798176</v>
      </c>
      <c r="C57" s="110"/>
      <c r="D57" s="109">
        <f>D47+D55</f>
        <v>-19894047</v>
      </c>
      <c r="E57" s="100"/>
      <c r="F57" s="101"/>
    </row>
    <row r="58" spans="1:6" ht="15.75" thickTop="1">
      <c r="A58" s="106"/>
      <c r="B58" s="107"/>
      <c r="C58" s="108"/>
      <c r="D58" s="107"/>
      <c r="E58" s="100"/>
      <c r="F58" s="101"/>
    </row>
    <row r="59" spans="1:6">
      <c r="A59" s="111" t="s">
        <v>295</v>
      </c>
      <c r="B59" s="107"/>
      <c r="C59" s="108"/>
      <c r="D59" s="107"/>
      <c r="E59" s="112"/>
      <c r="F59" s="113"/>
    </row>
    <row r="60" spans="1:6">
      <c r="A60" s="106" t="s">
        <v>296</v>
      </c>
      <c r="B60" s="86"/>
      <c r="C60" s="82"/>
      <c r="D60" s="86"/>
      <c r="E60" s="112"/>
      <c r="F60" s="113"/>
    </row>
    <row r="61" spans="1:6">
      <c r="A61" s="106" t="s">
        <v>297</v>
      </c>
      <c r="B61" s="86"/>
      <c r="C61" s="82"/>
      <c r="D61" s="86"/>
      <c r="E61" s="112"/>
      <c r="F61" s="113"/>
    </row>
    <row r="62" spans="1:6">
      <c r="A62" s="114"/>
      <c r="B62" s="113"/>
      <c r="C62" s="113"/>
      <c r="D62" s="113"/>
      <c r="E62" s="112"/>
      <c r="F62" s="113"/>
    </row>
    <row r="63" spans="1:6">
      <c r="A63" s="114"/>
      <c r="B63" s="113"/>
      <c r="C63" s="113"/>
      <c r="D63" s="113"/>
      <c r="E63" s="112"/>
      <c r="F63" s="113"/>
    </row>
    <row r="64" spans="1:6">
      <c r="A64" s="115" t="s">
        <v>298</v>
      </c>
      <c r="B64" s="113"/>
      <c r="C64" s="113"/>
      <c r="D64" s="113"/>
      <c r="E64" s="112"/>
      <c r="F64" s="113"/>
    </row>
    <row r="65" spans="1:6">
      <c r="A65" s="116"/>
      <c r="B65" s="117"/>
      <c r="C65" s="117"/>
      <c r="D65" s="117"/>
      <c r="E65" s="118"/>
      <c r="F65" s="11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0" workbookViewId="0">
      <selection activeCell="E67" sqref="E67"/>
    </sheetView>
  </sheetViews>
  <sheetFormatPr defaultRowHeight="15"/>
  <cols>
    <col min="1" max="1" width="9.7109375" style="73" customWidth="1"/>
    <col min="2" max="2" width="90.140625" style="73" customWidth="1"/>
    <col min="3" max="3" width="15.7109375" style="73" customWidth="1"/>
    <col min="4" max="4" width="2.7109375" style="73" customWidth="1"/>
    <col min="5" max="5" width="15.7109375" style="73" customWidth="1"/>
    <col min="6" max="6" width="11.5703125" style="73" customWidth="1"/>
    <col min="7" max="16384" width="9.140625" style="73"/>
  </cols>
  <sheetData>
    <row r="1" spans="2:5">
      <c r="B1" s="35" t="s">
        <v>217</v>
      </c>
      <c r="C1" s="73">
        <v>2018</v>
      </c>
      <c r="E1" s="73">
        <v>2017</v>
      </c>
    </row>
    <row r="2" spans="2:5">
      <c r="B2" s="36" t="s">
        <v>215</v>
      </c>
      <c r="C2" s="73" t="s">
        <v>237</v>
      </c>
      <c r="E2" s="73" t="s">
        <v>237</v>
      </c>
    </row>
    <row r="3" spans="2:5">
      <c r="B3" s="36" t="s">
        <v>216</v>
      </c>
      <c r="C3" s="73" t="s">
        <v>238</v>
      </c>
      <c r="E3" s="73" t="s">
        <v>238</v>
      </c>
    </row>
    <row r="4" spans="2:5">
      <c r="B4" s="36" t="s">
        <v>239</v>
      </c>
      <c r="C4" s="73" t="s">
        <v>236</v>
      </c>
      <c r="E4" s="73" t="s">
        <v>236</v>
      </c>
    </row>
    <row r="5" spans="2:5">
      <c r="B5" s="35" t="s">
        <v>379</v>
      </c>
      <c r="C5" s="78" t="s">
        <v>241</v>
      </c>
      <c r="D5" s="79"/>
      <c r="E5" s="78" t="s">
        <v>241</v>
      </c>
    </row>
    <row r="6" spans="2:5">
      <c r="B6" s="36"/>
      <c r="C6" s="78"/>
      <c r="D6" s="79"/>
      <c r="E6" s="78"/>
    </row>
    <row r="7" spans="2:5">
      <c r="B7" s="147"/>
      <c r="C7" s="75" t="s">
        <v>242</v>
      </c>
      <c r="D7" s="75"/>
      <c r="E7" s="75" t="s">
        <v>242</v>
      </c>
    </row>
    <row r="8" spans="2:5" ht="14.1" customHeight="1">
      <c r="B8" s="147"/>
      <c r="C8" s="75" t="s">
        <v>243</v>
      </c>
      <c r="D8" s="75"/>
      <c r="E8" s="75" t="s">
        <v>244</v>
      </c>
    </row>
    <row r="9" spans="2:5" ht="14.1" customHeight="1">
      <c r="B9" s="77"/>
      <c r="C9" s="78"/>
      <c r="D9" s="79"/>
      <c r="E9" s="78"/>
    </row>
    <row r="10" spans="2:5" ht="14.1" customHeight="1">
      <c r="B10" s="81" t="s">
        <v>380</v>
      </c>
      <c r="C10" s="148"/>
      <c r="D10" s="149"/>
      <c r="E10" s="148"/>
    </row>
    <row r="11" spans="2:5" ht="14.1" customHeight="1">
      <c r="B11" s="137" t="s">
        <v>381</v>
      </c>
      <c r="C11" s="126">
        <v>-20798176</v>
      </c>
      <c r="D11" s="124"/>
      <c r="E11" s="126">
        <v>-19894047</v>
      </c>
    </row>
    <row r="12" spans="2:5" ht="14.1" customHeight="1">
      <c r="B12" s="150" t="s">
        <v>382</v>
      </c>
      <c r="C12" s="126"/>
      <c r="D12" s="124"/>
      <c r="E12" s="126"/>
    </row>
    <row r="13" spans="2:5" ht="14.1" customHeight="1">
      <c r="B13" s="151" t="s">
        <v>383</v>
      </c>
      <c r="C13" s="126"/>
      <c r="D13" s="124"/>
      <c r="E13" s="126"/>
    </row>
    <row r="14" spans="2:5" ht="14.1" customHeight="1">
      <c r="B14" s="151" t="s">
        <v>384</v>
      </c>
      <c r="C14" s="126"/>
      <c r="D14" s="124"/>
      <c r="E14" s="126"/>
    </row>
    <row r="15" spans="2:5">
      <c r="B15" s="152" t="s">
        <v>265</v>
      </c>
      <c r="C15" s="126">
        <v>-18788161</v>
      </c>
      <c r="D15" s="124"/>
      <c r="E15" s="126">
        <v>-11675177</v>
      </c>
    </row>
    <row r="16" spans="2:5">
      <c r="B16" s="151" t="s">
        <v>264</v>
      </c>
      <c r="C16" s="126"/>
      <c r="D16" s="124"/>
      <c r="E16" s="126"/>
    </row>
    <row r="17" spans="2:5">
      <c r="B17" s="151" t="s">
        <v>385</v>
      </c>
      <c r="C17" s="126"/>
      <c r="D17" s="124"/>
      <c r="E17" s="126"/>
    </row>
    <row r="18" spans="2:5">
      <c r="B18" s="151" t="s">
        <v>386</v>
      </c>
      <c r="C18" s="126"/>
      <c r="D18" s="124"/>
      <c r="E18" s="126"/>
    </row>
    <row r="19" spans="2:5">
      <c r="B19" s="151" t="s">
        <v>387</v>
      </c>
      <c r="C19" s="126"/>
      <c r="D19" s="124"/>
      <c r="E19" s="126"/>
    </row>
    <row r="20" spans="2:5">
      <c r="B20" s="151" t="s">
        <v>388</v>
      </c>
      <c r="C20" s="126"/>
      <c r="D20" s="134"/>
      <c r="E20" s="138"/>
    </row>
    <row r="21" spans="2:5">
      <c r="B21" s="151" t="s">
        <v>389</v>
      </c>
      <c r="C21" s="126"/>
      <c r="D21" s="134"/>
      <c r="E21" s="138"/>
    </row>
    <row r="22" spans="2:5">
      <c r="B22" s="151" t="s">
        <v>390</v>
      </c>
      <c r="C22" s="126"/>
      <c r="D22" s="134"/>
      <c r="E22" s="138"/>
    </row>
    <row r="23" spans="2:5">
      <c r="B23" s="151" t="s">
        <v>390</v>
      </c>
      <c r="C23" s="126"/>
      <c r="D23" s="134"/>
      <c r="E23" s="138"/>
    </row>
    <row r="24" spans="2:5">
      <c r="B24" s="151"/>
      <c r="C24" s="126"/>
      <c r="D24" s="124"/>
      <c r="E24" s="126"/>
    </row>
    <row r="25" spans="2:5" ht="14.1" customHeight="1">
      <c r="B25" s="137" t="s">
        <v>391</v>
      </c>
      <c r="C25" s="126"/>
      <c r="D25" s="124"/>
      <c r="E25" s="126"/>
    </row>
    <row r="26" spans="2:5" ht="14.1" customHeight="1">
      <c r="B26" s="151" t="s">
        <v>392</v>
      </c>
      <c r="C26" s="126"/>
      <c r="D26" s="124"/>
      <c r="E26" s="126"/>
    </row>
    <row r="27" spans="2:5">
      <c r="B27" s="151" t="s">
        <v>393</v>
      </c>
      <c r="C27" s="126"/>
      <c r="D27" s="124"/>
      <c r="E27" s="126"/>
    </row>
    <row r="28" spans="2:5">
      <c r="B28" s="151" t="s">
        <v>394</v>
      </c>
      <c r="C28" s="126"/>
      <c r="D28" s="124"/>
      <c r="E28" s="126"/>
    </row>
    <row r="29" spans="2:5">
      <c r="B29" s="151" t="s">
        <v>390</v>
      </c>
      <c r="C29" s="126"/>
      <c r="D29" s="124"/>
      <c r="E29" s="126"/>
    </row>
    <row r="30" spans="2:5">
      <c r="B30" s="151"/>
      <c r="C30" s="126"/>
      <c r="D30" s="124"/>
      <c r="E30" s="126"/>
    </row>
    <row r="31" spans="2:5" ht="14.1" customHeight="1">
      <c r="B31" s="137" t="s">
        <v>395</v>
      </c>
      <c r="C31" s="126"/>
      <c r="D31" s="124"/>
      <c r="E31" s="126"/>
    </row>
    <row r="32" spans="2:5">
      <c r="B32" s="151" t="s">
        <v>396</v>
      </c>
      <c r="C32" s="126">
        <v>15028642</v>
      </c>
      <c r="D32" s="124"/>
      <c r="E32" s="126">
        <v>-16138017</v>
      </c>
    </row>
    <row r="33" spans="2:5" ht="14.25" customHeight="1">
      <c r="B33" s="151" t="s">
        <v>397</v>
      </c>
      <c r="C33" s="126">
        <v>-6976727</v>
      </c>
      <c r="D33" s="124"/>
      <c r="E33" s="126">
        <v>-505568</v>
      </c>
    </row>
    <row r="34" spans="2:5" ht="14.25" customHeight="1">
      <c r="B34" s="151" t="s">
        <v>398</v>
      </c>
      <c r="C34" s="126">
        <v>-4655028</v>
      </c>
      <c r="D34" s="124"/>
      <c r="E34" s="126">
        <v>34957876</v>
      </c>
    </row>
    <row r="35" spans="2:5">
      <c r="B35" s="151" t="s">
        <v>399</v>
      </c>
      <c r="C35" s="126">
        <v>92029</v>
      </c>
      <c r="D35" s="124"/>
      <c r="E35" s="126"/>
    </row>
    <row r="36" spans="2:5" ht="14.1" customHeight="1">
      <c r="B36" s="151" t="s">
        <v>390</v>
      </c>
      <c r="C36" s="126"/>
      <c r="D36" s="124"/>
      <c r="E36" s="126"/>
    </row>
    <row r="37" spans="2:5">
      <c r="B37" s="81" t="s">
        <v>400</v>
      </c>
      <c r="C37" s="135">
        <f>SUM(C11:C36)</f>
        <v>-36097421</v>
      </c>
      <c r="D37" s="136"/>
      <c r="E37" s="135">
        <f>SUM(E11:E36)</f>
        <v>-13254933</v>
      </c>
    </row>
    <row r="38" spans="2:5">
      <c r="B38" s="153"/>
      <c r="C38" s="126"/>
      <c r="D38" s="124"/>
      <c r="E38" s="126"/>
    </row>
    <row r="39" spans="2:5">
      <c r="B39" s="81" t="s">
        <v>401</v>
      </c>
      <c r="C39" s="126"/>
      <c r="D39" s="124"/>
      <c r="E39" s="126"/>
    </row>
    <row r="40" spans="2:5" ht="14.1" customHeight="1">
      <c r="B40" s="151" t="s">
        <v>402</v>
      </c>
      <c r="C40" s="126">
        <v>-569092827</v>
      </c>
      <c r="D40" s="124"/>
      <c r="E40" s="126">
        <v>7483404</v>
      </c>
    </row>
    <row r="41" spans="2:5">
      <c r="B41" s="151" t="s">
        <v>403</v>
      </c>
      <c r="C41" s="126"/>
      <c r="D41" s="124"/>
      <c r="E41" s="126"/>
    </row>
    <row r="42" spans="2:5" ht="14.1" customHeight="1">
      <c r="B42" s="151" t="s">
        <v>404</v>
      </c>
      <c r="C42" s="126"/>
      <c r="D42" s="124"/>
      <c r="E42" s="126"/>
    </row>
    <row r="43" spans="2:5" ht="30">
      <c r="B43" s="151" t="s">
        <v>405</v>
      </c>
      <c r="C43" s="126"/>
      <c r="D43" s="124"/>
      <c r="E43" s="126"/>
    </row>
    <row r="44" spans="2:5">
      <c r="B44" s="151" t="s">
        <v>406</v>
      </c>
      <c r="C44" s="126"/>
      <c r="D44" s="124"/>
      <c r="E44" s="126"/>
    </row>
    <row r="45" spans="2:5">
      <c r="B45" s="151" t="s">
        <v>407</v>
      </c>
      <c r="C45" s="126"/>
      <c r="D45" s="124"/>
      <c r="E45" s="126"/>
    </row>
    <row r="46" spans="2:5">
      <c r="B46" s="151" t="s">
        <v>408</v>
      </c>
      <c r="C46" s="126"/>
      <c r="D46" s="124"/>
      <c r="E46" s="126"/>
    </row>
    <row r="47" spans="2:5" ht="14.1" customHeight="1">
      <c r="B47" s="151" t="s">
        <v>409</v>
      </c>
      <c r="C47" s="126"/>
      <c r="D47" s="124"/>
      <c r="E47" s="126"/>
    </row>
    <row r="48" spans="2:5" ht="14.1" customHeight="1">
      <c r="B48" s="151" t="s">
        <v>390</v>
      </c>
      <c r="C48" s="126"/>
      <c r="D48" s="124"/>
      <c r="E48" s="126"/>
    </row>
    <row r="49" spans="2:5" ht="14.1" customHeight="1">
      <c r="B49" s="81" t="s">
        <v>410</v>
      </c>
      <c r="C49" s="135">
        <f>SUM(C40:C48)</f>
        <v>-569092827</v>
      </c>
      <c r="D49" s="136"/>
      <c r="E49" s="135">
        <f>SUM(E40:E48)</f>
        <v>7483404</v>
      </c>
    </row>
    <row r="50" spans="2:5" ht="14.1" customHeight="1">
      <c r="B50" s="153"/>
      <c r="C50" s="126"/>
      <c r="D50" s="124"/>
      <c r="E50" s="126"/>
    </row>
    <row r="51" spans="2:5" ht="14.1" customHeight="1">
      <c r="B51" s="81" t="s">
        <v>411</v>
      </c>
      <c r="C51" s="126"/>
      <c r="D51" s="124"/>
      <c r="E51" s="126"/>
    </row>
    <row r="52" spans="2:5" ht="14.1" customHeight="1">
      <c r="B52" s="151" t="s">
        <v>412</v>
      </c>
      <c r="C52" s="126"/>
      <c r="D52" s="124"/>
      <c r="E52" s="126"/>
    </row>
    <row r="53" spans="2:5" ht="14.1" customHeight="1">
      <c r="B53" s="151" t="s">
        <v>413</v>
      </c>
      <c r="C53" s="126"/>
      <c r="D53" s="124"/>
      <c r="E53" s="126"/>
    </row>
    <row r="54" spans="2:5" ht="14.1" customHeight="1">
      <c r="B54" s="151" t="s">
        <v>414</v>
      </c>
      <c r="C54" s="126"/>
      <c r="D54" s="124"/>
      <c r="E54" s="126"/>
    </row>
    <row r="55" spans="2:5" ht="14.1" customHeight="1">
      <c r="B55" s="151" t="s">
        <v>415</v>
      </c>
      <c r="C55" s="126"/>
      <c r="D55" s="124"/>
      <c r="E55" s="126"/>
    </row>
    <row r="56" spans="2:5" ht="14.1" customHeight="1">
      <c r="B56" s="151" t="s">
        <v>416</v>
      </c>
      <c r="C56" s="126"/>
      <c r="D56" s="124"/>
      <c r="E56" s="126"/>
    </row>
    <row r="57" spans="2:5" ht="14.1" customHeight="1">
      <c r="B57" s="151" t="s">
        <v>417</v>
      </c>
      <c r="C57" s="126"/>
      <c r="D57" s="124"/>
      <c r="E57" s="126"/>
    </row>
    <row r="58" spans="2:5" ht="14.1" customHeight="1">
      <c r="B58" s="151" t="s">
        <v>418</v>
      </c>
      <c r="C58" s="126"/>
      <c r="D58" s="124"/>
      <c r="E58" s="126"/>
    </row>
    <row r="59" spans="2:5" ht="14.1" customHeight="1">
      <c r="B59" s="151" t="s">
        <v>419</v>
      </c>
      <c r="C59" s="126"/>
      <c r="D59" s="124"/>
      <c r="E59" s="126"/>
    </row>
    <row r="60" spans="2:5" ht="15" customHeight="1">
      <c r="B60" s="151" t="s">
        <v>420</v>
      </c>
      <c r="C60" s="126"/>
      <c r="D60" s="124"/>
      <c r="E60" s="126"/>
    </row>
    <row r="61" spans="2:5" ht="14.1" customHeight="1">
      <c r="B61" s="151" t="s">
        <v>421</v>
      </c>
      <c r="C61" s="126"/>
      <c r="D61" s="134"/>
      <c r="E61" s="138"/>
    </row>
    <row r="62" spans="2:5" ht="14.1" customHeight="1">
      <c r="B62" s="151" t="s">
        <v>422</v>
      </c>
      <c r="C62" s="126"/>
      <c r="D62" s="134"/>
      <c r="E62" s="138"/>
    </row>
    <row r="63" spans="2:5" ht="14.1" customHeight="1">
      <c r="B63" s="151" t="s">
        <v>390</v>
      </c>
      <c r="C63" s="126">
        <v>602258000</v>
      </c>
      <c r="D63" s="124"/>
      <c r="E63" s="126"/>
    </row>
    <row r="64" spans="2:5" ht="14.1" customHeight="1">
      <c r="B64" s="81" t="s">
        <v>423</v>
      </c>
      <c r="C64" s="135">
        <f>SUM(C52:C63)</f>
        <v>602258000</v>
      </c>
      <c r="D64" s="136"/>
      <c r="E64" s="135">
        <f>SUM(E52:E63)</f>
        <v>0</v>
      </c>
    </row>
    <row r="65" spans="2:6" ht="14.1" customHeight="1">
      <c r="B65" s="153"/>
      <c r="C65" s="126"/>
      <c r="D65" s="124"/>
      <c r="E65" s="126"/>
    </row>
    <row r="66" spans="2:6" ht="14.1" customHeight="1">
      <c r="B66" s="81" t="s">
        <v>424</v>
      </c>
      <c r="C66" s="154">
        <f>C37+C49+C64</f>
        <v>-2932248</v>
      </c>
      <c r="D66" s="136"/>
      <c r="E66" s="154">
        <f>E37+E49+E64</f>
        <v>-5771529</v>
      </c>
    </row>
    <row r="67" spans="2:6">
      <c r="B67" s="155" t="s">
        <v>425</v>
      </c>
      <c r="C67" s="126">
        <v>3131291</v>
      </c>
      <c r="D67" s="124"/>
      <c r="E67" s="126">
        <v>8902820</v>
      </c>
    </row>
    <row r="68" spans="2:6">
      <c r="B68" s="155" t="s">
        <v>426</v>
      </c>
      <c r="C68" s="126"/>
      <c r="D68" s="124"/>
      <c r="E68" s="126"/>
    </row>
    <row r="69" spans="2:6" ht="15.75" thickBot="1">
      <c r="B69" s="156" t="s">
        <v>427</v>
      </c>
      <c r="C69" s="157">
        <f>SUM(C66:C68)</f>
        <v>199043</v>
      </c>
      <c r="D69" s="158"/>
      <c r="E69" s="157">
        <f>SUM(E66:E68)</f>
        <v>3131291</v>
      </c>
    </row>
    <row r="70" spans="2:6" ht="15.75" thickTop="1"/>
    <row r="72" spans="2:6">
      <c r="B72" s="144" t="s">
        <v>377</v>
      </c>
      <c r="C72" s="159">
        <f>C69-'[1]Pasqyra e Pozicioni Financiar'!C11</f>
        <v>199043</v>
      </c>
      <c r="D72" s="160"/>
      <c r="E72" s="160">
        <f>E69-'[1]Pasqyra e Pozicioni Financiar'!E11</f>
        <v>3131291</v>
      </c>
      <c r="F72" s="144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80" zoomScaleNormal="80" workbookViewId="0">
      <selection activeCell="D8" sqref="D8"/>
    </sheetView>
  </sheetViews>
  <sheetFormatPr defaultRowHeight="15"/>
  <cols>
    <col min="1" max="1" width="78.7109375" style="38" customWidth="1"/>
    <col min="2" max="6" width="15.7109375" style="38" customWidth="1"/>
    <col min="7" max="7" width="19" style="38" customWidth="1"/>
    <col min="8" max="8" width="15.7109375" style="38" customWidth="1"/>
    <col min="9" max="9" width="17.7109375" style="38" bestFit="1" customWidth="1"/>
    <col min="10" max="10" width="15.7109375" style="38" customWidth="1"/>
    <col min="11" max="11" width="17.7109375" style="38" bestFit="1" customWidth="1"/>
    <col min="12" max="16384" width="9.140625" style="38"/>
  </cols>
  <sheetData>
    <row r="1" spans="1:12">
      <c r="A1" s="35" t="s">
        <v>217</v>
      </c>
    </row>
    <row r="2" spans="1:12">
      <c r="A2" s="36" t="s">
        <v>215</v>
      </c>
    </row>
    <row r="3" spans="1:12">
      <c r="A3" s="36" t="s">
        <v>216</v>
      </c>
    </row>
    <row r="4" spans="1:12">
      <c r="A4" s="36" t="s">
        <v>236</v>
      </c>
    </row>
    <row r="5" spans="1:12">
      <c r="A5" s="35" t="s">
        <v>213</v>
      </c>
    </row>
    <row r="6" spans="1:12">
      <c r="A6" s="40"/>
    </row>
    <row r="7" spans="1:12" ht="72">
      <c r="B7" s="41" t="s">
        <v>219</v>
      </c>
      <c r="C7" s="41" t="s">
        <v>211</v>
      </c>
      <c r="D7" s="41" t="s">
        <v>212</v>
      </c>
      <c r="E7" s="41" t="s">
        <v>29</v>
      </c>
      <c r="F7" s="41" t="s">
        <v>218</v>
      </c>
      <c r="G7" s="41" t="s">
        <v>220</v>
      </c>
      <c r="H7" s="41" t="s">
        <v>221</v>
      </c>
      <c r="I7" s="41" t="s">
        <v>26</v>
      </c>
      <c r="J7" s="41" t="s">
        <v>214</v>
      </c>
      <c r="K7" s="41" t="s">
        <v>26</v>
      </c>
      <c r="L7" s="37"/>
    </row>
    <row r="8" spans="1:12">
      <c r="A8" s="42"/>
      <c r="B8" s="37"/>
      <c r="C8" s="43"/>
      <c r="D8" s="43"/>
      <c r="E8" s="44"/>
      <c r="F8" s="44"/>
      <c r="G8" s="44"/>
      <c r="H8" s="45"/>
      <c r="I8" s="45"/>
      <c r="J8" s="45"/>
      <c r="K8" s="43"/>
      <c r="L8" s="43"/>
    </row>
    <row r="9" spans="1:12">
      <c r="A9" s="46"/>
      <c r="B9" s="47"/>
      <c r="C9" s="47"/>
      <c r="D9" s="47"/>
      <c r="E9" s="48"/>
      <c r="F9" s="48"/>
      <c r="G9" s="48"/>
      <c r="H9" s="39"/>
      <c r="I9" s="39"/>
      <c r="J9" s="39"/>
      <c r="K9" s="39"/>
      <c r="L9" s="43"/>
    </row>
    <row r="10" spans="1:12" ht="15.75" thickBot="1">
      <c r="A10" s="49" t="s">
        <v>222</v>
      </c>
      <c r="B10" s="57">
        <v>19600000</v>
      </c>
      <c r="C10" s="57"/>
      <c r="D10" s="57"/>
      <c r="E10" s="57">
        <v>7082929</v>
      </c>
      <c r="F10" s="57"/>
      <c r="G10" s="57">
        <v>-173798970</v>
      </c>
      <c r="H10" s="57"/>
      <c r="I10" s="57">
        <f>SUM(B10:H10)</f>
        <v>-147116041</v>
      </c>
      <c r="J10" s="57"/>
      <c r="K10" s="57">
        <f>SUM(I10:J10)</f>
        <v>-147116041</v>
      </c>
      <c r="L10" s="43"/>
    </row>
    <row r="11" spans="1:12" ht="15.75" thickTop="1">
      <c r="A11" s="50" t="s">
        <v>223</v>
      </c>
      <c r="B11" s="58"/>
      <c r="C11" s="58"/>
      <c r="D11" s="58"/>
      <c r="E11" s="58"/>
      <c r="F11" s="58"/>
      <c r="G11" s="58"/>
      <c r="H11" s="59"/>
      <c r="I11" s="59">
        <f>SUM(B11:H11)</f>
        <v>0</v>
      </c>
      <c r="J11" s="60"/>
      <c r="K11" s="58">
        <f>SUM(I11:J11)</f>
        <v>0</v>
      </c>
      <c r="L11" s="43"/>
    </row>
    <row r="12" spans="1:12">
      <c r="A12" s="49" t="s">
        <v>224</v>
      </c>
      <c r="B12" s="61">
        <f>SUM(B10:B11)</f>
        <v>19600000</v>
      </c>
      <c r="C12" s="61">
        <f t="shared" ref="C12:J12" si="0">SUM(C10:C11)</f>
        <v>0</v>
      </c>
      <c r="D12" s="61">
        <f t="shared" si="0"/>
        <v>0</v>
      </c>
      <c r="E12" s="61">
        <f t="shared" si="0"/>
        <v>7082929</v>
      </c>
      <c r="F12" s="61">
        <f t="shared" si="0"/>
        <v>0</v>
      </c>
      <c r="G12" s="61">
        <f t="shared" si="0"/>
        <v>-173798970</v>
      </c>
      <c r="H12" s="61">
        <f t="shared" si="0"/>
        <v>0</v>
      </c>
      <c r="I12" s="61">
        <f>SUM(B12:H12)</f>
        <v>-147116041</v>
      </c>
      <c r="J12" s="61">
        <f t="shared" si="0"/>
        <v>0</v>
      </c>
      <c r="K12" s="61">
        <f>SUM(I12:J12)</f>
        <v>-147116041</v>
      </c>
      <c r="L12" s="43"/>
    </row>
    <row r="13" spans="1:12">
      <c r="A13" s="51" t="s">
        <v>225</v>
      </c>
      <c r="B13" s="58"/>
      <c r="C13" s="58"/>
      <c r="D13" s="58"/>
      <c r="E13" s="58"/>
      <c r="F13" s="58"/>
      <c r="G13" s="58"/>
      <c r="H13" s="62"/>
      <c r="I13" s="62">
        <f t="shared" ref="I13:I37" si="1">SUM(B13:H13)</f>
        <v>0</v>
      </c>
      <c r="J13" s="62"/>
      <c r="K13" s="58">
        <f t="shared" ref="K13:K37" si="2">SUM(I13:J13)</f>
        <v>0</v>
      </c>
      <c r="L13" s="43"/>
    </row>
    <row r="14" spans="1:12">
      <c r="A14" s="52" t="s">
        <v>221</v>
      </c>
      <c r="B14" s="59"/>
      <c r="C14" s="59"/>
      <c r="D14" s="59"/>
      <c r="E14" s="59"/>
      <c r="F14" s="59"/>
      <c r="G14" s="62"/>
      <c r="H14" s="63">
        <v>-19894047</v>
      </c>
      <c r="I14" s="62">
        <f t="shared" si="1"/>
        <v>-19894047</v>
      </c>
      <c r="J14" s="63"/>
      <c r="K14" s="62">
        <f t="shared" si="2"/>
        <v>-19894047</v>
      </c>
      <c r="L14" s="43"/>
    </row>
    <row r="15" spans="1:12">
      <c r="A15" s="52" t="s">
        <v>226</v>
      </c>
      <c r="B15" s="59"/>
      <c r="C15" s="59"/>
      <c r="D15" s="59"/>
      <c r="E15" s="59"/>
      <c r="F15" s="59"/>
      <c r="G15" s="62"/>
      <c r="H15" s="63"/>
      <c r="I15" s="62">
        <f t="shared" si="1"/>
        <v>0</v>
      </c>
      <c r="J15" s="63"/>
      <c r="K15" s="62">
        <f t="shared" si="2"/>
        <v>0</v>
      </c>
      <c r="L15" s="43"/>
    </row>
    <row r="16" spans="1:12">
      <c r="A16" s="52" t="s">
        <v>227</v>
      </c>
      <c r="B16" s="59"/>
      <c r="C16" s="59"/>
      <c r="D16" s="59"/>
      <c r="E16" s="59"/>
      <c r="F16" s="59"/>
      <c r="G16" s="62"/>
      <c r="H16" s="62"/>
      <c r="I16" s="62">
        <f t="shared" si="1"/>
        <v>0</v>
      </c>
      <c r="J16" s="62"/>
      <c r="K16" s="62">
        <f t="shared" si="2"/>
        <v>0</v>
      </c>
      <c r="L16" s="43"/>
    </row>
    <row r="17" spans="1:12">
      <c r="A17" s="51" t="s">
        <v>228</v>
      </c>
      <c r="B17" s="64">
        <f>SUM(B13:B16)</f>
        <v>0</v>
      </c>
      <c r="C17" s="64">
        <f t="shared" ref="C17:J17" si="3">SUM(C13:C16)</f>
        <v>0</v>
      </c>
      <c r="D17" s="64">
        <f t="shared" si="3"/>
        <v>0</v>
      </c>
      <c r="E17" s="64">
        <f t="shared" si="3"/>
        <v>0</v>
      </c>
      <c r="F17" s="64">
        <f t="shared" si="3"/>
        <v>0</v>
      </c>
      <c r="G17" s="64">
        <f t="shared" si="3"/>
        <v>0</v>
      </c>
      <c r="H17" s="65">
        <f>SUM(H13:H16)</f>
        <v>-19894047</v>
      </c>
      <c r="I17" s="64">
        <f t="shared" si="1"/>
        <v>-19894047</v>
      </c>
      <c r="J17" s="65">
        <f t="shared" si="3"/>
        <v>0</v>
      </c>
      <c r="K17" s="64">
        <f t="shared" si="2"/>
        <v>-19894047</v>
      </c>
      <c r="L17" s="43"/>
    </row>
    <row r="18" spans="1:12">
      <c r="A18" s="51" t="s">
        <v>229</v>
      </c>
      <c r="B18" s="59"/>
      <c r="C18" s="59"/>
      <c r="D18" s="59"/>
      <c r="E18" s="59"/>
      <c r="F18" s="59"/>
      <c r="G18" s="62"/>
      <c r="H18" s="62"/>
      <c r="I18" s="62">
        <f t="shared" si="1"/>
        <v>0</v>
      </c>
      <c r="J18" s="62"/>
      <c r="K18" s="62">
        <f t="shared" si="2"/>
        <v>0</v>
      </c>
      <c r="L18" s="43"/>
    </row>
    <row r="19" spans="1:12">
      <c r="A19" s="53" t="s">
        <v>230</v>
      </c>
      <c r="B19" s="59"/>
      <c r="C19" s="59"/>
      <c r="D19" s="59"/>
      <c r="E19" s="59"/>
      <c r="F19" s="59"/>
      <c r="G19" s="62"/>
      <c r="H19" s="62"/>
      <c r="I19" s="62">
        <f t="shared" si="1"/>
        <v>0</v>
      </c>
      <c r="J19" s="62"/>
      <c r="K19" s="62">
        <f t="shared" si="2"/>
        <v>0</v>
      </c>
      <c r="L19" s="43"/>
    </row>
    <row r="20" spans="1:12">
      <c r="A20" s="53" t="s">
        <v>231</v>
      </c>
      <c r="B20" s="59"/>
      <c r="C20" s="59"/>
      <c r="D20" s="59"/>
      <c r="E20" s="59"/>
      <c r="F20" s="59"/>
      <c r="G20" s="62"/>
      <c r="H20" s="62"/>
      <c r="I20" s="62">
        <f t="shared" si="1"/>
        <v>0</v>
      </c>
      <c r="J20" s="62"/>
      <c r="K20" s="62">
        <f t="shared" si="2"/>
        <v>0</v>
      </c>
      <c r="L20" s="43"/>
    </row>
    <row r="21" spans="1:12">
      <c r="A21" s="55" t="s">
        <v>232</v>
      </c>
      <c r="B21" s="59"/>
      <c r="C21" s="59"/>
      <c r="D21" s="59"/>
      <c r="E21" s="66"/>
      <c r="F21" s="66"/>
      <c r="G21" s="62">
        <f>H12</f>
        <v>0</v>
      </c>
      <c r="H21" s="62">
        <f>-H12</f>
        <v>0</v>
      </c>
      <c r="I21" s="62">
        <f t="shared" si="1"/>
        <v>0</v>
      </c>
      <c r="J21" s="62"/>
      <c r="K21" s="62">
        <f t="shared" si="2"/>
        <v>0</v>
      </c>
      <c r="L21" s="43"/>
    </row>
    <row r="22" spans="1:12">
      <c r="A22" s="51" t="s">
        <v>233</v>
      </c>
      <c r="B22" s="61">
        <f>SUM(B19:B21)</f>
        <v>0</v>
      </c>
      <c r="C22" s="61">
        <f>SUM(C19:C21)</f>
        <v>0</v>
      </c>
      <c r="D22" s="61">
        <f t="shared" ref="D22:J22" si="4">SUM(D19:D21)</f>
        <v>0</v>
      </c>
      <c r="E22" s="61">
        <f t="shared" si="4"/>
        <v>0</v>
      </c>
      <c r="F22" s="61">
        <f t="shared" si="4"/>
        <v>0</v>
      </c>
      <c r="G22" s="61">
        <f t="shared" si="4"/>
        <v>0</v>
      </c>
      <c r="H22" s="61">
        <f t="shared" si="4"/>
        <v>0</v>
      </c>
      <c r="I22" s="64">
        <f t="shared" si="1"/>
        <v>0</v>
      </c>
      <c r="J22" s="61">
        <f t="shared" si="4"/>
        <v>0</v>
      </c>
      <c r="K22" s="61">
        <f t="shared" si="2"/>
        <v>0</v>
      </c>
      <c r="L22" s="43"/>
    </row>
    <row r="23" spans="1:12">
      <c r="A23" s="51"/>
      <c r="B23" s="58"/>
      <c r="C23" s="67"/>
      <c r="D23" s="58"/>
      <c r="E23" s="67"/>
      <c r="F23" s="67"/>
      <c r="G23" s="67"/>
      <c r="H23" s="62"/>
      <c r="I23" s="62"/>
      <c r="J23" s="62"/>
      <c r="K23" s="67"/>
      <c r="L23" s="43"/>
    </row>
    <row r="24" spans="1:12" ht="15.75" thickBot="1">
      <c r="A24" s="56" t="s">
        <v>234</v>
      </c>
      <c r="B24" s="68">
        <f>B12+B17+B22</f>
        <v>19600000</v>
      </c>
      <c r="C24" s="68">
        <f t="shared" ref="C24:J24" si="5">C12+C17+C22</f>
        <v>0</v>
      </c>
      <c r="D24" s="68">
        <f t="shared" si="5"/>
        <v>0</v>
      </c>
      <c r="E24" s="68">
        <f t="shared" si="5"/>
        <v>7082929</v>
      </c>
      <c r="F24" s="68">
        <f t="shared" si="5"/>
        <v>0</v>
      </c>
      <c r="G24" s="68">
        <f t="shared" si="5"/>
        <v>-173798970</v>
      </c>
      <c r="H24" s="68">
        <f t="shared" si="5"/>
        <v>-19894047</v>
      </c>
      <c r="I24" s="68">
        <f t="shared" si="1"/>
        <v>-167010088</v>
      </c>
      <c r="J24" s="68">
        <f t="shared" si="5"/>
        <v>0</v>
      </c>
      <c r="K24" s="68">
        <f t="shared" si="2"/>
        <v>-167010088</v>
      </c>
      <c r="L24" s="43"/>
    </row>
    <row r="25" spans="1:12" ht="15.75" thickTop="1">
      <c r="A25" s="54"/>
      <c r="B25" s="58"/>
      <c r="C25" s="58"/>
      <c r="D25" s="58"/>
      <c r="E25" s="58"/>
      <c r="F25" s="58"/>
      <c r="G25" s="58"/>
      <c r="H25" s="62"/>
      <c r="I25" s="62">
        <f t="shared" si="1"/>
        <v>0</v>
      </c>
      <c r="J25" s="62"/>
      <c r="K25" s="58">
        <f t="shared" si="2"/>
        <v>0</v>
      </c>
      <c r="L25" s="43"/>
    </row>
    <row r="26" spans="1:12">
      <c r="A26" s="51" t="s">
        <v>225</v>
      </c>
      <c r="B26" s="59"/>
      <c r="C26" s="59"/>
      <c r="D26" s="59"/>
      <c r="E26" s="59"/>
      <c r="F26" s="59"/>
      <c r="G26" s="62"/>
      <c r="H26" s="62"/>
      <c r="I26" s="62">
        <f t="shared" si="1"/>
        <v>0</v>
      </c>
      <c r="J26" s="62"/>
      <c r="K26" s="62">
        <f t="shared" si="2"/>
        <v>0</v>
      </c>
      <c r="L26" s="43"/>
    </row>
    <row r="27" spans="1:12">
      <c r="A27" s="52" t="s">
        <v>221</v>
      </c>
      <c r="B27" s="59"/>
      <c r="C27" s="59"/>
      <c r="D27" s="59"/>
      <c r="E27" s="59"/>
      <c r="F27" s="59"/>
      <c r="G27" s="62"/>
      <c r="H27" s="63">
        <v>-20798176</v>
      </c>
      <c r="I27" s="62">
        <f t="shared" si="1"/>
        <v>-20798176</v>
      </c>
      <c r="J27" s="63"/>
      <c r="K27" s="62">
        <f t="shared" si="2"/>
        <v>-20798176</v>
      </c>
      <c r="L27" s="43"/>
    </row>
    <row r="28" spans="1:12">
      <c r="A28" s="52" t="s">
        <v>226</v>
      </c>
      <c r="B28" s="59"/>
      <c r="C28" s="59"/>
      <c r="D28" s="59"/>
      <c r="E28" s="59"/>
      <c r="F28" s="59"/>
      <c r="G28" s="62"/>
      <c r="H28" s="63"/>
      <c r="I28" s="62">
        <f t="shared" si="1"/>
        <v>0</v>
      </c>
      <c r="J28" s="63"/>
      <c r="K28" s="62">
        <f t="shared" si="2"/>
        <v>0</v>
      </c>
      <c r="L28" s="43"/>
    </row>
    <row r="29" spans="1:12">
      <c r="A29" s="52" t="s">
        <v>227</v>
      </c>
      <c r="B29" s="59"/>
      <c r="C29" s="59"/>
      <c r="D29" s="59"/>
      <c r="E29" s="59"/>
      <c r="F29" s="59"/>
      <c r="G29" s="62"/>
      <c r="H29" s="62"/>
      <c r="I29" s="62">
        <f t="shared" si="1"/>
        <v>0</v>
      </c>
      <c r="J29" s="62"/>
      <c r="K29" s="62">
        <f t="shared" si="2"/>
        <v>0</v>
      </c>
      <c r="L29" s="43"/>
    </row>
    <row r="30" spans="1:12">
      <c r="A30" s="51" t="s">
        <v>228</v>
      </c>
      <c r="B30" s="64">
        <f>SUM(B27:B29)</f>
        <v>0</v>
      </c>
      <c r="C30" s="64">
        <f t="shared" ref="C30:J30" si="6">SUM(C27:C29)</f>
        <v>0</v>
      </c>
      <c r="D30" s="64">
        <f t="shared" si="6"/>
        <v>0</v>
      </c>
      <c r="E30" s="64">
        <f t="shared" si="6"/>
        <v>0</v>
      </c>
      <c r="F30" s="64">
        <f t="shared" si="6"/>
        <v>0</v>
      </c>
      <c r="G30" s="64">
        <f t="shared" si="6"/>
        <v>0</v>
      </c>
      <c r="H30" s="65">
        <f t="shared" si="6"/>
        <v>-20798176</v>
      </c>
      <c r="I30" s="64">
        <f t="shared" si="1"/>
        <v>-20798176</v>
      </c>
      <c r="J30" s="65">
        <f t="shared" si="6"/>
        <v>0</v>
      </c>
      <c r="K30" s="64">
        <f t="shared" si="2"/>
        <v>-20798176</v>
      </c>
      <c r="L30" s="43"/>
    </row>
    <row r="31" spans="1:12">
      <c r="A31" s="51" t="s">
        <v>229</v>
      </c>
      <c r="B31" s="59"/>
      <c r="C31" s="59"/>
      <c r="D31" s="59"/>
      <c r="E31" s="59"/>
      <c r="F31" s="59"/>
      <c r="G31" s="62"/>
      <c r="H31" s="62"/>
      <c r="I31" s="62">
        <f t="shared" si="1"/>
        <v>0</v>
      </c>
      <c r="J31" s="62"/>
      <c r="K31" s="62">
        <f t="shared" si="2"/>
        <v>0</v>
      </c>
      <c r="L31" s="43"/>
    </row>
    <row r="32" spans="1:12">
      <c r="A32" s="53" t="s">
        <v>230</v>
      </c>
      <c r="B32" s="59">
        <v>602258000</v>
      </c>
      <c r="C32" s="59"/>
      <c r="D32" s="59"/>
      <c r="E32" s="59"/>
      <c r="F32" s="59"/>
      <c r="G32" s="62"/>
      <c r="H32" s="62"/>
      <c r="I32" s="62">
        <f t="shared" si="1"/>
        <v>602258000</v>
      </c>
      <c r="J32" s="62"/>
      <c r="K32" s="62">
        <f t="shared" si="2"/>
        <v>602258000</v>
      </c>
      <c r="L32" s="43"/>
    </row>
    <row r="33" spans="1:12">
      <c r="A33" s="53" t="s">
        <v>231</v>
      </c>
      <c r="B33" s="59"/>
      <c r="C33" s="59"/>
      <c r="D33" s="59"/>
      <c r="E33" s="59"/>
      <c r="F33" s="59"/>
      <c r="G33" s="62"/>
      <c r="H33" s="62"/>
      <c r="I33" s="62">
        <f t="shared" si="1"/>
        <v>0</v>
      </c>
      <c r="J33" s="62"/>
      <c r="K33" s="62">
        <f t="shared" si="2"/>
        <v>0</v>
      </c>
      <c r="L33" s="43"/>
    </row>
    <row r="34" spans="1:12">
      <c r="A34" s="55" t="s">
        <v>232</v>
      </c>
      <c r="B34" s="59"/>
      <c r="C34" s="59"/>
      <c r="D34" s="59"/>
      <c r="E34" s="66"/>
      <c r="F34" s="66"/>
      <c r="G34" s="62">
        <f>-H34</f>
        <v>-19894047</v>
      </c>
      <c r="H34" s="62">
        <v>19894047</v>
      </c>
      <c r="I34" s="62">
        <f t="shared" si="1"/>
        <v>0</v>
      </c>
      <c r="J34" s="62"/>
      <c r="K34" s="62">
        <f t="shared" si="2"/>
        <v>0</v>
      </c>
      <c r="L34" s="43"/>
    </row>
    <row r="35" spans="1:12">
      <c r="A35" s="51" t="s">
        <v>233</v>
      </c>
      <c r="B35" s="64">
        <f>SUM(B32:B34)</f>
        <v>602258000</v>
      </c>
      <c r="C35" s="64">
        <f t="shared" ref="C35:J35" si="7">SUM(C32:C34)</f>
        <v>0</v>
      </c>
      <c r="D35" s="64">
        <f t="shared" si="7"/>
        <v>0</v>
      </c>
      <c r="E35" s="64">
        <f t="shared" si="7"/>
        <v>0</v>
      </c>
      <c r="F35" s="64">
        <f t="shared" si="7"/>
        <v>0</v>
      </c>
      <c r="G35" s="64">
        <f t="shared" si="7"/>
        <v>-19894047</v>
      </c>
      <c r="H35" s="64">
        <f t="shared" si="7"/>
        <v>19894047</v>
      </c>
      <c r="I35" s="64">
        <f t="shared" si="1"/>
        <v>602258000</v>
      </c>
      <c r="J35" s="64">
        <f t="shared" si="7"/>
        <v>0</v>
      </c>
      <c r="K35" s="64">
        <f t="shared" si="2"/>
        <v>602258000</v>
      </c>
      <c r="L35" s="43"/>
    </row>
    <row r="36" spans="1:12">
      <c r="A36" s="51"/>
      <c r="B36" s="59"/>
      <c r="C36" s="59"/>
      <c r="D36" s="59"/>
      <c r="E36" s="59"/>
      <c r="F36" s="59"/>
      <c r="G36" s="62"/>
      <c r="H36" s="62"/>
      <c r="I36" s="62"/>
      <c r="J36" s="62"/>
      <c r="K36" s="62"/>
      <c r="L36" s="43"/>
    </row>
    <row r="37" spans="1:12" ht="15.75" thickBot="1">
      <c r="A37" s="51" t="s">
        <v>235</v>
      </c>
      <c r="B37" s="69">
        <f>B24+B30+B35</f>
        <v>621858000</v>
      </c>
      <c r="C37" s="69">
        <f t="shared" ref="C37:J37" si="8">C24+C30+C35</f>
        <v>0</v>
      </c>
      <c r="D37" s="69">
        <f t="shared" si="8"/>
        <v>0</v>
      </c>
      <c r="E37" s="69">
        <f t="shared" si="8"/>
        <v>7082929</v>
      </c>
      <c r="F37" s="69">
        <f t="shared" si="8"/>
        <v>0</v>
      </c>
      <c r="G37" s="69">
        <f t="shared" si="8"/>
        <v>-193693017</v>
      </c>
      <c r="H37" s="69">
        <f>H24+H30+H35</f>
        <v>-20798176</v>
      </c>
      <c r="I37" s="69">
        <f t="shared" si="1"/>
        <v>414449736</v>
      </c>
      <c r="J37" s="69">
        <f t="shared" si="8"/>
        <v>0</v>
      </c>
      <c r="K37" s="69">
        <f t="shared" si="2"/>
        <v>414449736</v>
      </c>
      <c r="L37" s="43"/>
    </row>
    <row r="38" spans="1:12" ht="15.75" thickTop="1">
      <c r="B38" s="70"/>
      <c r="C38" s="70"/>
      <c r="D38" s="70"/>
      <c r="E38" s="70"/>
      <c r="F38" s="70"/>
      <c r="G38" s="71"/>
      <c r="H38" s="71"/>
      <c r="I38" s="71"/>
      <c r="J38" s="71"/>
      <c r="K38" s="71"/>
      <c r="L38" s="43"/>
    </row>
    <row r="39" spans="1:12">
      <c r="B39" s="43"/>
      <c r="C39" s="43"/>
      <c r="D39" s="43"/>
      <c r="E39" s="43"/>
      <c r="F39" s="43"/>
      <c r="L39" s="43"/>
    </row>
    <row r="40" spans="1:12">
      <c r="B40" s="43"/>
      <c r="C40" s="43"/>
      <c r="D40" s="43"/>
      <c r="E40" s="43"/>
      <c r="F40" s="43"/>
      <c r="L40" s="43"/>
    </row>
    <row r="41" spans="1:12">
      <c r="B41" s="43"/>
      <c r="C41" s="43"/>
      <c r="D41" s="43"/>
      <c r="E41" s="43"/>
      <c r="F41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2021-09-04T13:08:14Z</dcterms:modified>
</cp:coreProperties>
</file>