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480" yWindow="90" windowWidth="12120" windowHeight="9120" tabRatio="965" activeTab="3"/>
  </bookViews>
  <sheets>
    <sheet name="Kopertina " sheetId="20" r:id="rId1"/>
    <sheet name="AKTIVI " sheetId="19" r:id="rId2"/>
    <sheet name="PASIVI " sheetId="18" r:id="rId3"/>
    <sheet name="Ardh e shp - natyres" sheetId="16" r:id="rId4"/>
    <sheet name=" Fluksit mon - direkte" sheetId="14" r:id="rId5"/>
    <sheet name="Pas e ndrysh ne kapit" sheetId="12" r:id="rId6"/>
    <sheet name="levizja e bankes" sheetId="21" r:id="rId7"/>
    <sheet name="automjetet" sheetId="22" r:id="rId8"/>
    <sheet name="AQ" sheetId="23" r:id="rId9"/>
    <sheet name="pasqyra  3" sheetId="24" r:id="rId10"/>
    <sheet name="pasqyra 1  &amp;2" sheetId="25" r:id="rId11"/>
    <sheet name="Sheet1" sheetId="26" r:id="rId12"/>
  </sheets>
  <definedNames>
    <definedName name="_xlnm._FilterDatabase" localSheetId="1" hidden="1">'AKTIVI '!$A$1:$E$2</definedName>
  </definedNames>
  <calcPr calcId="124519"/>
</workbook>
</file>

<file path=xl/calcChain.xml><?xml version="1.0" encoding="utf-8"?>
<calcChain xmlns="http://schemas.openxmlformats.org/spreadsheetml/2006/main">
  <c r="K72" i="25"/>
  <c r="K68"/>
  <c r="K62"/>
  <c r="K93"/>
  <c r="G18" i="18"/>
  <c r="D11" i="19"/>
  <c r="O25" i="25"/>
  <c r="N12"/>
  <c r="N8"/>
  <c r="N25"/>
  <c r="F50" i="23"/>
  <c r="E50"/>
  <c r="D50"/>
  <c r="G49"/>
  <c r="G48"/>
  <c r="G47"/>
  <c r="G46"/>
  <c r="G45"/>
  <c r="G44"/>
  <c r="G43"/>
  <c r="G42"/>
  <c r="G50"/>
  <c r="F36"/>
  <c r="E36"/>
  <c r="D36"/>
  <c r="G35"/>
  <c r="G34"/>
  <c r="G33"/>
  <c r="G32"/>
  <c r="G31"/>
  <c r="G30"/>
  <c r="G29"/>
  <c r="G28"/>
  <c r="G27"/>
  <c r="G26"/>
  <c r="G25"/>
  <c r="G36"/>
  <c r="F19"/>
  <c r="E19"/>
  <c r="D19"/>
  <c r="G18"/>
  <c r="G17"/>
  <c r="G16"/>
  <c r="G15"/>
  <c r="G14"/>
  <c r="G13"/>
  <c r="G12"/>
  <c r="G11"/>
  <c r="G10"/>
  <c r="G9"/>
  <c r="G8"/>
  <c r="G19"/>
  <c r="E23" i="22"/>
  <c r="E23" i="21"/>
  <c r="D38" i="18"/>
  <c r="D12"/>
  <c r="G35"/>
  <c r="I32" i="16"/>
  <c r="H32"/>
  <c r="H11" i="14"/>
  <c r="H13"/>
  <c r="H44" i="18"/>
  <c r="H18"/>
  <c r="H20"/>
  <c r="H49"/>
  <c r="E13" i="16"/>
  <c r="E20"/>
  <c r="E8"/>
  <c r="E30"/>
  <c r="E32"/>
  <c r="G18" i="12"/>
  <c r="G22" s="1"/>
  <c r="D30" i="18"/>
  <c r="D28"/>
  <c r="D27"/>
  <c r="E30"/>
  <c r="E36"/>
  <c r="F27"/>
  <c r="D21" i="19"/>
  <c r="D7"/>
  <c r="D6"/>
  <c r="J39" i="18"/>
  <c r="J41"/>
  <c r="G17" i="12"/>
  <c r="J23" i="18"/>
  <c r="J26"/>
  <c r="J28"/>
  <c r="H23"/>
  <c r="H25"/>
  <c r="D24"/>
  <c r="D32" i="19"/>
  <c r="D38"/>
  <c r="D36"/>
  <c r="D55"/>
  <c r="E38"/>
  <c r="E36"/>
  <c r="E21"/>
  <c r="E11"/>
  <c r="E6"/>
  <c r="E55"/>
  <c r="F29" i="16"/>
  <c r="C1" i="14"/>
  <c r="C1" i="16"/>
  <c r="B1" i="18"/>
  <c r="H17" i="12"/>
  <c r="H22"/>
  <c r="H52" i="18"/>
  <c r="H54"/>
  <c r="D6"/>
  <c r="D52"/>
  <c r="D57"/>
  <c r="D36"/>
</calcChain>
</file>

<file path=xl/sharedStrings.xml><?xml version="1.0" encoding="utf-8"?>
<sst xmlns="http://schemas.openxmlformats.org/spreadsheetml/2006/main" count="584" uniqueCount="452">
  <si>
    <t>Emertimi dhe Forma Ligjore</t>
  </si>
  <si>
    <t xml:space="preserve">N I P T - I </t>
  </si>
  <si>
    <t xml:space="preserve">Adresa e Selise </t>
  </si>
  <si>
    <t xml:space="preserve">Data e Krijimit </t>
  </si>
  <si>
    <t xml:space="preserve">Nr I  Rregj Tregetar </t>
  </si>
  <si>
    <t xml:space="preserve">Veprimtaria kryesore </t>
  </si>
  <si>
    <t xml:space="preserve">PASQYRAT FINANCIARE </t>
  </si>
  <si>
    <t xml:space="preserve">(  Ne zbatim te standarteve  Kombetare te kontabilitetit  Nr 2  </t>
  </si>
  <si>
    <t xml:space="preserve"> dhe  Ligjit 9228 date 29.04.2004  " Per Kontabilitetin dhe Pasqyrat Financiare " )</t>
  </si>
  <si>
    <t xml:space="preserve">V I T I  </t>
  </si>
  <si>
    <t xml:space="preserve">Pasqyrat jane individuale </t>
  </si>
  <si>
    <t xml:space="preserve">Pasqyrat jane  te konsoliduara </t>
  </si>
  <si>
    <t xml:space="preserve">Pasqyrat financiare jane te shprehura ne </t>
  </si>
  <si>
    <t xml:space="preserve">Pyasqyrat financiare jane te rumbullukasura ne </t>
  </si>
  <si>
    <t xml:space="preserve">Periudha kontabel e Pasqyrave Financiare </t>
  </si>
  <si>
    <t xml:space="preserve">Nga </t>
  </si>
  <si>
    <t xml:space="preserve">Deri </t>
  </si>
  <si>
    <t>Nr</t>
  </si>
  <si>
    <t xml:space="preserve">A K T I V E T </t>
  </si>
  <si>
    <t>Shenime</t>
  </si>
  <si>
    <t>Periudha</t>
  </si>
  <si>
    <t xml:space="preserve">Raportuse </t>
  </si>
  <si>
    <t xml:space="preserve">Periudha </t>
  </si>
  <si>
    <t xml:space="preserve">Paraardhese </t>
  </si>
  <si>
    <t>I</t>
  </si>
  <si>
    <t xml:space="preserve">AKTIVET AFATSHKURTERA </t>
  </si>
  <si>
    <t xml:space="preserve">&gt;  Banka </t>
  </si>
  <si>
    <t xml:space="preserve">&gt;  Arka </t>
  </si>
  <si>
    <t xml:space="preserve">1. - Aktivet monetare </t>
  </si>
  <si>
    <t>2 -  Derivatet e Aktivet te mbajtura per tregetim</t>
  </si>
  <si>
    <t>&gt;  Te drejta e detyrime ndaj ortakeve</t>
  </si>
  <si>
    <t xml:space="preserve">&gt;  T v sh </t>
  </si>
  <si>
    <t>&gt;  Tatim mbi fitimin</t>
  </si>
  <si>
    <t xml:space="preserve">&gt;  Debitore , Kreditore te tjere </t>
  </si>
  <si>
    <t>&gt;  Kliente per mallra , produkte e sherbime</t>
  </si>
  <si>
    <t xml:space="preserve">3 -  Aktivet te tjera financiare  afatshkurtera </t>
  </si>
  <si>
    <t xml:space="preserve">4 - Inventari </t>
  </si>
  <si>
    <t xml:space="preserve">&gt;  Lendet e para </t>
  </si>
  <si>
    <t>&gt;  Prodhimi ne proces</t>
  </si>
  <si>
    <t xml:space="preserve">&gt;  Produkte te gateshme </t>
  </si>
  <si>
    <t>&gt;  Mallra per rrishitje</t>
  </si>
  <si>
    <t xml:space="preserve">&gt;  Parapagesa per furnizime </t>
  </si>
  <si>
    <t>5  -  Aktivet  biliogjike</t>
  </si>
  <si>
    <t xml:space="preserve">6 - Aktivet afatshkurtera te mbajtura per rishitje </t>
  </si>
  <si>
    <t xml:space="preserve">7 - Parapagime  dhe shpenzime  te shtyra </t>
  </si>
  <si>
    <t>&gt; Shpenzime te periudhave te ardheshme</t>
  </si>
  <si>
    <t>II</t>
  </si>
  <si>
    <t xml:space="preserve"> AKTIVET  AFATGJATA </t>
  </si>
  <si>
    <t xml:space="preserve">1  - Financimet financiare afatgjata </t>
  </si>
  <si>
    <t>2 - Aktivet Afatgjata  materiale</t>
  </si>
  <si>
    <t>&gt; Toka</t>
  </si>
  <si>
    <t>&gt; Ndertesa</t>
  </si>
  <si>
    <t xml:space="preserve"> &gt; makineri e paisje </t>
  </si>
  <si>
    <t xml:space="preserve">3 - Aktivet Biologjike afatgjata </t>
  </si>
  <si>
    <t>4 - Aktivet afatgjata jo materiale</t>
  </si>
  <si>
    <t>5 - Kapitali aksioner I  pa paguar</t>
  </si>
  <si>
    <t>6 - Aktivet e tjera afat gjata .</t>
  </si>
  <si>
    <t>&gt;  Inventar I imet</t>
  </si>
  <si>
    <t>PASIVET E KAPITALET</t>
  </si>
  <si>
    <t xml:space="preserve">Derivatet </t>
  </si>
  <si>
    <t xml:space="preserve">2 - Huamarjet </t>
  </si>
  <si>
    <t xml:space="preserve"> &gt; Overdraftet financiare</t>
  </si>
  <si>
    <t xml:space="preserve">&gt; Huamarjet afatshkurtera </t>
  </si>
  <si>
    <t xml:space="preserve">3 - Huate e parapagimet </t>
  </si>
  <si>
    <t xml:space="preserve">&gt; Te pagushme ndaj furnitoreve </t>
  </si>
  <si>
    <t xml:space="preserve"> &gt;  Te pagushme ndaj punonjesve </t>
  </si>
  <si>
    <t xml:space="preserve"> &gt;  Detyrime  per Sigurimet shoqerore</t>
  </si>
  <si>
    <t xml:space="preserve">&gt; Detyrime Tatimore per  TAP - in  </t>
  </si>
  <si>
    <t xml:space="preserve">&gt; Detyrime Tatimore per  Tatimin mbi fitimin </t>
  </si>
  <si>
    <t xml:space="preserve">&gt; Detyrime tatimore per T V SH </t>
  </si>
  <si>
    <t>&gt; Detyrime tatimore per tatimin ne burim</t>
  </si>
  <si>
    <t>&gt; Te drejta e detyrime ndaj ortakeve</t>
  </si>
  <si>
    <t xml:space="preserve">&gt; Dividente per tu paguar </t>
  </si>
  <si>
    <t xml:space="preserve">&gt; debitore e kreditore te tjere </t>
  </si>
  <si>
    <t xml:space="preserve">4 - Grantet  dhe te ardhura te shtyra </t>
  </si>
  <si>
    <t xml:space="preserve">5 - Privizionet Afatshkurtera </t>
  </si>
  <si>
    <t xml:space="preserve">PASIVET AFATGJATA </t>
  </si>
  <si>
    <t xml:space="preserve"> 1 - Huate afatgjata </t>
  </si>
  <si>
    <t>&gt; Hua , bono , dhe detyrime qeraje financiare</t>
  </si>
  <si>
    <t xml:space="preserve">&gt;  Bono te kovertushme </t>
  </si>
  <si>
    <t xml:space="preserve">2 - Huamarjet  te tjera afatgjata </t>
  </si>
  <si>
    <t xml:space="preserve">3 - Grantet  dhe te ardhura te shtyra </t>
  </si>
  <si>
    <t xml:space="preserve">4 - Provigjonet Afatgjata </t>
  </si>
  <si>
    <t>TOTALI I PASIVEVE ( I +  II )</t>
  </si>
  <si>
    <t>III</t>
  </si>
  <si>
    <t>KAPITALI</t>
  </si>
  <si>
    <t>1 - Aksione te pakices</t>
  </si>
  <si>
    <t>2 - Kapitali I aksionereve te Shoq meme(P F te kons)</t>
  </si>
  <si>
    <t>3- Kapitali aksioner</t>
  </si>
  <si>
    <t>4 - Primi I Aksionit</t>
  </si>
  <si>
    <t>5 - Njesite ose Aksione te thesarit ( Negative )</t>
  </si>
  <si>
    <t>6 - rezervat Statuore</t>
  </si>
  <si>
    <t>7 - Rezervat Ligjore</t>
  </si>
  <si>
    <t>8 - rezerva te tjera</t>
  </si>
  <si>
    <t xml:space="preserve">9 - Fitime te pashperndara </t>
  </si>
  <si>
    <t>10 - Fitime ( Humbja ) e vitit financiar</t>
  </si>
  <si>
    <t>TOTALI I PASIVEVE DHE KAPITALIT( I + II + III)</t>
  </si>
  <si>
    <t xml:space="preserve"> ( Bazuar ne klasifikimin e shpenzimeve sipas natyres )</t>
  </si>
  <si>
    <t xml:space="preserve">Pershkrimi I elementeve </t>
  </si>
  <si>
    <t>Raportuse</t>
  </si>
  <si>
    <t xml:space="preserve"> Te ardhura te tjera nga veprimtaria e shfrytezimit </t>
  </si>
  <si>
    <t xml:space="preserve">Materiale te konsumuara </t>
  </si>
  <si>
    <t>Kostot e punes</t>
  </si>
  <si>
    <t xml:space="preserve">Pagat e personelit </t>
  </si>
  <si>
    <t>Shpenzime  per Sigurimet shoqerore e shendetesore</t>
  </si>
  <si>
    <t xml:space="preserve">Amortizimet e cvleresimet </t>
  </si>
  <si>
    <t xml:space="preserve">Shpenzime te tjera </t>
  </si>
  <si>
    <t xml:space="preserve">TOTALI I SHPENZIMEVE </t>
  </si>
  <si>
    <t xml:space="preserve">Fitimi ( humbja )  nga veprimtaria kryesore </t>
  </si>
  <si>
    <t>Te ardhura e shpenzimet financiare nga pjesmarjet</t>
  </si>
  <si>
    <t xml:space="preserve">Te ardhura e shpenz financ nga  njesite e kontrolluara </t>
  </si>
  <si>
    <t xml:space="preserve">Te ardhura e shpenzimet financiare  </t>
  </si>
  <si>
    <t xml:space="preserve">121.0  Te ardhura e shpenz financ nga invest te tjera e financ afat gjata </t>
  </si>
  <si>
    <t xml:space="preserve">122  Te ardhura e shpenzimet nga interesat </t>
  </si>
  <si>
    <t xml:space="preserve">123 Fitime  ( humbje ) nga kurset e e kembimit </t>
  </si>
  <si>
    <t>124  Te ardhura e shpenzime te tjera financiare</t>
  </si>
  <si>
    <t>Totali I te ardhurave e shpenzimeve financiare</t>
  </si>
  <si>
    <t>Fitimi ( humbja ) para tatimit  ( 9 + / -  13 )</t>
  </si>
  <si>
    <t>Shpenzimet e tatimit  mbi fitimin</t>
  </si>
  <si>
    <t>Fitimi  ( humbja  ) neto e vitit finanaciar ( 14 - 15 )</t>
  </si>
  <si>
    <t xml:space="preserve">PASQYRA  E  TE  ARDHURAVE  DHE   SHPENZIMEVE </t>
  </si>
  <si>
    <t xml:space="preserve">Pasqyra e Fluksit monetar - Metoda Direkte </t>
  </si>
  <si>
    <t>raportuse</t>
  </si>
  <si>
    <t xml:space="preserve">Periudha   </t>
  </si>
  <si>
    <t>A</t>
  </si>
  <si>
    <t>Fluksi monetar nga veprimtarite e shfrytezimit</t>
  </si>
  <si>
    <t>Mjetet monetare ( M M ) te arketuara nga klientet</t>
  </si>
  <si>
    <t>M M te paguara ndaj furnitoreve e punonjesve</t>
  </si>
  <si>
    <t>M M te ardhura nga veprimtarite e tjera</t>
  </si>
  <si>
    <t xml:space="preserve">tatim fitimi I paguar </t>
  </si>
  <si>
    <t xml:space="preserve">M M Neto nga veprimtarite e shfrytezimit </t>
  </si>
  <si>
    <t>B</t>
  </si>
  <si>
    <t xml:space="preserve">Fluksi monetar nga veprimtarite investuse </t>
  </si>
  <si>
    <t xml:space="preserve">Blerja e njesise te kontrolluar X  minus parate e Arketuara </t>
  </si>
  <si>
    <t>Blerja e Aktiveve afat gjata  materiale</t>
  </si>
  <si>
    <t>Te ardhura nga shitja e paisjeve</t>
  </si>
  <si>
    <t>Interes I arketuar</t>
  </si>
  <si>
    <t>Divident I arketuar</t>
  </si>
  <si>
    <t xml:space="preserve">M M Neto te perdorura  ne veprimtarite investuse </t>
  </si>
  <si>
    <t>C</t>
  </si>
  <si>
    <t xml:space="preserve"> Fluksi monetar nga aktivitett financiare</t>
  </si>
  <si>
    <t>Te ardhura nga emetimi I kapitalit aksioner</t>
  </si>
  <si>
    <t>Te ardhura nga huamarjet afatgjata</t>
  </si>
  <si>
    <t>pagesat e detyrimeve te qerase financiare</t>
  </si>
  <si>
    <t>Dividente te paguar</t>
  </si>
  <si>
    <t>M M Neto e perdorur ne veprimtarite financiare</t>
  </si>
  <si>
    <t xml:space="preserve">Ritja / renja Neto e mjeteve monetare </t>
  </si>
  <si>
    <t>Mjete monetare ne fund te periudhes kontabel</t>
  </si>
  <si>
    <t>Mjete monetare ne fillim te periudhes  kontabel</t>
  </si>
  <si>
    <t xml:space="preserve">Data e mbylljes te Pasqyrave Financiare </t>
  </si>
  <si>
    <t>TOTALI  AKTIVEVE   I+II</t>
  </si>
  <si>
    <t xml:space="preserve">Shpenzimet per energjin elektrike </t>
  </si>
  <si>
    <t>Sh.A.Ujesjellsi Vlore</t>
  </si>
  <si>
    <t>07303204A</t>
  </si>
  <si>
    <t>20.Shtator</t>
  </si>
  <si>
    <t>Interes I paguar</t>
  </si>
  <si>
    <t>Rjet Ujesjellsi</t>
  </si>
  <si>
    <t>Prodhim e shperndarje uji</t>
  </si>
  <si>
    <t>leke</t>
  </si>
  <si>
    <t>Po</t>
  </si>
  <si>
    <t>jo</t>
  </si>
  <si>
    <t>Te ardhura nga subvensioni shfrytezimit</t>
  </si>
  <si>
    <t>Te ardhura te tjera</t>
  </si>
  <si>
    <t>Shpenzime kanalizime</t>
  </si>
  <si>
    <t>mjete transporti</t>
  </si>
  <si>
    <t xml:space="preserve">paisje zyre informatike </t>
  </si>
  <si>
    <t>Emetimi I aksioneve</t>
  </si>
  <si>
    <t>Sh. A. Ujesjellesi Vlore</t>
  </si>
  <si>
    <t xml:space="preserve">NJE PASQYRE E PA KONSOLIDUAR </t>
  </si>
  <si>
    <t>Emerimi</t>
  </si>
  <si>
    <t>Kapitali Aksioner</t>
  </si>
  <si>
    <t>Primi Aksionit</t>
  </si>
  <si>
    <t xml:space="preserve">Aksione te Thesarit </t>
  </si>
  <si>
    <t>Rezerva Stat e ligj</t>
  </si>
  <si>
    <t>Fitimi I pashpernd</t>
  </si>
  <si>
    <t>T O T A L I</t>
  </si>
  <si>
    <t>Efekti I ndryshimit ne polit kontabl</t>
  </si>
  <si>
    <t>Pozicioni  I rregulluar</t>
  </si>
  <si>
    <t>Fitimi Neto per periudhen kontabel</t>
  </si>
  <si>
    <t>Rritja e rezerve te kapitalit</t>
  </si>
  <si>
    <t>Aksione te thesarit te riblera</t>
  </si>
  <si>
    <t>lll</t>
  </si>
  <si>
    <t>Pozicioni me 31 dhjetor 2010</t>
  </si>
  <si>
    <t>sahat uji ,te tjera</t>
  </si>
  <si>
    <t>gjithsej shitjet</t>
  </si>
  <si>
    <t>humbje te viteve te kaluara</t>
  </si>
  <si>
    <t>10% tatim</t>
  </si>
  <si>
    <t>derdhur gjate vitti</t>
  </si>
  <si>
    <t>Pasqyra Financiare  te Vitit  2011</t>
  </si>
  <si>
    <t>viti  2011</t>
  </si>
  <si>
    <t>1,01,2011</t>
  </si>
  <si>
    <t>PASQYRA  E  NDRYSHIMEVE  NE  KAPITAL  2011</t>
  </si>
  <si>
    <t>Pozicioni  me 31 dhjetor 2010</t>
  </si>
  <si>
    <t>;</t>
  </si>
  <si>
    <t>Pozicioni me 31 dhjetor 2011</t>
  </si>
  <si>
    <r>
      <t xml:space="preserve">Tatimpaguesi  </t>
    </r>
    <r>
      <rPr>
        <b/>
        <sz val="11"/>
        <rFont val="Arial"/>
        <family val="2"/>
      </rPr>
      <t>SH.A.UJESJELLESI .VLORE</t>
    </r>
  </si>
  <si>
    <t>NIPT       K07303204A</t>
  </si>
  <si>
    <t>TEL        033223849</t>
  </si>
  <si>
    <t>Inventari i Llogarive Bankare</t>
  </si>
  <si>
    <t>Nr.</t>
  </si>
  <si>
    <t>Emertimi bankes</t>
  </si>
  <si>
    <t>Numri llogarise</t>
  </si>
  <si>
    <t>Shuma monedhe e huaj</t>
  </si>
  <si>
    <t>Shuma ne leke</t>
  </si>
  <si>
    <t xml:space="preserve">B K T </t>
  </si>
  <si>
    <t>Pro kredit</t>
  </si>
  <si>
    <t>70018260-00-01</t>
  </si>
  <si>
    <t>Intesa San Paolo</t>
  </si>
  <si>
    <t>Rajfajzen</t>
  </si>
  <si>
    <t>Banka Tirana</t>
  </si>
  <si>
    <t>0700-304702-100</t>
  </si>
  <si>
    <t>Kredins</t>
  </si>
  <si>
    <t>Bis Bank</t>
  </si>
  <si>
    <t>Union Bank</t>
  </si>
  <si>
    <t>B Popullore</t>
  </si>
  <si>
    <t>Alfa Banke</t>
  </si>
  <si>
    <t>First Banke</t>
  </si>
  <si>
    <t>Shuma</t>
  </si>
  <si>
    <t>DREJTORE</t>
  </si>
  <si>
    <t>Varvara  GJIKA</t>
  </si>
  <si>
    <t>31.12.2011</t>
  </si>
  <si>
    <t>Subjekti  SH.A.UJESJELLSI VLORE</t>
  </si>
  <si>
    <t>Lloji Automjetit</t>
  </si>
  <si>
    <t>Kapaciteti</t>
  </si>
  <si>
    <t>Targa</t>
  </si>
  <si>
    <t>Vlera</t>
  </si>
  <si>
    <t xml:space="preserve">Furgon Iveko  </t>
  </si>
  <si>
    <t>1.5ton</t>
  </si>
  <si>
    <t>VL 0603B</t>
  </si>
  <si>
    <t>Autoveture SAB</t>
  </si>
  <si>
    <t>1.2ton</t>
  </si>
  <si>
    <t>jo ne gjendje pune</t>
  </si>
  <si>
    <t xml:space="preserve">Skrep Fiat/Hitach FT 800.2 </t>
  </si>
  <si>
    <t>7 ton</t>
  </si>
  <si>
    <t xml:space="preserve">Skrep Fiat/Hitach 110 HB </t>
  </si>
  <si>
    <t>Skrep JCB3cx-97 TA</t>
  </si>
  <si>
    <t>5.4 ton</t>
  </si>
  <si>
    <t>VL4125C</t>
  </si>
  <si>
    <t>Kamionçin benz 207</t>
  </si>
  <si>
    <t>1.8 ton</t>
  </si>
  <si>
    <t>VL7420B</t>
  </si>
  <si>
    <t>Furgon Benz 8+1 ,208</t>
  </si>
  <si>
    <t>1.7ton</t>
  </si>
  <si>
    <t>VL0183C</t>
  </si>
  <si>
    <t>Autoveture Benz 250 D</t>
  </si>
  <si>
    <t>1.4ton</t>
  </si>
  <si>
    <t>VL8138B</t>
  </si>
  <si>
    <t>Autoveture Benz 190 D</t>
  </si>
  <si>
    <t>VL9066A</t>
  </si>
  <si>
    <t>Motosaldatriçe Zetor 3011</t>
  </si>
  <si>
    <t>DREJTORI</t>
  </si>
  <si>
    <t>Varvara  Gjika</t>
  </si>
  <si>
    <t>Inventari automjeteve ne pronesi te subjektit 2011</t>
  </si>
  <si>
    <t xml:space="preserve">Ford  Ranger </t>
  </si>
  <si>
    <t>Tr  8406 P</t>
  </si>
  <si>
    <t>Ford  Everest</t>
  </si>
  <si>
    <t>Tr  8410 P</t>
  </si>
  <si>
    <t>Tr  8408 P</t>
  </si>
  <si>
    <t>Shoqeria Ujesjellesi Vlore</t>
  </si>
  <si>
    <t>K07303204A</t>
  </si>
  <si>
    <t>Aktivet Afatgjata Materiale  me vlere fillestare   2011</t>
  </si>
  <si>
    <t>Emertimi</t>
  </si>
  <si>
    <t>Sasia</t>
  </si>
  <si>
    <t>Gjendje</t>
  </si>
  <si>
    <t>Shtesa</t>
  </si>
  <si>
    <t>Pakesime</t>
  </si>
  <si>
    <t>Toka</t>
  </si>
  <si>
    <t>Ndertime</t>
  </si>
  <si>
    <t>Makineri,paisje</t>
  </si>
  <si>
    <t>Rrjet ujesjellesi</t>
  </si>
  <si>
    <t>Rrrjet Grand</t>
  </si>
  <si>
    <t>Mjete transporti</t>
  </si>
  <si>
    <t>kompjuterike</t>
  </si>
  <si>
    <t>Zyre</t>
  </si>
  <si>
    <t>Pajisje informatike projekt</t>
  </si>
  <si>
    <t xml:space="preserve">Sahat </t>
  </si>
  <si>
    <t>Sahat uji projekti</t>
  </si>
  <si>
    <t xml:space="preserve">             TOTALI</t>
  </si>
  <si>
    <t>Amortizimi A.A.Materiale   2011</t>
  </si>
  <si>
    <t>Makineri,paisje,vegla</t>
  </si>
  <si>
    <t>Amortizim per A.A  grand eshte13278171</t>
  </si>
  <si>
    <t>Vlera Kontabel Neto e A.A.Materiale  2011</t>
  </si>
  <si>
    <t>rrjet ujesjellesi</t>
  </si>
  <si>
    <t>sahat uji</t>
  </si>
  <si>
    <t>DREJTOR</t>
  </si>
  <si>
    <t>Varvara GJIKA</t>
  </si>
  <si>
    <t>SHOQERIA_________________</t>
  </si>
  <si>
    <t>Ujesjellesi Vlore</t>
  </si>
  <si>
    <t>NIPTI__K07303204A__________________</t>
  </si>
  <si>
    <t>Pasqyre Nr.3</t>
  </si>
  <si>
    <t>Aktiviteti</t>
  </si>
  <si>
    <t>Te ardhurat nga aktiviteti</t>
  </si>
  <si>
    <t>Tregti</t>
  </si>
  <si>
    <t>Tregti karburanti</t>
  </si>
  <si>
    <t>Tregti ushqimore,pije</t>
  </si>
  <si>
    <t>Tregti materiale ndertimi</t>
  </si>
  <si>
    <t>Tregti cigaresh</t>
  </si>
  <si>
    <t>Tregti artikuj industrial</t>
  </si>
  <si>
    <t>Farmaci</t>
  </si>
  <si>
    <t>Eksport mallrash</t>
  </si>
  <si>
    <t>Tregti te tjera</t>
  </si>
  <si>
    <t>Totali i te ardhurave nga   tregtia</t>
  </si>
  <si>
    <t>Ndertim</t>
  </si>
  <si>
    <t xml:space="preserve">Ndertim banese </t>
  </si>
  <si>
    <t>Ndertim pune publike</t>
  </si>
  <si>
    <t>Ndertime te tjera</t>
  </si>
  <si>
    <t>Totali i te ardhurave nga ndertimi</t>
  </si>
  <si>
    <t>Prodhim</t>
  </si>
  <si>
    <t>Eksport, prodhime te ndryshme</t>
  </si>
  <si>
    <t>Fason te cdo lloji</t>
  </si>
  <si>
    <t>Prodhim materiale ndertimi</t>
  </si>
  <si>
    <t xml:space="preserve">Prodhim ushqimore </t>
  </si>
  <si>
    <t>Prodhim pije alkolike, etj</t>
  </si>
  <si>
    <t>Prodhime energji</t>
  </si>
  <si>
    <t>Prodhim hidrokarbure,</t>
  </si>
  <si>
    <t>Prodhim e shitje  uji</t>
  </si>
  <si>
    <t>Totali i te ardhurave nga prodhimi</t>
  </si>
  <si>
    <t>Transport</t>
  </si>
  <si>
    <t>Transport mallrash</t>
  </si>
  <si>
    <t>Transport malli nderkombetare</t>
  </si>
  <si>
    <t>Transport udhetaresh</t>
  </si>
  <si>
    <t>Transport udhetaresh nderkombetare</t>
  </si>
  <si>
    <t>IV</t>
  </si>
  <si>
    <t>Totali i te ardhurave nga transporti</t>
  </si>
  <si>
    <t xml:space="preserve">Sherbimi </t>
  </si>
  <si>
    <t xml:space="preserve">Sherbime financiare </t>
  </si>
  <si>
    <t>Siguracione</t>
  </si>
  <si>
    <t>Sherbime mjekesore</t>
  </si>
  <si>
    <t xml:space="preserve">Bar restorante </t>
  </si>
  <si>
    <t>Hoteleri</t>
  </si>
  <si>
    <t>Lojra Fati</t>
  </si>
  <si>
    <t>Veprimtari televizive</t>
  </si>
  <si>
    <t>Telekomunikacion</t>
  </si>
  <si>
    <t>Eksport sherbimish te ndryshme</t>
  </si>
  <si>
    <t>Profesione te lira</t>
  </si>
  <si>
    <t>Sherbime te tjera</t>
  </si>
  <si>
    <t>V</t>
  </si>
  <si>
    <t>Totali i te ardhurave nga sherbimet</t>
  </si>
  <si>
    <t>TOALI (I+II+III+IV+V)</t>
  </si>
  <si>
    <t>Te punesuar mesatarisht per vitin 2010:</t>
  </si>
  <si>
    <t>Nr. I te punesuarve</t>
  </si>
  <si>
    <t>Me page deri ne 19.000 leke</t>
  </si>
  <si>
    <t>Me page nga 19.001 deri ne 30.000 leke</t>
  </si>
  <si>
    <t>Me page nga 30.001 deri  ne 66.500 leke</t>
  </si>
  <si>
    <t>Me page nga 66.501 deri ne 84.100 leke</t>
  </si>
  <si>
    <t>Me page me te larte se 84.100 leke</t>
  </si>
  <si>
    <t>Totali</t>
  </si>
  <si>
    <r>
      <t xml:space="preserve">Shenim: </t>
    </r>
    <r>
      <rPr>
        <sz val="10"/>
        <rFont val="Arial"/>
        <family val="2"/>
      </rPr>
      <t>Kjo pasqyre plotesohet edhe on-line.</t>
    </r>
  </si>
  <si>
    <t>SHOQERIA ____________________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</si>
  <si>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</si>
  <si>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</si>
  <si>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</si>
  <si>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</si>
  <si>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</si>
  <si>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</si>
  <si>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2011</t>
  </si>
  <si>
    <t>Viti 2010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</si>
  <si>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</si>
  <si>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</si>
  <si>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</si>
  <si>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</si>
  <si>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</si>
  <si>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</si>
  <si>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</si>
  <si>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</si>
  <si>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</si>
  <si>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</si>
  <si>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</si>
  <si>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</si>
  <si>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</si>
  <si>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TE TJERA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</si>
  <si>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</si>
  <si>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</si>
  <si>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</si>
  <si>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</si>
  <si>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</si>
  <si>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</si>
  <si>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>,amortizim I AQT grand</t>
  </si>
  <si>
    <t xml:space="preserve">  Të ardhura nga shitja e aktiveve afatgjata</t>
  </si>
  <si>
    <t>8 t</t>
  </si>
  <si>
    <t>te tjera</t>
  </si>
  <si>
    <t>I)</t>
  </si>
  <si>
    <t>Totali i te ardhurave I= (1+2+/-3+4+5+6+7+8)</t>
  </si>
  <si>
    <t>Administratori</t>
  </si>
  <si>
    <t>&gt;  Tatim mbi qerane derdhur teper</t>
  </si>
  <si>
    <t>shpenzime te panjohura         2.543.391</t>
  </si>
  <si>
    <t>fitimi fiskal                            21.339.739</t>
  </si>
  <si>
    <t>20,03,2012</t>
  </si>
  <si>
    <t>NIPT ___K07303204A________________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</si>
  <si>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</si>
  <si>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</si>
  <si>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</si>
  <si>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</si>
  <si>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</si>
  <si>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</si>
  <si>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</si>
  <si>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</si>
  <si>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>,energji elektrike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</si>
  <si>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</si>
  <si>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</si>
  <si>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</si>
  <si>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</si>
  <si>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</si>
  <si>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</si>
  <si>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</si>
  <si>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</si>
  <si>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</si>
  <si>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</si>
  <si>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</si>
  <si>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</si>
  <si>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</si>
  <si>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</si>
  <si>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</si>
  <si>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</si>
  <si>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</si>
  <si>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</si>
  <si>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</si>
  <si>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</si>
  <si>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</si>
  <si>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</si>
  <si>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</si>
  <si>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</si>
  <si>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</si>
  <si>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</si>
  <si>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</si>
  <si>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</si>
  <si>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</si>
  <si>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</si>
  <si>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</si>
  <si>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</si>
  <si>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</si>
  <si>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</si>
  <si>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</si>
  <si>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</si>
  <si>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</si>
  <si>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</si>
  <si>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</si>
  <si>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</si>
  <si>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</si>
  <si>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</si>
  <si>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</si>
  <si>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</si>
  <si>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</si>
  <si>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</si>
  <si>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</si>
  <si>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</si>
  <si>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</si>
  <si>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 paisje</t>
  </si>
  <si>
    <t xml:space="preserve">       nga te cilat: asete te reja rjet ujesjellesi</t>
  </si>
  <si>
    <t xml:space="preserve">   Pakesimi i aseteve fikse</t>
  </si>
  <si>
    <t xml:space="preserve">       nga te cilat shitja e aseteve ekzistuese</t>
  </si>
  <si>
    <t>Drejtori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</si>
</sst>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(* #,##0_);_(* \(#,##0\);_(* &quot;-&quot;??_);_(@_)"/>
    <numFmt numFmtId="165" formatCode="#,##0.0"/>
    <numFmt numFmtId="166" formatCode="_-* #,##0.00_L_e_k_-;\-* #,##0.00_L_e_k_-;_-* &quot;-&quot;??_L_e_k_-;_-@_-"/>
  </numFmts>
  <fonts count="32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 Black"/>
      <family val="2"/>
    </font>
    <font>
      <b/>
      <sz val="10"/>
      <name val="Arial Black"/>
      <family val="2"/>
    </font>
    <font>
      <b/>
      <sz val="8"/>
      <name val="Arial"/>
      <family val="2"/>
    </font>
    <font>
      <sz val="12"/>
      <name val="Arial Black"/>
      <family val="2"/>
    </font>
    <font>
      <sz val="8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i/>
      <sz val="12"/>
      <name val="Arial"/>
      <family val="2"/>
    </font>
    <font>
      <b/>
      <u/>
      <sz val="12"/>
      <name val="Arial"/>
      <family val="2"/>
    </font>
    <font>
      <sz val="10"/>
      <name val="Arial CE"/>
    </font>
    <font>
      <b/>
      <sz val="12"/>
      <name val="Times New Roman"/>
      <family val="1"/>
    </font>
    <font>
      <b/>
      <i/>
      <sz val="8"/>
      <name val="Arial"/>
      <family val="2"/>
    </font>
    <font>
      <i/>
      <sz val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27" fillId="0" borderId="0"/>
    <xf numFmtId="0" fontId="27" fillId="0" borderId="0"/>
  </cellStyleXfs>
  <cellXfs count="364">
    <xf numFmtId="0" fontId="0" fillId="0" borderId="0" xfId="0"/>
    <xf numFmtId="0" fontId="0" fillId="0" borderId="0" xfId="0" applyBorder="1"/>
    <xf numFmtId="0" fontId="2" fillId="0" borderId="0" xfId="0" applyFont="1" applyBorder="1"/>
    <xf numFmtId="0" fontId="2" fillId="0" borderId="0" xfId="0" applyFont="1" applyFill="1" applyBorder="1"/>
    <xf numFmtId="0" fontId="2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0" xfId="0" applyFont="1"/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5" fillId="0" borderId="11" xfId="0" applyFont="1" applyBorder="1"/>
    <xf numFmtId="0" fontId="6" fillId="0" borderId="11" xfId="0" applyFont="1" applyBorder="1"/>
    <xf numFmtId="0" fontId="7" fillId="0" borderId="11" xfId="0" applyFont="1" applyBorder="1"/>
    <xf numFmtId="0" fontId="6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5" fillId="0" borderId="14" xfId="0" applyFont="1" applyBorder="1"/>
    <xf numFmtId="0" fontId="6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0" borderId="17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8" fillId="0" borderId="18" xfId="0" applyFont="1" applyBorder="1"/>
    <xf numFmtId="0" fontId="10" fillId="0" borderId="0" xfId="0" applyFont="1"/>
    <xf numFmtId="0" fontId="11" fillId="0" borderId="11" xfId="0" applyFont="1" applyBorder="1"/>
    <xf numFmtId="0" fontId="12" fillId="0" borderId="11" xfId="0" applyFont="1" applyBorder="1"/>
    <xf numFmtId="0" fontId="10" fillId="0" borderId="11" xfId="0" applyFont="1" applyBorder="1"/>
    <xf numFmtId="0" fontId="10" fillId="0" borderId="14" xfId="0" applyFont="1" applyBorder="1"/>
    <xf numFmtId="0" fontId="10" fillId="0" borderId="14" xfId="0" applyFont="1" applyBorder="1" applyAlignment="1">
      <alignment horizontal="center"/>
    </xf>
    <xf numFmtId="0" fontId="0" fillId="0" borderId="9" xfId="0" applyBorder="1"/>
    <xf numFmtId="0" fontId="2" fillId="0" borderId="0" xfId="0" applyFont="1"/>
    <xf numFmtId="0" fontId="13" fillId="0" borderId="0" xfId="0" applyFont="1"/>
    <xf numFmtId="0" fontId="2" fillId="0" borderId="9" xfId="0" applyFont="1" applyBorder="1" applyAlignment="1">
      <alignment horizontal="center"/>
    </xf>
    <xf numFmtId="0" fontId="1" fillId="0" borderId="0" xfId="0" applyFont="1"/>
    <xf numFmtId="0" fontId="2" fillId="0" borderId="10" xfId="0" applyFont="1" applyBorder="1" applyAlignment="1">
      <alignment horizontal="center"/>
    </xf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1" fillId="0" borderId="14" xfId="0" applyFont="1" applyBorder="1"/>
    <xf numFmtId="0" fontId="0" fillId="0" borderId="16" xfId="0" applyBorder="1"/>
    <xf numFmtId="0" fontId="2" fillId="0" borderId="13" xfId="0" applyFont="1" applyBorder="1"/>
    <xf numFmtId="0" fontId="2" fillId="0" borderId="11" xfId="0" applyFont="1" applyBorder="1"/>
    <xf numFmtId="0" fontId="13" fillId="0" borderId="0" xfId="0" applyFont="1" applyAlignment="1"/>
    <xf numFmtId="0" fontId="11" fillId="0" borderId="0" xfId="0" applyFont="1" applyAlignment="1"/>
    <xf numFmtId="0" fontId="2" fillId="0" borderId="9" xfId="0" applyFont="1" applyBorder="1" applyAlignment="1"/>
    <xf numFmtId="0" fontId="11" fillId="0" borderId="9" xfId="0" applyFont="1" applyBorder="1" applyAlignment="1"/>
    <xf numFmtId="0" fontId="0" fillId="0" borderId="10" xfId="0" applyBorder="1"/>
    <xf numFmtId="0" fontId="0" fillId="0" borderId="14" xfId="0" applyBorder="1"/>
    <xf numFmtId="0" fontId="0" fillId="0" borderId="15" xfId="0" applyBorder="1"/>
    <xf numFmtId="0" fontId="2" fillId="0" borderId="14" xfId="0" applyFont="1" applyBorder="1"/>
    <xf numFmtId="0" fontId="13" fillId="0" borderId="12" xfId="0" applyFont="1" applyBorder="1"/>
    <xf numFmtId="0" fontId="13" fillId="0" borderId="14" xfId="0" applyFont="1" applyBorder="1"/>
    <xf numFmtId="0" fontId="10" fillId="0" borderId="13" xfId="0" applyFont="1" applyBorder="1"/>
    <xf numFmtId="0" fontId="2" fillId="0" borderId="16" xfId="0" applyFont="1" applyBorder="1"/>
    <xf numFmtId="0" fontId="14" fillId="0" borderId="11" xfId="0" applyFont="1" applyBorder="1"/>
    <xf numFmtId="0" fontId="0" fillId="0" borderId="0" xfId="0" applyAlignment="1"/>
    <xf numFmtId="0" fontId="6" fillId="0" borderId="0" xfId="0" applyFont="1"/>
    <xf numFmtId="0" fontId="2" fillId="0" borderId="22" xfId="0" applyFont="1" applyBorder="1"/>
    <xf numFmtId="0" fontId="2" fillId="0" borderId="23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3" xfId="0" applyBorder="1" applyAlignment="1">
      <alignment horizontal="center"/>
    </xf>
    <xf numFmtId="0" fontId="2" fillId="0" borderId="11" xfId="0" applyFont="1" applyBorder="1" applyAlignment="1">
      <alignment horizontal="left"/>
    </xf>
    <xf numFmtId="14" fontId="2" fillId="0" borderId="0" xfId="0" applyNumberFormat="1" applyFont="1" applyBorder="1"/>
    <xf numFmtId="0" fontId="12" fillId="0" borderId="0" xfId="0" applyFont="1" applyBorder="1"/>
    <xf numFmtId="0" fontId="15" fillId="0" borderId="0" xfId="0" applyFont="1"/>
    <xf numFmtId="164" fontId="5" fillId="0" borderId="0" xfId="1" applyNumberFormat="1" applyFont="1"/>
    <xf numFmtId="164" fontId="10" fillId="0" borderId="0" xfId="1" applyNumberFormat="1" applyFont="1"/>
    <xf numFmtId="164" fontId="7" fillId="0" borderId="9" xfId="1" applyNumberFormat="1" applyFont="1" applyBorder="1" applyAlignment="1">
      <alignment horizontal="center"/>
    </xf>
    <xf numFmtId="164" fontId="7" fillId="0" borderId="3" xfId="1" applyNumberFormat="1" applyFont="1" applyBorder="1" applyAlignment="1">
      <alignment horizontal="center"/>
    </xf>
    <xf numFmtId="164" fontId="7" fillId="0" borderId="10" xfId="1" applyNumberFormat="1" applyFont="1" applyBorder="1" applyAlignment="1">
      <alignment horizontal="center"/>
    </xf>
    <xf numFmtId="164" fontId="7" fillId="0" borderId="5" xfId="1" applyNumberFormat="1" applyFont="1" applyBorder="1" applyAlignment="1">
      <alignment horizontal="center"/>
    </xf>
    <xf numFmtId="164" fontId="5" fillId="0" borderId="20" xfId="1" applyNumberFormat="1" applyFont="1" applyBorder="1"/>
    <xf numFmtId="164" fontId="5" fillId="0" borderId="21" xfId="1" applyNumberFormat="1" applyFont="1" applyBorder="1"/>
    <xf numFmtId="164" fontId="5" fillId="0" borderId="24" xfId="1" applyNumberFormat="1" applyFont="1" applyBorder="1"/>
    <xf numFmtId="164" fontId="5" fillId="0" borderId="25" xfId="1" applyNumberFormat="1" applyFont="1" applyBorder="1"/>
    <xf numFmtId="164" fontId="0" fillId="0" borderId="0" xfId="1" applyNumberFormat="1" applyFont="1"/>
    <xf numFmtId="43" fontId="0" fillId="0" borderId="0" xfId="1" applyFont="1"/>
    <xf numFmtId="3" fontId="5" fillId="0" borderId="21" xfId="1" applyNumberFormat="1" applyFont="1" applyBorder="1"/>
    <xf numFmtId="164" fontId="0" fillId="0" borderId="11" xfId="1" applyNumberFormat="1" applyFont="1" applyBorder="1"/>
    <xf numFmtId="164" fontId="0" fillId="0" borderId="13" xfId="1" applyNumberFormat="1" applyFont="1" applyBorder="1"/>
    <xf numFmtId="164" fontId="0" fillId="0" borderId="0" xfId="0" applyNumberFormat="1"/>
    <xf numFmtId="164" fontId="0" fillId="0" borderId="26" xfId="1" applyNumberFormat="1" applyFont="1" applyFill="1" applyBorder="1"/>
    <xf numFmtId="164" fontId="0" fillId="0" borderId="0" xfId="0" applyNumberFormat="1" applyFill="1" applyBorder="1"/>
    <xf numFmtId="164" fontId="5" fillId="0" borderId="27" xfId="1" applyNumberFormat="1" applyFont="1" applyBorder="1"/>
    <xf numFmtId="164" fontId="11" fillId="0" borderId="20" xfId="1" applyNumberFormat="1" applyFont="1" applyBorder="1"/>
    <xf numFmtId="164" fontId="10" fillId="0" borderId="21" xfId="1" applyNumberFormat="1" applyFont="1" applyBorder="1"/>
    <xf numFmtId="164" fontId="5" fillId="0" borderId="28" xfId="1" applyNumberFormat="1" applyFont="1" applyBorder="1"/>
    <xf numFmtId="164" fontId="5" fillId="0" borderId="29" xfId="1" applyNumberFormat="1" applyFont="1" applyBorder="1"/>
    <xf numFmtId="164" fontId="10" fillId="0" borderId="24" xfId="1" applyNumberFormat="1" applyFont="1" applyBorder="1"/>
    <xf numFmtId="164" fontId="10" fillId="0" borderId="11" xfId="1" applyNumberFormat="1" applyFont="1" applyBorder="1"/>
    <xf numFmtId="164" fontId="2" fillId="0" borderId="11" xfId="1" applyNumberFormat="1" applyFont="1" applyBorder="1"/>
    <xf numFmtId="165" fontId="0" fillId="0" borderId="0" xfId="1" applyNumberFormat="1" applyFont="1"/>
    <xf numFmtId="165" fontId="0" fillId="0" borderId="30" xfId="1" applyNumberFormat="1" applyFont="1" applyFill="1" applyBorder="1"/>
    <xf numFmtId="0" fontId="31" fillId="0" borderId="0" xfId="0" applyFont="1"/>
    <xf numFmtId="0" fontId="0" fillId="3" borderId="0" xfId="0" applyFill="1"/>
    <xf numFmtId="164" fontId="2" fillId="0" borderId="0" xfId="1" applyNumberFormat="1" applyFont="1"/>
    <xf numFmtId="164" fontId="5" fillId="0" borderId="21" xfId="1" quotePrefix="1" applyNumberFormat="1" applyFont="1" applyBorder="1"/>
    <xf numFmtId="3" fontId="0" fillId="0" borderId="31" xfId="1" applyNumberFormat="1" applyFont="1" applyFill="1" applyBorder="1"/>
    <xf numFmtId="164" fontId="10" fillId="0" borderId="20" xfId="1" applyNumberFormat="1" applyFont="1" applyBorder="1"/>
    <xf numFmtId="0" fontId="10" fillId="0" borderId="18" xfId="0" applyFont="1" applyBorder="1"/>
    <xf numFmtId="0" fontId="5" fillId="0" borderId="32" xfId="0" applyFont="1" applyBorder="1"/>
    <xf numFmtId="164" fontId="5" fillId="0" borderId="33" xfId="1" applyNumberFormat="1" applyFont="1" applyBorder="1"/>
    <xf numFmtId="164" fontId="2" fillId="0" borderId="34" xfId="0" applyNumberFormat="1" applyFont="1" applyBorder="1"/>
    <xf numFmtId="0" fontId="5" fillId="0" borderId="35" xfId="0" applyFont="1" applyBorder="1"/>
    <xf numFmtId="0" fontId="2" fillId="0" borderId="23" xfId="0" applyFont="1" applyBorder="1" applyAlignment="1">
      <alignment horizontal="center"/>
    </xf>
    <xf numFmtId="2" fontId="0" fillId="0" borderId="0" xfId="0" applyNumberFormat="1" applyBorder="1"/>
    <xf numFmtId="1" fontId="0" fillId="0" borderId="0" xfId="0" applyNumberFormat="1" applyBorder="1"/>
    <xf numFmtId="0" fontId="13" fillId="0" borderId="0" xfId="0" applyFont="1" applyBorder="1"/>
    <xf numFmtId="2" fontId="12" fillId="0" borderId="0" xfId="0" applyNumberFormat="1" applyFont="1" applyBorder="1"/>
    <xf numFmtId="1" fontId="13" fillId="0" borderId="0" xfId="0" applyNumberFormat="1" applyFont="1" applyBorder="1"/>
    <xf numFmtId="0" fontId="9" fillId="0" borderId="0" xfId="0" applyFont="1" applyBorder="1"/>
    <xf numFmtId="1" fontId="16" fillId="0" borderId="0" xfId="0" applyNumberFormat="1" applyFont="1" applyBorder="1"/>
    <xf numFmtId="1" fontId="0" fillId="0" borderId="0" xfId="0" applyNumberFormat="1" applyBorder="1" applyAlignment="1">
      <alignment horizontal="left"/>
    </xf>
    <xf numFmtId="0" fontId="0" fillId="0" borderId="0" xfId="0" applyBorder="1" applyAlignment="1">
      <alignment horizontal="left"/>
    </xf>
    <xf numFmtId="9" fontId="17" fillId="0" borderId="0" xfId="0" applyNumberFormat="1" applyFont="1" applyBorder="1" applyAlignment="1">
      <alignment horizontal="left"/>
    </xf>
    <xf numFmtId="1" fontId="9" fillId="0" borderId="0" xfId="0" applyNumberFormat="1" applyFont="1" applyBorder="1" applyAlignment="1">
      <alignment horizontal="left"/>
    </xf>
    <xf numFmtId="0" fontId="0" fillId="2" borderId="0" xfId="0" applyFill="1" applyBorder="1"/>
    <xf numFmtId="2" fontId="0" fillId="2" borderId="0" xfId="0" applyNumberFormat="1" applyFill="1" applyBorder="1"/>
    <xf numFmtId="1" fontId="0" fillId="2" borderId="0" xfId="0" applyNumberFormat="1" applyFill="1" applyBorder="1" applyAlignment="1">
      <alignment horizontal="left"/>
    </xf>
    <xf numFmtId="0" fontId="0" fillId="2" borderId="0" xfId="0" applyFill="1" applyBorder="1" applyAlignment="1">
      <alignment horizontal="left"/>
    </xf>
    <xf numFmtId="9" fontId="17" fillId="2" borderId="0" xfId="0" applyNumberFormat="1" applyFont="1" applyFill="1" applyBorder="1" applyAlignment="1">
      <alignment horizontal="left"/>
    </xf>
    <xf numFmtId="1" fontId="9" fillId="2" borderId="0" xfId="0" applyNumberFormat="1" applyFont="1" applyFill="1" applyBorder="1" applyAlignment="1">
      <alignment horizontal="left"/>
    </xf>
    <xf numFmtId="0" fontId="13" fillId="2" borderId="0" xfId="0" applyFont="1" applyFill="1" applyBorder="1" applyAlignment="1">
      <alignment horizontal="center"/>
    </xf>
    <xf numFmtId="2" fontId="9" fillId="2" borderId="0" xfId="0" applyNumberFormat="1" applyFont="1" applyFill="1" applyBorder="1"/>
    <xf numFmtId="1" fontId="13" fillId="2" borderId="0" xfId="0" applyNumberFormat="1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1" fontId="9" fillId="2" borderId="0" xfId="0" applyNumberFormat="1" applyFont="1" applyFill="1" applyBorder="1" applyAlignment="1">
      <alignment horizontal="center"/>
    </xf>
    <xf numFmtId="1" fontId="18" fillId="2" borderId="0" xfId="0" applyNumberFormat="1" applyFont="1" applyFill="1" applyBorder="1" applyAlignment="1">
      <alignment horizontal="center"/>
    </xf>
    <xf numFmtId="1" fontId="0" fillId="0" borderId="0" xfId="0" applyNumberFormat="1"/>
    <xf numFmtId="0" fontId="18" fillId="2" borderId="0" xfId="0" applyFont="1" applyFill="1" applyBorder="1" applyAlignment="1">
      <alignment horizontal="center"/>
    </xf>
    <xf numFmtId="2" fontId="19" fillId="2" borderId="0" xfId="0" applyNumberFormat="1" applyFont="1" applyFill="1" applyBorder="1"/>
    <xf numFmtId="0" fontId="20" fillId="2" borderId="0" xfId="0" applyFont="1" applyFill="1" applyBorder="1" applyAlignment="1">
      <alignment horizontal="left"/>
    </xf>
    <xf numFmtId="2" fontId="18" fillId="2" borderId="0" xfId="0" applyNumberFormat="1" applyFont="1" applyFill="1" applyBorder="1" applyAlignment="1">
      <alignment horizontal="left"/>
    </xf>
    <xf numFmtId="1" fontId="21" fillId="2" borderId="0" xfId="0" applyNumberFormat="1" applyFont="1" applyFill="1" applyBorder="1" applyAlignment="1">
      <alignment horizontal="left"/>
    </xf>
    <xf numFmtId="0" fontId="18" fillId="2" borderId="0" xfId="0" applyFont="1" applyFill="1" applyBorder="1" applyAlignment="1">
      <alignment horizontal="left"/>
    </xf>
    <xf numFmtId="1" fontId="21" fillId="2" borderId="0" xfId="0" applyNumberFormat="1" applyFont="1" applyFill="1" applyBorder="1"/>
    <xf numFmtId="2" fontId="13" fillId="2" borderId="0" xfId="0" applyNumberFormat="1" applyFont="1" applyFill="1" applyBorder="1" applyAlignment="1">
      <alignment horizontal="center"/>
    </xf>
    <xf numFmtId="0" fontId="13" fillId="2" borderId="11" xfId="0" applyFont="1" applyFill="1" applyBorder="1" applyAlignment="1">
      <alignment horizontal="center"/>
    </xf>
    <xf numFmtId="2" fontId="13" fillId="2" borderId="11" xfId="0" applyNumberFormat="1" applyFont="1" applyFill="1" applyBorder="1" applyAlignment="1">
      <alignment horizontal="center"/>
    </xf>
    <xf numFmtId="1" fontId="13" fillId="2" borderId="11" xfId="0" applyNumberFormat="1" applyFont="1" applyFill="1" applyBorder="1" applyAlignment="1">
      <alignment horizontal="center"/>
    </xf>
    <xf numFmtId="2" fontId="13" fillId="2" borderId="11" xfId="0" applyNumberFormat="1" applyFont="1" applyFill="1" applyBorder="1" applyAlignment="1">
      <alignment horizontal="left"/>
    </xf>
    <xf numFmtId="2" fontId="22" fillId="2" borderId="0" xfId="0" applyNumberFormat="1" applyFont="1" applyFill="1" applyBorder="1"/>
    <xf numFmtId="1" fontId="22" fillId="2" borderId="0" xfId="0" applyNumberFormat="1" applyFont="1" applyFill="1" applyBorder="1"/>
    <xf numFmtId="0" fontId="23" fillId="2" borderId="11" xfId="0" applyFont="1" applyFill="1" applyBorder="1" applyAlignment="1">
      <alignment horizontal="center"/>
    </xf>
    <xf numFmtId="2" fontId="23" fillId="2" borderId="11" xfId="0" applyNumberFormat="1" applyFont="1" applyFill="1" applyBorder="1"/>
    <xf numFmtId="1" fontId="23" fillId="2" borderId="11" xfId="0" applyNumberFormat="1" applyFont="1" applyFill="1" applyBorder="1"/>
    <xf numFmtId="2" fontId="23" fillId="2" borderId="11" xfId="0" applyNumberFormat="1" applyFont="1" applyFill="1" applyBorder="1" applyAlignment="1">
      <alignment horizontal="right"/>
    </xf>
    <xf numFmtId="1" fontId="23" fillId="2" borderId="11" xfId="0" applyNumberFormat="1" applyFont="1" applyFill="1" applyBorder="1" applyAlignment="1">
      <alignment horizontal="right"/>
    </xf>
    <xf numFmtId="2" fontId="23" fillId="2" borderId="11" xfId="0" applyNumberFormat="1" applyFont="1" applyFill="1" applyBorder="1" applyAlignment="1">
      <alignment horizontal="left"/>
    </xf>
    <xf numFmtId="2" fontId="20" fillId="2" borderId="0" xfId="0" applyNumberFormat="1" applyFont="1" applyFill="1" applyBorder="1" applyAlignment="1">
      <alignment horizontal="left"/>
    </xf>
    <xf numFmtId="0" fontId="13" fillId="2" borderId="18" xfId="0" applyFont="1" applyFill="1" applyBorder="1" applyAlignment="1">
      <alignment horizontal="left"/>
    </xf>
    <xf numFmtId="2" fontId="23" fillId="2" borderId="23" xfId="0" applyNumberFormat="1" applyFont="1" applyFill="1" applyBorder="1"/>
    <xf numFmtId="1" fontId="13" fillId="2" borderId="23" xfId="0" applyNumberFormat="1" applyFont="1" applyFill="1" applyBorder="1"/>
    <xf numFmtId="2" fontId="13" fillId="2" borderId="36" xfId="0" applyNumberFormat="1" applyFont="1" applyFill="1" applyBorder="1"/>
    <xf numFmtId="0" fontId="2" fillId="2" borderId="0" xfId="0" applyFont="1" applyFill="1" applyBorder="1" applyAlignment="1">
      <alignment horizontal="left"/>
    </xf>
    <xf numFmtId="2" fontId="20" fillId="2" borderId="0" xfId="0" applyNumberFormat="1" applyFont="1" applyFill="1" applyBorder="1"/>
    <xf numFmtId="1" fontId="20" fillId="2" borderId="0" xfId="0" applyNumberFormat="1" applyFont="1" applyFill="1" applyBorder="1"/>
    <xf numFmtId="2" fontId="13" fillId="2" borderId="0" xfId="0" applyNumberFormat="1" applyFont="1" applyFill="1" applyBorder="1"/>
    <xf numFmtId="2" fontId="16" fillId="2" borderId="0" xfId="0" applyNumberFormat="1" applyFont="1" applyFill="1" applyBorder="1"/>
    <xf numFmtId="1" fontId="24" fillId="2" borderId="0" xfId="0" applyNumberFormat="1" applyFont="1" applyFill="1" applyBorder="1"/>
    <xf numFmtId="0" fontId="16" fillId="2" borderId="0" xfId="0" applyFont="1" applyFill="1" applyBorder="1"/>
    <xf numFmtId="1" fontId="16" fillId="2" borderId="0" xfId="0" applyNumberFormat="1" applyFont="1" applyFill="1" applyBorder="1"/>
    <xf numFmtId="0" fontId="5" fillId="2" borderId="0" xfId="0" applyFont="1" applyFill="1" applyBorder="1" applyAlignment="1">
      <alignment horizontal="left"/>
    </xf>
    <xf numFmtId="1" fontId="5" fillId="2" borderId="0" xfId="0" applyNumberFormat="1" applyFont="1" applyFill="1" applyBorder="1" applyAlignment="1">
      <alignment horizontal="left"/>
    </xf>
    <xf numFmtId="0" fontId="16" fillId="2" borderId="0" xfId="0" applyFont="1" applyFill="1" applyBorder="1" applyAlignment="1">
      <alignment horizontal="left"/>
    </xf>
    <xf numFmtId="1" fontId="16" fillId="2" borderId="0" xfId="0" applyNumberFormat="1" applyFont="1" applyFill="1" applyBorder="1" applyAlignment="1">
      <alignment horizontal="left"/>
    </xf>
    <xf numFmtId="1" fontId="16" fillId="0" borderId="0" xfId="0" applyNumberFormat="1" applyFont="1" applyBorder="1" applyAlignment="1">
      <alignment horizontal="left"/>
    </xf>
    <xf numFmtId="0" fontId="16" fillId="0" borderId="0" xfId="0" applyFont="1" applyBorder="1"/>
    <xf numFmtId="43" fontId="23" fillId="2" borderId="11" xfId="1" applyFont="1" applyFill="1" applyBorder="1"/>
    <xf numFmtId="43" fontId="23" fillId="2" borderId="11" xfId="1" applyFont="1" applyFill="1" applyBorder="1" applyAlignment="1">
      <alignment horizontal="right"/>
    </xf>
    <xf numFmtId="0" fontId="23" fillId="0" borderId="0" xfId="0" applyFont="1" applyBorder="1"/>
    <xf numFmtId="0" fontId="23" fillId="0" borderId="11" xfId="0" applyFont="1" applyBorder="1" applyAlignment="1">
      <alignment horizontal="center"/>
    </xf>
    <xf numFmtId="0" fontId="23" fillId="0" borderId="11" xfId="0" applyFont="1" applyBorder="1"/>
    <xf numFmtId="0" fontId="23" fillId="0" borderId="11" xfId="0" applyFont="1" applyBorder="1" applyAlignment="1">
      <alignment horizontal="right"/>
    </xf>
    <xf numFmtId="0" fontId="23" fillId="0" borderId="11" xfId="0" applyFont="1" applyBorder="1" applyAlignment="1">
      <alignment horizontal="right" vertical="center"/>
    </xf>
    <xf numFmtId="0" fontId="23" fillId="0" borderId="11" xfId="0" applyFont="1" applyBorder="1" applyAlignment="1">
      <alignment horizontal="left"/>
    </xf>
    <xf numFmtId="0" fontId="0" fillId="0" borderId="18" xfId="0" applyBorder="1"/>
    <xf numFmtId="0" fontId="0" fillId="0" borderId="23" xfId="0" applyBorder="1"/>
    <xf numFmtId="0" fontId="23" fillId="0" borderId="0" xfId="0" applyFont="1"/>
    <xf numFmtId="3" fontId="23" fillId="0" borderId="11" xfId="1" applyNumberFormat="1" applyFont="1" applyBorder="1"/>
    <xf numFmtId="3" fontId="2" fillId="0" borderId="36" xfId="1" applyNumberFormat="1" applyFont="1" applyBorder="1"/>
    <xf numFmtId="0" fontId="25" fillId="0" borderId="0" xfId="0" applyFont="1" applyAlignment="1">
      <alignment horizontal="left" vertical="center"/>
    </xf>
    <xf numFmtId="0" fontId="14" fillId="0" borderId="0" xfId="0" applyFont="1"/>
    <xf numFmtId="0" fontId="8" fillId="0" borderId="37" xfId="0" applyFont="1" applyBorder="1" applyAlignment="1">
      <alignment horizontal="center"/>
    </xf>
    <xf numFmtId="14" fontId="8" fillId="0" borderId="38" xfId="0" applyNumberFormat="1" applyFont="1" applyBorder="1" applyAlignment="1">
      <alignment horizontal="center"/>
    </xf>
    <xf numFmtId="0" fontId="4" fillId="0" borderId="0" xfId="0" applyFont="1"/>
    <xf numFmtId="3" fontId="8" fillId="0" borderId="11" xfId="2" applyNumberFormat="1" applyBorder="1"/>
    <xf numFmtId="0" fontId="4" fillId="0" borderId="11" xfId="0" applyFont="1" applyBorder="1"/>
    <xf numFmtId="0" fontId="8" fillId="0" borderId="39" xfId="0" applyFont="1" applyBorder="1" applyAlignment="1">
      <alignment vertical="center"/>
    </xf>
    <xf numFmtId="0" fontId="15" fillId="0" borderId="40" xfId="0" applyFont="1" applyBorder="1" applyAlignment="1">
      <alignment vertical="center"/>
    </xf>
    <xf numFmtId="0" fontId="15" fillId="0" borderId="40" xfId="0" applyFont="1" applyBorder="1" applyAlignment="1">
      <alignment horizontal="center" vertical="center"/>
    </xf>
    <xf numFmtId="3" fontId="15" fillId="0" borderId="40" xfId="2" applyNumberFormat="1" applyFont="1" applyBorder="1" applyAlignment="1">
      <alignment vertical="center"/>
    </xf>
    <xf numFmtId="0" fontId="4" fillId="0" borderId="37" xfId="0" applyFont="1" applyBorder="1"/>
    <xf numFmtId="0" fontId="0" fillId="0" borderId="36" xfId="0" applyBorder="1" applyAlignment="1">
      <alignment horizontal="center"/>
    </xf>
    <xf numFmtId="1" fontId="0" fillId="0" borderId="11" xfId="0" applyNumberFormat="1" applyBorder="1"/>
    <xf numFmtId="0" fontId="4" fillId="0" borderId="38" xfId="0" applyFont="1" applyBorder="1"/>
    <xf numFmtId="0" fontId="0" fillId="0" borderId="37" xfId="0" applyBorder="1" applyAlignment="1">
      <alignment horizontal="center"/>
    </xf>
    <xf numFmtId="3" fontId="8" fillId="0" borderId="37" xfId="2" applyNumberFormat="1" applyBorder="1"/>
    <xf numFmtId="3" fontId="15" fillId="0" borderId="41" xfId="2" applyNumberFormat="1" applyFont="1" applyBorder="1" applyAlignment="1">
      <alignment vertical="center"/>
    </xf>
    <xf numFmtId="0" fontId="8" fillId="0" borderId="0" xfId="0" applyFont="1"/>
    <xf numFmtId="3" fontId="0" fillId="0" borderId="0" xfId="0" applyNumberFormat="1"/>
    <xf numFmtId="0" fontId="8" fillId="0" borderId="11" xfId="0" applyFont="1" applyBorder="1"/>
    <xf numFmtId="0" fontId="8" fillId="0" borderId="26" xfId="0" applyFont="1" applyFill="1" applyBorder="1"/>
    <xf numFmtId="0" fontId="0" fillId="0" borderId="11" xfId="0" applyFill="1" applyBorder="1"/>
    <xf numFmtId="3" fontId="2" fillId="0" borderId="11" xfId="0" applyNumberFormat="1" applyFont="1" applyBorder="1"/>
    <xf numFmtId="0" fontId="2" fillId="0" borderId="37" xfId="0" applyFont="1" applyBorder="1"/>
    <xf numFmtId="0" fontId="0" fillId="0" borderId="37" xfId="0" applyBorder="1"/>
    <xf numFmtId="0" fontId="0" fillId="0" borderId="36" xfId="0" applyBorder="1"/>
    <xf numFmtId="0" fontId="0" fillId="0" borderId="38" xfId="0" applyBorder="1"/>
    <xf numFmtId="0" fontId="8" fillId="0" borderId="37" xfId="0" applyFont="1" applyBorder="1"/>
    <xf numFmtId="0" fontId="2" fillId="0" borderId="18" xfId="0" applyFont="1" applyBorder="1"/>
    <xf numFmtId="0" fontId="2" fillId="0" borderId="36" xfId="0" applyFont="1" applyBorder="1"/>
    <xf numFmtId="0" fontId="8" fillId="0" borderId="0" xfId="0" applyFont="1" applyBorder="1"/>
    <xf numFmtId="0" fontId="14" fillId="0" borderId="0" xfId="0" applyFont="1" applyBorder="1"/>
    <xf numFmtId="0" fontId="14" fillId="0" borderId="0" xfId="0" applyFont="1" applyBorder="1" applyAlignment="1">
      <alignment horizontal="right"/>
    </xf>
    <xf numFmtId="2" fontId="28" fillId="0" borderId="0" xfId="3" applyNumberFormat="1" applyFont="1" applyBorder="1" applyAlignment="1">
      <alignment wrapText="1"/>
    </xf>
    <xf numFmtId="0" fontId="2" fillId="0" borderId="37" xfId="3" applyFont="1" applyBorder="1" applyAlignment="1">
      <alignment horizontal="center"/>
    </xf>
    <xf numFmtId="2" fontId="29" fillId="0" borderId="31" xfId="3" applyNumberFormat="1" applyFont="1" applyBorder="1" applyAlignment="1">
      <alignment horizontal="center" wrapText="1"/>
    </xf>
    <xf numFmtId="0" fontId="20" fillId="0" borderId="26" xfId="3" applyFont="1" applyBorder="1" applyAlignment="1">
      <alignment horizontal="center" vertical="center" wrapText="1"/>
    </xf>
    <xf numFmtId="0" fontId="2" fillId="0" borderId="42" xfId="3" applyFont="1" applyBorder="1" applyAlignment="1">
      <alignment horizontal="center"/>
    </xf>
    <xf numFmtId="0" fontId="2" fillId="0" borderId="13" xfId="3" applyFont="1" applyBorder="1" applyAlignment="1">
      <alignment horizontal="left" wrapText="1"/>
    </xf>
    <xf numFmtId="0" fontId="2" fillId="0" borderId="13" xfId="3" applyFont="1" applyBorder="1" applyAlignment="1">
      <alignment horizontal="left"/>
    </xf>
    <xf numFmtId="0" fontId="2" fillId="0" borderId="43" xfId="3" applyFont="1" applyBorder="1" applyAlignment="1">
      <alignment horizontal="left"/>
    </xf>
    <xf numFmtId="0" fontId="8" fillId="0" borderId="44" xfId="3" applyFont="1" applyBorder="1" applyAlignment="1">
      <alignment horizontal="center"/>
    </xf>
    <xf numFmtId="0" fontId="8" fillId="0" borderId="36" xfId="3" applyFont="1" applyBorder="1" applyAlignment="1">
      <alignment horizontal="left" wrapText="1"/>
    </xf>
    <xf numFmtId="0" fontId="2" fillId="0" borderId="11" xfId="3" applyFont="1" applyBorder="1" applyAlignment="1">
      <alignment horizontal="left"/>
    </xf>
    <xf numFmtId="0" fontId="2" fillId="0" borderId="45" xfId="3" applyFont="1" applyBorder="1" applyAlignment="1">
      <alignment horizontal="left"/>
    </xf>
    <xf numFmtId="0" fontId="8" fillId="0" borderId="46" xfId="3" applyFont="1" applyBorder="1" applyAlignment="1">
      <alignment horizontal="center"/>
    </xf>
    <xf numFmtId="0" fontId="15" fillId="0" borderId="36" xfId="3" applyFont="1" applyBorder="1" applyAlignment="1">
      <alignment horizontal="left" wrapText="1"/>
    </xf>
    <xf numFmtId="0" fontId="2" fillId="0" borderId="14" xfId="3" applyFont="1" applyBorder="1" applyAlignment="1">
      <alignment horizontal="center"/>
    </xf>
    <xf numFmtId="0" fontId="2" fillId="0" borderId="36" xfId="3" applyFont="1" applyBorder="1" applyAlignment="1">
      <alignment horizontal="left" wrapText="1"/>
    </xf>
    <xf numFmtId="0" fontId="8" fillId="0" borderId="38" xfId="3" applyFont="1" applyBorder="1" applyAlignment="1">
      <alignment horizontal="left" wrapText="1"/>
    </xf>
    <xf numFmtId="0" fontId="8" fillId="0" borderId="47" xfId="3" applyFont="1" applyBorder="1" applyAlignment="1">
      <alignment horizontal="center"/>
    </xf>
    <xf numFmtId="0" fontId="8" fillId="0" borderId="48" xfId="3" applyFont="1" applyBorder="1" applyAlignment="1">
      <alignment horizontal="left" wrapText="1"/>
    </xf>
    <xf numFmtId="0" fontId="2" fillId="0" borderId="14" xfId="3" applyFont="1" applyBorder="1" applyAlignment="1">
      <alignment horizontal="center" vertical="center"/>
    </xf>
    <xf numFmtId="0" fontId="2" fillId="0" borderId="46" xfId="3" applyFont="1" applyBorder="1" applyAlignment="1">
      <alignment horizontal="center" vertical="center"/>
    </xf>
    <xf numFmtId="0" fontId="8" fillId="0" borderId="36" xfId="3" applyFont="1" applyBorder="1" applyAlignment="1">
      <alignment horizontal="center" wrapText="1"/>
    </xf>
    <xf numFmtId="0" fontId="2" fillId="0" borderId="44" xfId="3" applyFont="1" applyBorder="1" applyAlignment="1">
      <alignment horizontal="center"/>
    </xf>
    <xf numFmtId="0" fontId="14" fillId="0" borderId="11" xfId="3" applyFont="1" applyBorder="1" applyAlignment="1">
      <alignment horizontal="left" wrapText="1"/>
    </xf>
    <xf numFmtId="0" fontId="8" fillId="0" borderId="11" xfId="0" applyFont="1" applyBorder="1" applyAlignment="1">
      <alignment horizontal="left"/>
    </xf>
    <xf numFmtId="0" fontId="2" fillId="0" borderId="46" xfId="3" applyFont="1" applyBorder="1" applyAlignment="1">
      <alignment horizontal="center"/>
    </xf>
    <xf numFmtId="0" fontId="2" fillId="0" borderId="11" xfId="3" applyFont="1" applyBorder="1" applyAlignment="1">
      <alignment horizontal="left" wrapText="1"/>
    </xf>
    <xf numFmtId="0" fontId="2" fillId="0" borderId="47" xfId="3" applyFont="1" applyBorder="1" applyAlignment="1">
      <alignment horizontal="center"/>
    </xf>
    <xf numFmtId="0" fontId="2" fillId="0" borderId="38" xfId="3" applyFont="1" applyBorder="1" applyAlignment="1">
      <alignment horizontal="left" wrapText="1"/>
    </xf>
    <xf numFmtId="0" fontId="2" fillId="0" borderId="49" xfId="3" applyFont="1" applyBorder="1" applyAlignment="1">
      <alignment horizontal="left" wrapText="1"/>
    </xf>
    <xf numFmtId="0" fontId="2" fillId="0" borderId="50" xfId="3" applyFont="1" applyBorder="1" applyAlignment="1">
      <alignment horizontal="left" wrapText="1"/>
    </xf>
    <xf numFmtId="0" fontId="2" fillId="0" borderId="37" xfId="3" applyFont="1" applyBorder="1" applyAlignment="1">
      <alignment horizontal="left"/>
    </xf>
    <xf numFmtId="0" fontId="2" fillId="0" borderId="51" xfId="3" applyFont="1" applyBorder="1" applyAlignment="1">
      <alignment horizontal="left"/>
    </xf>
    <xf numFmtId="0" fontId="2" fillId="0" borderId="15" xfId="3" applyFont="1" applyBorder="1" applyAlignment="1">
      <alignment horizontal="center"/>
    </xf>
    <xf numFmtId="0" fontId="2" fillId="0" borderId="16" xfId="3" applyFont="1" applyBorder="1" applyAlignment="1">
      <alignment horizontal="left" wrapText="1"/>
    </xf>
    <xf numFmtId="0" fontId="2" fillId="0" borderId="16" xfId="3" applyFont="1" applyBorder="1" applyAlignment="1">
      <alignment horizontal="left"/>
    </xf>
    <xf numFmtId="0" fontId="2" fillId="0" borderId="52" xfId="3" applyFont="1" applyBorder="1" applyAlignment="1">
      <alignment horizontal="left"/>
    </xf>
    <xf numFmtId="0" fontId="2" fillId="0" borderId="0" xfId="3" applyFont="1" applyBorder="1" applyAlignment="1">
      <alignment horizontal="center"/>
    </xf>
    <xf numFmtId="0" fontId="2" fillId="0" borderId="0" xfId="3" applyFont="1" applyBorder="1" applyAlignment="1">
      <alignment horizontal="left" wrapText="1"/>
    </xf>
    <xf numFmtId="0" fontId="2" fillId="0" borderId="0" xfId="3" applyFont="1" applyBorder="1" applyAlignment="1">
      <alignment horizontal="left"/>
    </xf>
    <xf numFmtId="164" fontId="6" fillId="0" borderId="21" xfId="1" applyNumberFormat="1" applyFont="1" applyBorder="1"/>
    <xf numFmtId="164" fontId="2" fillId="0" borderId="11" xfId="1" applyNumberFormat="1" applyFont="1" applyBorder="1" applyAlignment="1">
      <alignment horizontal="center"/>
    </xf>
    <xf numFmtId="164" fontId="0" fillId="0" borderId="11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3" fillId="2" borderId="0" xfId="0" applyFont="1" applyFill="1" applyBorder="1" applyAlignment="1">
      <alignment horizontal="left"/>
    </xf>
    <xf numFmtId="2" fontId="23" fillId="2" borderId="0" xfId="0" applyNumberFormat="1" applyFont="1" applyFill="1" applyBorder="1"/>
    <xf numFmtId="1" fontId="13" fillId="2" borderId="0" xfId="0" applyNumberFormat="1" applyFont="1" applyFill="1" applyBorder="1"/>
    <xf numFmtId="1" fontId="8" fillId="0" borderId="11" xfId="0" applyNumberFormat="1" applyFont="1" applyBorder="1"/>
    <xf numFmtId="3" fontId="8" fillId="0" borderId="11" xfId="2" applyNumberFormat="1" applyFont="1" applyBorder="1"/>
    <xf numFmtId="0" fontId="8" fillId="0" borderId="0" xfId="0" applyFont="1" applyBorder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3" fontId="15" fillId="0" borderId="0" xfId="2" applyNumberFormat="1" applyFont="1" applyBorder="1" applyAlignment="1">
      <alignment vertical="center"/>
    </xf>
    <xf numFmtId="0" fontId="4" fillId="0" borderId="37" xfId="3" applyFont="1" applyBorder="1"/>
    <xf numFmtId="2" fontId="29" fillId="0" borderId="37" xfId="3" applyNumberFormat="1" applyFont="1" applyBorder="1" applyAlignment="1">
      <alignment horizontal="center" wrapText="1"/>
    </xf>
    <xf numFmtId="0" fontId="20" fillId="0" borderId="37" xfId="3" applyFont="1" applyBorder="1" applyAlignment="1">
      <alignment horizontal="center" vertical="center" wrapText="1"/>
    </xf>
    <xf numFmtId="0" fontId="20" fillId="0" borderId="12" xfId="3" applyFont="1" applyBorder="1" applyAlignment="1">
      <alignment horizontal="center"/>
    </xf>
    <xf numFmtId="0" fontId="20" fillId="0" borderId="13" xfId="3" applyFont="1" applyBorder="1" applyAlignment="1">
      <alignment horizontal="left" wrapText="1"/>
    </xf>
    <xf numFmtId="0" fontId="20" fillId="0" borderId="17" xfId="3" applyFont="1" applyBorder="1" applyAlignment="1">
      <alignment horizontal="left" wrapText="1"/>
    </xf>
    <xf numFmtId="0" fontId="20" fillId="0" borderId="11" xfId="0" applyFont="1" applyBorder="1"/>
    <xf numFmtId="0" fontId="20" fillId="0" borderId="13" xfId="3" applyFont="1" applyBorder="1" applyAlignment="1">
      <alignment horizontal="left"/>
    </xf>
    <xf numFmtId="0" fontId="4" fillId="0" borderId="14" xfId="3" applyFont="1" applyBorder="1" applyAlignment="1">
      <alignment horizontal="left"/>
    </xf>
    <xf numFmtId="0" fontId="4" fillId="0" borderId="11" xfId="4" applyFont="1" applyFill="1" applyBorder="1" applyAlignment="1">
      <alignment horizontal="left" wrapText="1"/>
    </xf>
    <xf numFmtId="0" fontId="4" fillId="0" borderId="18" xfId="4" applyFont="1" applyFill="1" applyBorder="1" applyAlignment="1">
      <alignment horizontal="left" wrapText="1"/>
    </xf>
    <xf numFmtId="0" fontId="20" fillId="0" borderId="11" xfId="3" applyFont="1" applyBorder="1" applyAlignment="1">
      <alignment horizontal="left"/>
    </xf>
    <xf numFmtId="0" fontId="4" fillId="0" borderId="18" xfId="3" applyFont="1" applyBorder="1" applyAlignment="1">
      <alignment horizontal="left" wrapText="1"/>
    </xf>
    <xf numFmtId="0" fontId="20" fillId="0" borderId="14" xfId="3" applyFont="1" applyBorder="1" applyAlignment="1">
      <alignment horizontal="center"/>
    </xf>
    <xf numFmtId="0" fontId="20" fillId="0" borderId="11" xfId="3" applyFont="1" applyBorder="1" applyAlignment="1">
      <alignment horizontal="left" wrapText="1"/>
    </xf>
    <xf numFmtId="0" fontId="20" fillId="0" borderId="18" xfId="3" applyFont="1" applyBorder="1" applyAlignment="1">
      <alignment horizontal="left" wrapText="1"/>
    </xf>
    <xf numFmtId="0" fontId="4" fillId="0" borderId="14" xfId="3" applyFont="1" applyBorder="1" applyAlignment="1">
      <alignment horizontal="center"/>
    </xf>
    <xf numFmtId="0" fontId="4" fillId="0" borderId="11" xfId="3" applyFont="1" applyBorder="1" applyAlignment="1">
      <alignment horizontal="left" wrapText="1"/>
    </xf>
    <xf numFmtId="0" fontId="4" fillId="0" borderId="11" xfId="3" applyFont="1" applyBorder="1" applyAlignment="1">
      <alignment horizontal="left"/>
    </xf>
    <xf numFmtId="0" fontId="4" fillId="0" borderId="14" xfId="3" applyFont="1" applyFill="1" applyBorder="1" applyAlignment="1">
      <alignment horizontal="center"/>
    </xf>
    <xf numFmtId="0" fontId="4" fillId="0" borderId="18" xfId="3" applyFont="1" applyBorder="1" applyAlignment="1">
      <alignment horizontal="left"/>
    </xf>
    <xf numFmtId="0" fontId="20" fillId="0" borderId="18" xfId="3" applyFont="1" applyBorder="1" applyAlignment="1">
      <alignment horizontal="left"/>
    </xf>
    <xf numFmtId="0" fontId="4" fillId="0" borderId="4" xfId="0" applyFont="1" applyBorder="1"/>
    <xf numFmtId="0" fontId="20" fillId="0" borderId="0" xfId="0" applyFont="1" applyBorder="1"/>
    <xf numFmtId="0" fontId="4" fillId="0" borderId="0" xfId="0" applyFont="1" applyBorder="1"/>
    <xf numFmtId="0" fontId="20" fillId="0" borderId="38" xfId="3" applyFont="1" applyBorder="1" applyAlignment="1">
      <alignment horizontal="center" vertical="center" wrapText="1"/>
    </xf>
    <xf numFmtId="0" fontId="20" fillId="0" borderId="14" xfId="3" applyFont="1" applyBorder="1"/>
    <xf numFmtId="0" fontId="4" fillId="0" borderId="14" xfId="0" applyFont="1" applyBorder="1"/>
    <xf numFmtId="0" fontId="4" fillId="0" borderId="14" xfId="3" applyFont="1" applyBorder="1"/>
    <xf numFmtId="0" fontId="4" fillId="0" borderId="15" xfId="3" applyFont="1" applyBorder="1"/>
    <xf numFmtId="0" fontId="20" fillId="0" borderId="16" xfId="3" applyFont="1" applyBorder="1" applyAlignment="1">
      <alignment horizontal="left"/>
    </xf>
    <xf numFmtId="0" fontId="4" fillId="0" borderId="19" xfId="3" applyFont="1" applyBorder="1" applyAlignment="1">
      <alignment horizontal="left"/>
    </xf>
    <xf numFmtId="0" fontId="20" fillId="0" borderId="0" xfId="3" applyFont="1" applyBorder="1" applyAlignment="1">
      <alignment horizontal="left"/>
    </xf>
    <xf numFmtId="0" fontId="9" fillId="0" borderId="0" xfId="3" applyFont="1" applyBorder="1" applyAlignment="1">
      <alignment horizontal="left"/>
    </xf>
    <xf numFmtId="0" fontId="8" fillId="0" borderId="0" xfId="3" applyFont="1"/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8" fillId="0" borderId="37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16" fillId="0" borderId="37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4" fillId="0" borderId="11" xfId="3" applyFont="1" applyBorder="1" applyAlignment="1">
      <alignment horizontal="left"/>
    </xf>
    <xf numFmtId="0" fontId="30" fillId="0" borderId="11" xfId="3" applyFont="1" applyBorder="1" applyAlignment="1">
      <alignment horizontal="left"/>
    </xf>
    <xf numFmtId="0" fontId="30" fillId="0" borderId="16" xfId="3" applyFont="1" applyBorder="1" applyAlignment="1">
      <alignment horizontal="left"/>
    </xf>
    <xf numFmtId="0" fontId="4" fillId="0" borderId="11" xfId="4" applyFont="1" applyFill="1" applyBorder="1" applyAlignment="1">
      <alignment horizontal="left" wrapText="1"/>
    </xf>
    <xf numFmtId="0" fontId="20" fillId="0" borderId="11" xfId="3" applyFont="1" applyBorder="1" applyAlignment="1">
      <alignment horizontal="left" wrapText="1"/>
    </xf>
    <xf numFmtId="0" fontId="20" fillId="0" borderId="11" xfId="3" applyFont="1" applyBorder="1" applyAlignment="1">
      <alignment horizontal="left"/>
    </xf>
    <xf numFmtId="0" fontId="30" fillId="0" borderId="11" xfId="4" applyFont="1" applyFill="1" applyBorder="1" applyAlignment="1">
      <alignment horizontal="left" wrapText="1"/>
    </xf>
    <xf numFmtId="0" fontId="20" fillId="0" borderId="11" xfId="4" applyFont="1" applyFill="1" applyBorder="1" applyAlignment="1">
      <alignment horizontal="left" wrapText="1"/>
    </xf>
    <xf numFmtId="0" fontId="4" fillId="0" borderId="11" xfId="3" applyFont="1" applyBorder="1" applyAlignment="1">
      <alignment horizontal="left" wrapText="1"/>
    </xf>
    <xf numFmtId="2" fontId="2" fillId="0" borderId="18" xfId="3" applyNumberFormat="1" applyFont="1" applyBorder="1" applyAlignment="1">
      <alignment horizontal="center" wrapText="1"/>
    </xf>
    <xf numFmtId="2" fontId="2" fillId="0" borderId="23" xfId="3" applyNumberFormat="1" applyFont="1" applyBorder="1" applyAlignment="1">
      <alignment horizontal="center" wrapText="1"/>
    </xf>
    <xf numFmtId="2" fontId="2" fillId="0" borderId="36" xfId="3" applyNumberFormat="1" applyFont="1" applyBorder="1" applyAlignment="1">
      <alignment horizontal="center" wrapText="1"/>
    </xf>
    <xf numFmtId="0" fontId="29" fillId="0" borderId="32" xfId="3" applyFont="1" applyBorder="1" applyAlignment="1">
      <alignment horizontal="center" wrapText="1"/>
    </xf>
    <xf numFmtId="0" fontId="29" fillId="0" borderId="49" xfId="3" applyFont="1" applyBorder="1" applyAlignment="1">
      <alignment horizontal="center" wrapText="1"/>
    </xf>
    <xf numFmtId="0" fontId="29" fillId="0" borderId="50" xfId="3" applyFont="1" applyBorder="1" applyAlignment="1">
      <alignment horizontal="center" wrapText="1"/>
    </xf>
    <xf numFmtId="0" fontId="20" fillId="0" borderId="53" xfId="3" applyFont="1" applyBorder="1" applyAlignment="1">
      <alignment horizontal="left" wrapText="1"/>
    </xf>
    <xf numFmtId="0" fontId="20" fillId="0" borderId="13" xfId="3" applyFont="1" applyBorder="1" applyAlignment="1">
      <alignment horizontal="left" wrapText="1"/>
    </xf>
    <xf numFmtId="0" fontId="2" fillId="0" borderId="16" xfId="3" applyFont="1" applyBorder="1" applyAlignment="1">
      <alignment horizontal="left" wrapText="1"/>
    </xf>
    <xf numFmtId="0" fontId="8" fillId="0" borderId="23" xfId="3" applyFont="1" applyBorder="1" applyAlignment="1">
      <alignment horizontal="center" wrapText="1"/>
    </xf>
    <xf numFmtId="0" fontId="8" fillId="0" borderId="36" xfId="3" applyFont="1" applyBorder="1" applyAlignment="1">
      <alignment horizontal="center" wrapText="1"/>
    </xf>
    <xf numFmtId="0" fontId="2" fillId="0" borderId="23" xfId="3" applyFont="1" applyBorder="1" applyAlignment="1">
      <alignment horizontal="left" wrapText="1"/>
    </xf>
    <xf numFmtId="0" fontId="2" fillId="0" borderId="36" xfId="3" applyFont="1" applyBorder="1" applyAlignment="1">
      <alignment horizontal="left" wrapText="1"/>
    </xf>
    <xf numFmtId="0" fontId="15" fillId="0" borderId="36" xfId="3" applyFont="1" applyBorder="1" applyAlignment="1">
      <alignment horizontal="left" wrapText="1"/>
    </xf>
    <xf numFmtId="0" fontId="15" fillId="0" borderId="11" xfId="3" applyFont="1" applyBorder="1" applyAlignment="1">
      <alignment horizontal="left" wrapText="1"/>
    </xf>
    <xf numFmtId="0" fontId="2" fillId="0" borderId="11" xfId="3" applyFont="1" applyBorder="1" applyAlignment="1">
      <alignment horizontal="left" wrapText="1"/>
    </xf>
    <xf numFmtId="0" fontId="8" fillId="0" borderId="23" xfId="3" applyFont="1" applyBorder="1" applyAlignment="1">
      <alignment horizontal="left" wrapText="1"/>
    </xf>
    <xf numFmtId="0" fontId="8" fillId="0" borderId="36" xfId="3" applyFont="1" applyBorder="1" applyAlignment="1">
      <alignment horizontal="left" wrapText="1"/>
    </xf>
    <xf numFmtId="2" fontId="29" fillId="0" borderId="0" xfId="3" applyNumberFormat="1" applyFont="1" applyBorder="1" applyAlignment="1">
      <alignment horizontal="center" wrapText="1"/>
    </xf>
    <xf numFmtId="2" fontId="29" fillId="0" borderId="31" xfId="3" applyNumberFormat="1" applyFont="1" applyBorder="1" applyAlignment="1">
      <alignment horizontal="center" wrapText="1"/>
    </xf>
    <xf numFmtId="0" fontId="2" fillId="0" borderId="53" xfId="3" applyFont="1" applyBorder="1" applyAlignment="1">
      <alignment horizontal="left" wrapText="1"/>
    </xf>
    <xf numFmtId="0" fontId="2" fillId="0" borderId="13" xfId="3" applyFont="1" applyBorder="1" applyAlignment="1">
      <alignment horizontal="left" wrapText="1"/>
    </xf>
  </cellXfs>
  <cellStyles count="5">
    <cellStyle name="Comma" xfId="1" builtinId="3"/>
    <cellStyle name="Comma_21.Aktivet Afatgjata Materiale  09" xfId="2"/>
    <cellStyle name="Normal" xfId="0" builtinId="0"/>
    <cellStyle name="Normal_asn_2009 Propozimet" xfId="3"/>
    <cellStyle name="Normal_Sheet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B1:I55"/>
  <sheetViews>
    <sheetView workbookViewId="0">
      <selection activeCell="K30" sqref="K30"/>
    </sheetView>
  </sheetViews>
  <sheetFormatPr defaultRowHeight="12.75"/>
  <cols>
    <col min="1" max="1" width="5.28515625" customWidth="1"/>
    <col min="7" max="7" width="10.5703125" customWidth="1"/>
    <col min="8" max="8" width="10.140625" bestFit="1" customWidth="1"/>
  </cols>
  <sheetData>
    <row r="1" spans="2:9" ht="13.5" thickBot="1"/>
    <row r="2" spans="2:9">
      <c r="B2" s="4"/>
      <c r="C2" s="5"/>
      <c r="D2" s="5"/>
      <c r="E2" s="5"/>
      <c r="F2" s="5"/>
      <c r="G2" s="5"/>
      <c r="H2" s="5"/>
      <c r="I2" s="6"/>
    </row>
    <row r="3" spans="2:9">
      <c r="B3" s="7"/>
      <c r="C3" s="2" t="s">
        <v>0</v>
      </c>
      <c r="D3" s="2"/>
      <c r="E3" s="2"/>
      <c r="F3" s="320" t="s">
        <v>152</v>
      </c>
      <c r="G3" s="320"/>
      <c r="H3" s="320"/>
      <c r="I3" s="8"/>
    </row>
    <row r="4" spans="2:9">
      <c r="B4" s="7"/>
      <c r="C4" s="2" t="s">
        <v>1</v>
      </c>
      <c r="D4" s="2"/>
      <c r="E4" s="2"/>
      <c r="F4" s="321" t="s">
        <v>153</v>
      </c>
      <c r="G4" s="321"/>
      <c r="H4" s="321"/>
      <c r="I4" s="8"/>
    </row>
    <row r="5" spans="2:9">
      <c r="B5" s="7"/>
      <c r="C5" s="2" t="s">
        <v>2</v>
      </c>
      <c r="D5" s="2"/>
      <c r="E5" s="320"/>
      <c r="F5" s="320"/>
      <c r="G5" s="320"/>
      <c r="H5" s="320"/>
      <c r="I5" s="8"/>
    </row>
    <row r="6" spans="2:9">
      <c r="B6" s="7"/>
      <c r="C6" s="2"/>
      <c r="D6" s="2"/>
      <c r="E6" s="2"/>
      <c r="F6" s="2"/>
      <c r="G6" s="322"/>
      <c r="H6" s="322"/>
      <c r="I6" s="8"/>
    </row>
    <row r="7" spans="2:9">
      <c r="B7" s="7"/>
      <c r="C7" s="3" t="s">
        <v>3</v>
      </c>
      <c r="D7" s="2"/>
      <c r="E7" s="69"/>
      <c r="F7" s="320" t="s">
        <v>154</v>
      </c>
      <c r="G7" s="320"/>
      <c r="H7" s="69"/>
      <c r="I7" s="8"/>
    </row>
    <row r="8" spans="2:9">
      <c r="B8" s="7"/>
      <c r="C8" s="3" t="s">
        <v>4</v>
      </c>
      <c r="D8" s="2"/>
      <c r="E8" s="70"/>
      <c r="F8" s="321">
        <v>2001</v>
      </c>
      <c r="G8" s="321"/>
      <c r="H8" s="70"/>
      <c r="I8" s="8"/>
    </row>
    <row r="9" spans="2:9">
      <c r="B9" s="7"/>
      <c r="C9" s="2"/>
      <c r="D9" s="2"/>
      <c r="E9" s="2"/>
      <c r="F9" s="2"/>
      <c r="G9" s="2"/>
      <c r="H9" s="2"/>
      <c r="I9" s="8"/>
    </row>
    <row r="10" spans="2:9">
      <c r="B10" s="7"/>
      <c r="C10" s="3" t="s">
        <v>5</v>
      </c>
      <c r="D10" s="2"/>
      <c r="E10" s="320" t="s">
        <v>157</v>
      </c>
      <c r="F10" s="320"/>
      <c r="G10" s="320"/>
      <c r="H10" s="320"/>
      <c r="I10" s="8"/>
    </row>
    <row r="11" spans="2:9">
      <c r="B11" s="7"/>
      <c r="C11" s="2"/>
      <c r="D11" s="2"/>
      <c r="E11" s="321"/>
      <c r="F11" s="321"/>
      <c r="G11" s="321"/>
      <c r="H11" s="321"/>
      <c r="I11" s="8"/>
    </row>
    <row r="12" spans="2:9">
      <c r="B12" s="7"/>
      <c r="C12" s="2"/>
      <c r="D12" s="2"/>
      <c r="E12" s="2"/>
      <c r="F12" s="2"/>
      <c r="G12" s="2"/>
      <c r="H12" s="2"/>
      <c r="I12" s="8"/>
    </row>
    <row r="13" spans="2:9">
      <c r="B13" s="7"/>
      <c r="C13" s="2"/>
      <c r="D13" s="2"/>
      <c r="E13" s="2"/>
      <c r="F13" s="2"/>
      <c r="G13" s="2"/>
      <c r="H13" s="2"/>
      <c r="I13" s="8"/>
    </row>
    <row r="14" spans="2:9">
      <c r="B14" s="7"/>
      <c r="C14" s="2"/>
      <c r="D14" s="2"/>
      <c r="E14" s="2"/>
      <c r="F14" s="2"/>
      <c r="G14" s="2"/>
      <c r="H14" s="2"/>
      <c r="I14" s="8"/>
    </row>
    <row r="15" spans="2:9">
      <c r="B15" s="7"/>
      <c r="C15" s="2"/>
      <c r="D15" s="2"/>
      <c r="E15" s="2"/>
      <c r="F15" s="2"/>
      <c r="G15" s="2"/>
      <c r="H15" s="2"/>
      <c r="I15" s="8"/>
    </row>
    <row r="16" spans="2:9">
      <c r="B16" s="7"/>
      <c r="C16" s="2"/>
      <c r="D16" s="2"/>
      <c r="E16" s="2"/>
      <c r="F16" s="2"/>
      <c r="G16" s="2"/>
      <c r="H16" s="2"/>
      <c r="I16" s="8"/>
    </row>
    <row r="17" spans="2:9">
      <c r="B17" s="7"/>
      <c r="C17" s="2"/>
      <c r="D17" s="2"/>
      <c r="E17" s="2"/>
      <c r="F17" s="2"/>
      <c r="G17" s="2"/>
      <c r="H17" s="2"/>
      <c r="I17" s="8"/>
    </row>
    <row r="18" spans="2:9">
      <c r="B18" s="7"/>
      <c r="C18" s="2"/>
      <c r="D18" s="2"/>
      <c r="E18" s="2"/>
      <c r="F18" s="2"/>
      <c r="G18" s="2"/>
      <c r="H18" s="2"/>
      <c r="I18" s="8"/>
    </row>
    <row r="19" spans="2:9" ht="18">
      <c r="B19" s="7"/>
      <c r="C19" s="324" t="s">
        <v>6</v>
      </c>
      <c r="D19" s="324"/>
      <c r="E19" s="324"/>
      <c r="F19" s="324"/>
      <c r="G19" s="324"/>
      <c r="H19" s="324"/>
      <c r="I19" s="8"/>
    </row>
    <row r="20" spans="2:9">
      <c r="B20" s="7"/>
      <c r="C20" s="2"/>
      <c r="D20" s="2"/>
      <c r="E20" s="2"/>
      <c r="F20" s="2"/>
      <c r="G20" s="2"/>
      <c r="H20" s="2"/>
      <c r="I20" s="8"/>
    </row>
    <row r="21" spans="2:9">
      <c r="B21" s="7"/>
      <c r="C21" s="2" t="s">
        <v>7</v>
      </c>
      <c r="D21" s="2"/>
      <c r="E21" s="2"/>
      <c r="F21" s="2"/>
      <c r="G21" s="2"/>
      <c r="H21" s="2"/>
      <c r="I21" s="8"/>
    </row>
    <row r="22" spans="2:9">
      <c r="B22" s="7" t="s">
        <v>8</v>
      </c>
      <c r="C22" s="2"/>
      <c r="D22" s="2"/>
      <c r="E22" s="2"/>
      <c r="F22" s="2"/>
      <c r="G22" s="2"/>
      <c r="H22" s="2"/>
      <c r="I22" s="8"/>
    </row>
    <row r="23" spans="2:9">
      <c r="B23" s="7"/>
      <c r="C23" s="2"/>
      <c r="D23" s="2"/>
      <c r="E23" s="2"/>
      <c r="F23" s="2"/>
      <c r="G23" s="2"/>
      <c r="H23" s="2"/>
      <c r="I23" s="8"/>
    </row>
    <row r="24" spans="2:9">
      <c r="B24" s="7"/>
      <c r="C24" s="2"/>
      <c r="D24" s="2"/>
      <c r="E24" s="2"/>
      <c r="F24" s="2"/>
      <c r="G24" s="2"/>
      <c r="H24" s="2"/>
      <c r="I24" s="8"/>
    </row>
    <row r="25" spans="2:9">
      <c r="B25" s="7"/>
      <c r="C25" s="2"/>
      <c r="D25" s="2"/>
      <c r="E25" s="2"/>
      <c r="F25" s="2"/>
      <c r="G25" s="2"/>
      <c r="H25" s="2"/>
      <c r="I25" s="8"/>
    </row>
    <row r="26" spans="2:9">
      <c r="B26" s="7"/>
      <c r="C26" s="2"/>
      <c r="D26" s="69" t="s">
        <v>9</v>
      </c>
      <c r="E26" s="69">
        <v>2011</v>
      </c>
      <c r="F26" s="69"/>
      <c r="G26" s="69"/>
      <c r="H26" s="2"/>
      <c r="I26" s="8"/>
    </row>
    <row r="27" spans="2:9">
      <c r="B27" s="7"/>
      <c r="C27" s="2"/>
      <c r="D27" s="2"/>
      <c r="E27" s="2"/>
      <c r="F27" s="2"/>
      <c r="G27" s="2"/>
      <c r="H27" s="2"/>
      <c r="I27" s="8"/>
    </row>
    <row r="28" spans="2:9">
      <c r="B28" s="7"/>
      <c r="C28" s="2"/>
      <c r="D28" s="2"/>
      <c r="E28" s="2"/>
      <c r="F28" s="2"/>
      <c r="G28" s="2"/>
      <c r="H28" s="2"/>
      <c r="I28" s="8"/>
    </row>
    <row r="29" spans="2:9">
      <c r="B29" s="7"/>
      <c r="C29" s="2"/>
      <c r="D29" s="2"/>
      <c r="E29" s="2"/>
      <c r="F29" s="2"/>
      <c r="G29" s="2"/>
      <c r="H29" s="2"/>
      <c r="I29" s="8"/>
    </row>
    <row r="30" spans="2:9">
      <c r="B30" s="7"/>
      <c r="C30" s="2"/>
      <c r="D30" s="2"/>
      <c r="E30" s="2"/>
      <c r="F30" s="2"/>
      <c r="G30" s="2"/>
      <c r="H30" s="2"/>
      <c r="I30" s="8"/>
    </row>
    <row r="31" spans="2:9">
      <c r="B31" s="7"/>
      <c r="C31" s="2"/>
      <c r="D31" s="2"/>
      <c r="E31" s="2"/>
      <c r="F31" s="2"/>
      <c r="G31" s="2"/>
      <c r="H31" s="2"/>
      <c r="I31" s="8"/>
    </row>
    <row r="32" spans="2:9">
      <c r="B32" s="7"/>
      <c r="C32" s="2"/>
      <c r="D32" s="2"/>
      <c r="E32" s="2"/>
      <c r="F32" s="2"/>
      <c r="G32" s="2"/>
      <c r="H32" s="2"/>
      <c r="I32" s="8"/>
    </row>
    <row r="33" spans="2:9">
      <c r="B33" s="7"/>
      <c r="C33" s="2"/>
      <c r="D33" s="2"/>
      <c r="E33" s="2"/>
      <c r="F33" s="2"/>
      <c r="G33" s="2"/>
      <c r="H33" s="2"/>
      <c r="I33" s="8"/>
    </row>
    <row r="34" spans="2:9">
      <c r="B34" s="7"/>
      <c r="C34" s="2"/>
      <c r="D34" s="2"/>
      <c r="E34" s="2"/>
      <c r="F34" s="2"/>
      <c r="G34" s="2"/>
      <c r="H34" s="2"/>
      <c r="I34" s="8"/>
    </row>
    <row r="35" spans="2:9">
      <c r="B35" s="7"/>
      <c r="C35" s="2"/>
      <c r="D35" s="2"/>
      <c r="E35" s="2"/>
      <c r="F35" s="2"/>
      <c r="G35" s="2"/>
      <c r="H35" s="2"/>
      <c r="I35" s="8"/>
    </row>
    <row r="36" spans="2:9">
      <c r="B36" s="7"/>
      <c r="C36" s="2"/>
      <c r="D36" s="2"/>
      <c r="E36" s="2"/>
      <c r="F36" s="2"/>
      <c r="G36" s="2"/>
      <c r="H36" s="2"/>
      <c r="I36" s="8"/>
    </row>
    <row r="37" spans="2:9">
      <c r="B37" s="7"/>
      <c r="C37" s="2"/>
      <c r="D37" s="2"/>
      <c r="E37" s="2"/>
      <c r="F37" s="2"/>
      <c r="G37" s="2"/>
      <c r="H37" s="2"/>
      <c r="I37" s="8"/>
    </row>
    <row r="38" spans="2:9">
      <c r="B38" s="7"/>
      <c r="C38" s="2"/>
      <c r="D38" s="2"/>
      <c r="E38" s="2"/>
      <c r="F38" s="2"/>
      <c r="G38" s="2"/>
      <c r="H38" s="2"/>
      <c r="I38" s="8"/>
    </row>
    <row r="39" spans="2:9">
      <c r="B39" s="7"/>
      <c r="C39" s="2"/>
      <c r="D39" s="2"/>
      <c r="E39" s="2"/>
      <c r="F39" s="2"/>
      <c r="G39" s="2"/>
      <c r="H39" s="2"/>
      <c r="I39" s="8"/>
    </row>
    <row r="40" spans="2:9">
      <c r="B40" s="7" t="s">
        <v>10</v>
      </c>
      <c r="C40" s="2"/>
      <c r="D40" s="2"/>
      <c r="E40" s="2" t="s">
        <v>159</v>
      </c>
      <c r="F40" s="2"/>
      <c r="G40" s="2"/>
      <c r="H40" s="322"/>
      <c r="I40" s="323"/>
    </row>
    <row r="41" spans="2:9">
      <c r="B41" s="7" t="s">
        <v>11</v>
      </c>
      <c r="C41" s="2"/>
      <c r="D41" s="2"/>
      <c r="E41" s="2"/>
      <c r="F41" s="2" t="s">
        <v>160</v>
      </c>
      <c r="G41" s="2"/>
      <c r="H41" s="322"/>
      <c r="I41" s="323"/>
    </row>
    <row r="42" spans="2:9">
      <c r="B42" s="7" t="s">
        <v>12</v>
      </c>
      <c r="C42" s="2"/>
      <c r="D42" s="2"/>
      <c r="E42" s="2"/>
      <c r="F42" s="2"/>
      <c r="G42" s="2" t="s">
        <v>158</v>
      </c>
      <c r="H42" s="322"/>
      <c r="I42" s="323"/>
    </row>
    <row r="43" spans="2:9">
      <c r="B43" s="7" t="s">
        <v>13</v>
      </c>
      <c r="C43" s="2"/>
      <c r="D43" s="2"/>
      <c r="E43" s="2"/>
      <c r="F43" s="2"/>
      <c r="G43" s="2" t="s">
        <v>158</v>
      </c>
      <c r="H43" s="322"/>
      <c r="I43" s="323"/>
    </row>
    <row r="44" spans="2:9">
      <c r="B44" s="7"/>
      <c r="C44" s="2"/>
      <c r="D44" s="2"/>
      <c r="E44" s="2"/>
      <c r="F44" s="2"/>
      <c r="G44" s="2"/>
      <c r="H44" s="2"/>
      <c r="I44" s="8"/>
    </row>
    <row r="45" spans="2:9">
      <c r="B45" s="7"/>
      <c r="C45" s="2"/>
      <c r="D45" s="2"/>
      <c r="E45" s="2"/>
      <c r="F45" s="2"/>
      <c r="G45" s="2"/>
      <c r="H45" s="2"/>
      <c r="I45" s="8"/>
    </row>
    <row r="46" spans="2:9">
      <c r="B46" s="7" t="s">
        <v>14</v>
      </c>
      <c r="C46" s="2"/>
      <c r="D46" s="2"/>
      <c r="E46" s="2"/>
      <c r="F46" s="2"/>
      <c r="G46" s="2" t="s">
        <v>15</v>
      </c>
      <c r="H46" s="2" t="s">
        <v>190</v>
      </c>
      <c r="I46" s="8"/>
    </row>
    <row r="47" spans="2:9">
      <c r="B47" s="7"/>
      <c r="C47" s="2"/>
      <c r="D47" s="2"/>
      <c r="E47" s="2"/>
      <c r="F47" s="2"/>
      <c r="G47" s="2" t="s">
        <v>16</v>
      </c>
      <c r="H47" s="79">
        <v>40908</v>
      </c>
      <c r="I47" s="8"/>
    </row>
    <row r="48" spans="2:9">
      <c r="B48" s="9"/>
      <c r="C48" s="1"/>
      <c r="D48" s="1"/>
      <c r="E48" s="1"/>
      <c r="F48" s="1"/>
      <c r="G48" s="1"/>
      <c r="H48" s="1"/>
      <c r="I48" s="10"/>
    </row>
    <row r="49" spans="2:9">
      <c r="B49" s="7" t="s">
        <v>149</v>
      </c>
      <c r="C49" s="2"/>
      <c r="D49" s="2"/>
      <c r="E49" s="2"/>
      <c r="F49" s="2"/>
      <c r="G49" s="2" t="s">
        <v>387</v>
      </c>
      <c r="H49" s="322"/>
      <c r="I49" s="323"/>
    </row>
    <row r="50" spans="2:9">
      <c r="B50" s="7"/>
      <c r="C50" s="2"/>
      <c r="D50" s="2"/>
      <c r="E50" s="2"/>
      <c r="F50" s="2"/>
      <c r="G50" s="2"/>
      <c r="H50" s="2"/>
      <c r="I50" s="8"/>
    </row>
    <row r="51" spans="2:9">
      <c r="B51" s="7"/>
      <c r="C51" s="2"/>
      <c r="D51" s="2"/>
      <c r="E51" s="2"/>
      <c r="F51" s="2"/>
      <c r="G51" s="2"/>
      <c r="H51" s="2"/>
      <c r="I51" s="8"/>
    </row>
    <row r="52" spans="2:9">
      <c r="B52" s="9"/>
      <c r="C52" s="1"/>
      <c r="D52" s="1"/>
      <c r="E52" s="1"/>
      <c r="F52" s="1"/>
      <c r="G52" s="1"/>
      <c r="H52" s="1"/>
      <c r="I52" s="10"/>
    </row>
    <row r="53" spans="2:9">
      <c r="B53" s="9"/>
      <c r="C53" s="1"/>
      <c r="D53" s="1"/>
      <c r="E53" s="1"/>
      <c r="F53" s="1"/>
      <c r="G53" s="1"/>
      <c r="H53" s="1"/>
      <c r="I53" s="10"/>
    </row>
    <row r="54" spans="2:9" ht="13.5" thickBot="1">
      <c r="B54" s="11"/>
      <c r="C54" s="12"/>
      <c r="D54" s="12"/>
      <c r="E54" s="12"/>
      <c r="F54" s="12"/>
      <c r="G54" s="12"/>
      <c r="H54" s="12"/>
      <c r="I54" s="13"/>
    </row>
    <row r="55" spans="2:9">
      <c r="B55" s="1"/>
      <c r="C55" s="1"/>
      <c r="D55" s="1"/>
      <c r="E55" s="1"/>
      <c r="F55" s="1"/>
      <c r="G55" s="1"/>
      <c r="H55" s="1"/>
      <c r="I55" s="1"/>
    </row>
  </sheetData>
  <mergeCells count="14">
    <mergeCell ref="F8:G8"/>
    <mergeCell ref="F4:H4"/>
    <mergeCell ref="E5:H5"/>
    <mergeCell ref="G6:H6"/>
    <mergeCell ref="F3:H3"/>
    <mergeCell ref="F7:G7"/>
    <mergeCell ref="E10:H10"/>
    <mergeCell ref="E11:H11"/>
    <mergeCell ref="H43:I43"/>
    <mergeCell ref="H49:I49"/>
    <mergeCell ref="C19:H19"/>
    <mergeCell ref="H40:I40"/>
    <mergeCell ref="H41:I41"/>
    <mergeCell ref="H42:I4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63"/>
  <sheetViews>
    <sheetView workbookViewId="0">
      <selection activeCell="I25" sqref="I25"/>
    </sheetView>
  </sheetViews>
  <sheetFormatPr defaultRowHeight="12.75"/>
  <cols>
    <col min="3" max="3" width="31.85546875" customWidth="1"/>
    <col min="4" max="4" width="27.5703125" customWidth="1"/>
  </cols>
  <sheetData>
    <row r="1" spans="1:4">
      <c r="B1" s="199" t="s">
        <v>286</v>
      </c>
      <c r="C1" t="s">
        <v>287</v>
      </c>
    </row>
    <row r="2" spans="1:4">
      <c r="B2" s="199" t="s">
        <v>288</v>
      </c>
    </row>
    <row r="3" spans="1:4">
      <c r="B3" s="199"/>
      <c r="D3" s="42" t="s">
        <v>289</v>
      </c>
    </row>
    <row r="4" spans="1:4">
      <c r="A4" s="47"/>
      <c r="B4" s="47"/>
      <c r="C4" s="53" t="s">
        <v>290</v>
      </c>
      <c r="D4" s="53" t="s">
        <v>291</v>
      </c>
    </row>
    <row r="5" spans="1:4">
      <c r="A5" s="47">
        <v>1</v>
      </c>
      <c r="B5" s="53" t="s">
        <v>292</v>
      </c>
      <c r="C5" s="218" t="s">
        <v>293</v>
      </c>
      <c r="D5" s="218"/>
    </row>
    <row r="6" spans="1:4">
      <c r="A6" s="47">
        <v>2</v>
      </c>
      <c r="B6" s="53" t="s">
        <v>292</v>
      </c>
      <c r="C6" s="218" t="s">
        <v>294</v>
      </c>
      <c r="D6" s="47"/>
    </row>
    <row r="7" spans="1:4">
      <c r="A7" s="47">
        <v>3</v>
      </c>
      <c r="B7" s="53" t="s">
        <v>292</v>
      </c>
      <c r="C7" s="218" t="s">
        <v>295</v>
      </c>
      <c r="D7" s="47"/>
    </row>
    <row r="8" spans="1:4">
      <c r="A8" s="47">
        <v>4</v>
      </c>
      <c r="B8" s="53" t="s">
        <v>292</v>
      </c>
      <c r="C8" s="218" t="s">
        <v>296</v>
      </c>
      <c r="D8" s="47"/>
    </row>
    <row r="9" spans="1:4">
      <c r="A9" s="47">
        <v>5</v>
      </c>
      <c r="B9" s="53" t="s">
        <v>292</v>
      </c>
      <c r="C9" s="218" t="s">
        <v>297</v>
      </c>
      <c r="D9" s="47"/>
    </row>
    <row r="10" spans="1:4">
      <c r="A10" s="47">
        <v>6</v>
      </c>
      <c r="B10" s="53" t="s">
        <v>292</v>
      </c>
      <c r="C10" s="218" t="s">
        <v>298</v>
      </c>
      <c r="D10" s="47"/>
    </row>
    <row r="11" spans="1:4">
      <c r="A11" s="47">
        <v>7</v>
      </c>
      <c r="B11" s="53" t="s">
        <v>292</v>
      </c>
      <c r="C11" s="218" t="s">
        <v>299</v>
      </c>
      <c r="D11" s="47"/>
    </row>
    <row r="12" spans="1:4">
      <c r="A12" s="47">
        <v>8</v>
      </c>
      <c r="B12" s="53" t="s">
        <v>292</v>
      </c>
      <c r="C12" s="218" t="s">
        <v>300</v>
      </c>
      <c r="D12" s="47"/>
    </row>
    <row r="13" spans="1:4">
      <c r="A13" s="53" t="s">
        <v>24</v>
      </c>
      <c r="B13" s="53"/>
      <c r="C13" s="53" t="s">
        <v>301</v>
      </c>
      <c r="D13" s="53"/>
    </row>
    <row r="14" spans="1:4">
      <c r="A14" s="47">
        <v>9</v>
      </c>
      <c r="B14" s="53" t="s">
        <v>302</v>
      </c>
      <c r="C14" s="218" t="s">
        <v>303</v>
      </c>
      <c r="D14" s="47"/>
    </row>
    <row r="15" spans="1:4">
      <c r="A15" s="47">
        <v>10</v>
      </c>
      <c r="B15" s="53" t="s">
        <v>302</v>
      </c>
      <c r="C15" s="218" t="s">
        <v>304</v>
      </c>
      <c r="D15" s="218"/>
    </row>
    <row r="16" spans="1:4">
      <c r="A16" s="47">
        <v>11</v>
      </c>
      <c r="B16" s="53" t="s">
        <v>302</v>
      </c>
      <c r="C16" s="218" t="s">
        <v>305</v>
      </c>
      <c r="D16" s="47"/>
    </row>
    <row r="17" spans="1:4">
      <c r="A17" s="53" t="s">
        <v>46</v>
      </c>
      <c r="B17" s="53"/>
      <c r="C17" s="53" t="s">
        <v>306</v>
      </c>
      <c r="D17" s="53"/>
    </row>
    <row r="18" spans="1:4">
      <c r="A18" s="47">
        <v>12</v>
      </c>
      <c r="B18" s="53" t="s">
        <v>307</v>
      </c>
      <c r="C18" s="218" t="s">
        <v>308</v>
      </c>
      <c r="D18" s="47"/>
    </row>
    <row r="19" spans="1:4">
      <c r="A19" s="47">
        <v>13</v>
      </c>
      <c r="B19" s="53" t="s">
        <v>307</v>
      </c>
      <c r="C19" s="53" t="s">
        <v>309</v>
      </c>
      <c r="D19" s="47"/>
    </row>
    <row r="20" spans="1:4">
      <c r="A20" s="47">
        <v>14</v>
      </c>
      <c r="B20" s="53" t="s">
        <v>307</v>
      </c>
      <c r="C20" s="218" t="s">
        <v>310</v>
      </c>
      <c r="D20" s="47"/>
    </row>
    <row r="21" spans="1:4">
      <c r="A21" s="47">
        <v>15</v>
      </c>
      <c r="B21" s="53" t="s">
        <v>307</v>
      </c>
      <c r="C21" s="218" t="s">
        <v>311</v>
      </c>
      <c r="D21" s="47"/>
    </row>
    <row r="22" spans="1:4">
      <c r="A22" s="47">
        <v>16</v>
      </c>
      <c r="B22" s="53" t="s">
        <v>307</v>
      </c>
      <c r="C22" s="218" t="s">
        <v>312</v>
      </c>
      <c r="D22" s="47"/>
    </row>
    <row r="23" spans="1:4">
      <c r="A23" s="47">
        <v>17</v>
      </c>
      <c r="B23" s="53" t="s">
        <v>307</v>
      </c>
      <c r="C23" s="218" t="s">
        <v>313</v>
      </c>
      <c r="D23" s="47"/>
    </row>
    <row r="24" spans="1:4">
      <c r="A24" s="47">
        <v>18</v>
      </c>
      <c r="B24" s="53" t="s">
        <v>307</v>
      </c>
      <c r="C24" s="218" t="s">
        <v>314</v>
      </c>
      <c r="D24" s="47"/>
    </row>
    <row r="25" spans="1:4">
      <c r="A25" s="47">
        <v>19</v>
      </c>
      <c r="B25" s="53" t="s">
        <v>307</v>
      </c>
      <c r="C25" s="218" t="s">
        <v>315</v>
      </c>
      <c r="D25" s="47">
        <v>223504470</v>
      </c>
    </row>
    <row r="26" spans="1:4">
      <c r="A26" s="53" t="s">
        <v>84</v>
      </c>
      <c r="B26" s="53"/>
      <c r="C26" s="53" t="s">
        <v>316</v>
      </c>
      <c r="D26" s="47"/>
    </row>
    <row r="27" spans="1:4">
      <c r="A27" s="47">
        <v>20</v>
      </c>
      <c r="B27" s="53" t="s">
        <v>317</v>
      </c>
      <c r="C27" s="218" t="s">
        <v>318</v>
      </c>
      <c r="D27" s="47"/>
    </row>
    <row r="28" spans="1:4">
      <c r="A28" s="47">
        <v>21</v>
      </c>
      <c r="B28" s="53" t="s">
        <v>317</v>
      </c>
      <c r="C28" s="218" t="s">
        <v>319</v>
      </c>
      <c r="D28" s="218"/>
    </row>
    <row r="29" spans="1:4">
      <c r="A29" s="47">
        <v>22</v>
      </c>
      <c r="B29" s="53" t="s">
        <v>317</v>
      </c>
      <c r="C29" s="218" t="s">
        <v>320</v>
      </c>
      <c r="D29" s="218"/>
    </row>
    <row r="30" spans="1:4">
      <c r="A30" s="47">
        <v>23</v>
      </c>
      <c r="B30" s="53" t="s">
        <v>317</v>
      </c>
      <c r="C30" s="218" t="s">
        <v>321</v>
      </c>
      <c r="D30" s="47"/>
    </row>
    <row r="31" spans="1:4">
      <c r="A31" s="53" t="s">
        <v>322</v>
      </c>
      <c r="B31" s="53"/>
      <c r="C31" s="53" t="s">
        <v>323</v>
      </c>
      <c r="D31" s="47"/>
    </row>
    <row r="32" spans="1:4">
      <c r="A32" s="47">
        <v>24</v>
      </c>
      <c r="B32" s="53" t="s">
        <v>324</v>
      </c>
      <c r="C32" s="218" t="s">
        <v>325</v>
      </c>
      <c r="D32" s="47"/>
    </row>
    <row r="33" spans="1:4">
      <c r="A33" s="47">
        <v>25</v>
      </c>
      <c r="B33" s="53" t="s">
        <v>324</v>
      </c>
      <c r="C33" s="218" t="s">
        <v>326</v>
      </c>
      <c r="D33" s="47"/>
    </row>
    <row r="34" spans="1:4">
      <c r="A34" s="47">
        <v>26</v>
      </c>
      <c r="B34" s="53" t="s">
        <v>324</v>
      </c>
      <c r="C34" s="218" t="s">
        <v>327</v>
      </c>
      <c r="D34" s="47"/>
    </row>
    <row r="35" spans="1:4">
      <c r="A35" s="47">
        <v>27</v>
      </c>
      <c r="B35" s="53" t="s">
        <v>324</v>
      </c>
      <c r="C35" s="218" t="s">
        <v>328</v>
      </c>
      <c r="D35" s="47"/>
    </row>
    <row r="36" spans="1:4">
      <c r="A36" s="47">
        <v>28</v>
      </c>
      <c r="B36" s="53" t="s">
        <v>324</v>
      </c>
      <c r="C36" s="218" t="s">
        <v>329</v>
      </c>
      <c r="D36" s="218"/>
    </row>
    <row r="37" spans="1:4">
      <c r="A37" s="47">
        <v>29</v>
      </c>
      <c r="B37" s="53" t="s">
        <v>324</v>
      </c>
      <c r="C37" s="219" t="s">
        <v>330</v>
      </c>
      <c r="D37" s="47"/>
    </row>
    <row r="38" spans="1:4">
      <c r="A38" s="47">
        <v>30</v>
      </c>
      <c r="B38" s="53" t="s">
        <v>324</v>
      </c>
      <c r="C38" s="218" t="s">
        <v>331</v>
      </c>
      <c r="D38" s="47"/>
    </row>
    <row r="39" spans="1:4">
      <c r="A39" s="47">
        <v>31</v>
      </c>
      <c r="B39" s="53" t="s">
        <v>324</v>
      </c>
      <c r="C39" s="218" t="s">
        <v>332</v>
      </c>
      <c r="D39" s="47"/>
    </row>
    <row r="40" spans="1:4">
      <c r="A40" s="47">
        <v>32</v>
      </c>
      <c r="B40" s="53" t="s">
        <v>324</v>
      </c>
      <c r="C40" s="218" t="s">
        <v>333</v>
      </c>
      <c r="D40" s="47"/>
    </row>
    <row r="41" spans="1:4">
      <c r="A41" s="47">
        <v>33</v>
      </c>
      <c r="B41" s="53" t="s">
        <v>324</v>
      </c>
      <c r="C41" s="218" t="s">
        <v>334</v>
      </c>
      <c r="D41" s="47"/>
    </row>
    <row r="42" spans="1:4">
      <c r="A42" s="220">
        <v>34</v>
      </c>
      <c r="B42" s="53" t="s">
        <v>324</v>
      </c>
      <c r="C42" s="218" t="s">
        <v>335</v>
      </c>
      <c r="D42" s="47"/>
    </row>
    <row r="43" spans="1:4">
      <c r="A43" s="53" t="s">
        <v>336</v>
      </c>
      <c r="B43" s="47"/>
      <c r="C43" s="53" t="s">
        <v>337</v>
      </c>
      <c r="D43" s="53"/>
    </row>
    <row r="44" spans="1:4">
      <c r="A44" s="47"/>
      <c r="B44" s="47"/>
      <c r="C44" s="53" t="s">
        <v>338</v>
      </c>
      <c r="D44" s="221"/>
    </row>
    <row r="46" spans="1:4">
      <c r="B46" s="222" t="s">
        <v>339</v>
      </c>
      <c r="C46" s="223"/>
      <c r="D46" s="53" t="s">
        <v>340</v>
      </c>
    </row>
    <row r="47" spans="1:4">
      <c r="B47" s="193"/>
      <c r="C47" s="224"/>
      <c r="D47" s="224">
        <v>203</v>
      </c>
    </row>
    <row r="48" spans="1:4">
      <c r="B48" s="225" t="s">
        <v>341</v>
      </c>
      <c r="C48" s="225"/>
      <c r="D48" s="47"/>
    </row>
    <row r="49" spans="1:5">
      <c r="B49" s="47" t="s">
        <v>342</v>
      </c>
      <c r="C49" s="47"/>
      <c r="D49" s="47">
        <v>171</v>
      </c>
    </row>
    <row r="50" spans="1:5">
      <c r="B50" s="47" t="s">
        <v>343</v>
      </c>
      <c r="C50" s="47"/>
      <c r="D50" s="47">
        <v>31</v>
      </c>
    </row>
    <row r="51" spans="1:5">
      <c r="B51" s="47" t="s">
        <v>344</v>
      </c>
      <c r="C51" s="47"/>
      <c r="D51" s="47">
        <v>1</v>
      </c>
    </row>
    <row r="52" spans="1:5">
      <c r="B52" s="226" t="s">
        <v>345</v>
      </c>
      <c r="C52" s="223"/>
      <c r="D52" s="47"/>
    </row>
    <row r="53" spans="1:5">
      <c r="B53" s="227"/>
      <c r="C53" s="228" t="s">
        <v>346</v>
      </c>
      <c r="D53" s="228"/>
    </row>
    <row r="54" spans="1:5">
      <c r="D54" s="42" t="s">
        <v>218</v>
      </c>
    </row>
    <row r="55" spans="1:5">
      <c r="D55" t="s">
        <v>251</v>
      </c>
    </row>
    <row r="56" spans="1:5">
      <c r="B56" s="42" t="s">
        <v>347</v>
      </c>
    </row>
    <row r="58" spans="1:5">
      <c r="B58" s="42"/>
    </row>
    <row r="59" spans="1:5">
      <c r="A59" s="42"/>
      <c r="B59" s="42"/>
      <c r="C59" s="42"/>
      <c r="D59" s="42"/>
      <c r="E59" s="42"/>
    </row>
    <row r="60" spans="1:5">
      <c r="A60" s="42"/>
      <c r="B60" s="42"/>
      <c r="C60" s="42"/>
      <c r="D60" s="42"/>
      <c r="E60" s="42"/>
    </row>
    <row r="61" spans="1:5">
      <c r="B61" s="42"/>
      <c r="C61" s="42"/>
      <c r="D61" s="42"/>
      <c r="E61" s="42"/>
    </row>
    <row r="62" spans="1:5">
      <c r="B62" s="42"/>
      <c r="C62" s="42"/>
      <c r="D62" s="42"/>
      <c r="E62" s="42"/>
    </row>
    <row r="63" spans="1:5">
      <c r="A63" s="42"/>
      <c r="B63" s="42"/>
    </row>
  </sheetData>
  <pageMargins left="0.7" right="0.7" top="0.75" bottom="0.75" header="0.3" footer="0.3"/>
  <pageSetup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P106"/>
  <sheetViews>
    <sheetView topLeftCell="A73" workbookViewId="0">
      <selection activeCell="E107" sqref="E107"/>
    </sheetView>
  </sheetViews>
  <sheetFormatPr defaultRowHeight="12.75"/>
  <cols>
    <col min="1" max="1" width="3.85546875" customWidth="1"/>
    <col min="9" max="9" width="8.7109375" customWidth="1"/>
    <col min="10" max="10" width="8.85546875" customWidth="1"/>
    <col min="11" max="11" width="7" customWidth="1"/>
    <col min="12" max="12" width="11.28515625" customWidth="1"/>
  </cols>
  <sheetData>
    <row r="1" spans="1:16">
      <c r="A1" s="216"/>
      <c r="B1" s="199" t="s">
        <v>348</v>
      </c>
      <c r="C1" s="199"/>
      <c r="D1" s="199"/>
      <c r="E1" s="199"/>
      <c r="F1" s="199"/>
      <c r="G1" s="199"/>
      <c r="H1" s="81" t="s">
        <v>287</v>
      </c>
      <c r="I1" s="81"/>
      <c r="J1" s="216"/>
      <c r="K1" s="216"/>
      <c r="L1" s="216"/>
      <c r="M1" s="216"/>
      <c r="N1" s="216"/>
      <c r="O1" s="216"/>
    </row>
    <row r="2" spans="1:16">
      <c r="A2" s="216"/>
      <c r="B2" s="199" t="s">
        <v>259</v>
      </c>
      <c r="C2" s="199"/>
      <c r="D2" s="199"/>
      <c r="E2" s="199"/>
      <c r="F2" s="199"/>
      <c r="G2" s="199"/>
      <c r="H2" s="81"/>
      <c r="I2" s="81"/>
      <c r="J2" s="216"/>
      <c r="K2" s="216"/>
      <c r="L2" s="216"/>
      <c r="M2" s="216"/>
      <c r="N2" s="216"/>
      <c r="O2" s="216"/>
    </row>
    <row r="3" spans="1:16">
      <c r="A3" s="216"/>
      <c r="B3" s="42"/>
      <c r="C3" s="42"/>
      <c r="D3" s="42"/>
      <c r="E3" s="42"/>
      <c r="F3" s="42"/>
      <c r="G3" s="42"/>
      <c r="H3" s="216"/>
      <c r="I3" s="216"/>
      <c r="J3" s="216"/>
      <c r="K3" s="216"/>
      <c r="L3" s="216"/>
      <c r="M3" s="216"/>
      <c r="N3" s="42" t="s">
        <v>349</v>
      </c>
      <c r="O3" s="216"/>
    </row>
    <row r="4" spans="1:16">
      <c r="A4" s="216"/>
      <c r="B4" s="42"/>
      <c r="C4" s="42"/>
      <c r="D4" s="42"/>
      <c r="E4" s="42"/>
      <c r="F4" s="42"/>
      <c r="G4" s="42"/>
      <c r="H4" s="216"/>
      <c r="I4" s="216"/>
      <c r="J4" s="216"/>
      <c r="K4" s="216"/>
      <c r="L4" s="216"/>
      <c r="M4" s="216"/>
      <c r="N4" s="216"/>
      <c r="O4" s="216"/>
    </row>
    <row r="5" spans="1:16">
      <c r="A5" s="229"/>
      <c r="B5" s="229"/>
      <c r="C5" s="229"/>
      <c r="D5" s="229"/>
      <c r="E5" s="229"/>
      <c r="F5" s="229"/>
      <c r="G5" s="229"/>
      <c r="H5" s="229"/>
      <c r="I5" s="229"/>
      <c r="J5" s="229"/>
      <c r="K5" s="229"/>
      <c r="L5" s="229"/>
      <c r="M5" s="229"/>
      <c r="N5" s="230"/>
      <c r="O5" s="231" t="s">
        <v>350</v>
      </c>
      <c r="P5" s="1"/>
    </row>
    <row r="6" spans="1:16" ht="15.75">
      <c r="A6" s="342" t="s">
        <v>351</v>
      </c>
      <c r="B6" s="343"/>
      <c r="C6" s="343"/>
      <c r="D6" s="343"/>
      <c r="E6" s="343"/>
      <c r="F6" s="343"/>
      <c r="G6" s="343"/>
      <c r="H6" s="343"/>
      <c r="I6" s="343"/>
      <c r="J6" s="343"/>
      <c r="K6" s="343"/>
      <c r="L6" s="343"/>
      <c r="M6" s="343"/>
      <c r="N6" s="343"/>
      <c r="O6" s="344"/>
      <c r="P6" s="232"/>
    </row>
    <row r="7" spans="1:16" ht="33" thickBot="1">
      <c r="A7" s="233"/>
      <c r="B7" s="360" t="s">
        <v>352</v>
      </c>
      <c r="C7" s="360"/>
      <c r="D7" s="360"/>
      <c r="E7" s="360"/>
      <c r="F7" s="360"/>
      <c r="G7" s="360"/>
      <c r="H7" s="360"/>
      <c r="I7" s="360"/>
      <c r="J7" s="360"/>
      <c r="K7" s="361"/>
      <c r="L7" s="234" t="s">
        <v>353</v>
      </c>
      <c r="M7" s="234" t="s">
        <v>354</v>
      </c>
      <c r="N7" s="235" t="s">
        <v>355</v>
      </c>
      <c r="O7" s="235" t="s">
        <v>356</v>
      </c>
    </row>
    <row r="8" spans="1:16">
      <c r="A8" s="236">
        <v>1</v>
      </c>
      <c r="B8" s="362" t="s">
        <v>357</v>
      </c>
      <c r="C8" s="362"/>
      <c r="D8" s="362"/>
      <c r="E8" s="362"/>
      <c r="F8" s="362"/>
      <c r="G8" s="362"/>
      <c r="H8" s="363"/>
      <c r="I8" s="363"/>
      <c r="J8" s="363"/>
      <c r="K8" s="363"/>
      <c r="L8" s="237">
        <v>70</v>
      </c>
      <c r="M8" s="237">
        <v>11100</v>
      </c>
      <c r="N8" s="238">
        <f>SUM(N9:N11)</f>
        <v>233550</v>
      </c>
      <c r="O8" s="239">
        <v>225989</v>
      </c>
    </row>
    <row r="9" spans="1:16">
      <c r="A9" s="240" t="s">
        <v>358</v>
      </c>
      <c r="B9" s="358" t="s">
        <v>359</v>
      </c>
      <c r="C9" s="358"/>
      <c r="D9" s="358"/>
      <c r="E9" s="358"/>
      <c r="F9" s="358"/>
      <c r="G9" s="358"/>
      <c r="H9" s="358"/>
      <c r="I9" s="358"/>
      <c r="J9" s="358"/>
      <c r="K9" s="359"/>
      <c r="L9" s="241" t="s">
        <v>360</v>
      </c>
      <c r="M9" s="241">
        <v>11101</v>
      </c>
      <c r="N9" s="242">
        <v>223504</v>
      </c>
      <c r="O9" s="243">
        <v>213913</v>
      </c>
    </row>
    <row r="10" spans="1:16">
      <c r="A10" s="244" t="s">
        <v>361</v>
      </c>
      <c r="B10" s="358" t="s">
        <v>362</v>
      </c>
      <c r="C10" s="358"/>
      <c r="D10" s="358"/>
      <c r="E10" s="358"/>
      <c r="F10" s="358"/>
      <c r="G10" s="358"/>
      <c r="H10" s="358"/>
      <c r="I10" s="358"/>
      <c r="J10" s="358"/>
      <c r="K10" s="359"/>
      <c r="L10" s="241">
        <v>704</v>
      </c>
      <c r="M10" s="241">
        <v>11102</v>
      </c>
      <c r="N10" s="242">
        <v>10046</v>
      </c>
      <c r="O10" s="243">
        <v>12046</v>
      </c>
    </row>
    <row r="11" spans="1:16">
      <c r="A11" s="244" t="s">
        <v>363</v>
      </c>
      <c r="B11" s="358" t="s">
        <v>364</v>
      </c>
      <c r="C11" s="358"/>
      <c r="D11" s="358"/>
      <c r="E11" s="358"/>
      <c r="F11" s="358"/>
      <c r="G11" s="358"/>
      <c r="H11" s="358"/>
      <c r="I11" s="358"/>
      <c r="J11" s="358"/>
      <c r="K11" s="359"/>
      <c r="L11" s="245">
        <v>705</v>
      </c>
      <c r="M11" s="241">
        <v>11103</v>
      </c>
      <c r="N11" s="242"/>
      <c r="O11" s="243">
        <v>30</v>
      </c>
    </row>
    <row r="12" spans="1:16">
      <c r="A12" s="246">
        <v>2</v>
      </c>
      <c r="B12" s="353" t="s">
        <v>365</v>
      </c>
      <c r="C12" s="353"/>
      <c r="D12" s="353"/>
      <c r="E12" s="353"/>
      <c r="F12" s="353"/>
      <c r="G12" s="353"/>
      <c r="H12" s="353"/>
      <c r="I12" s="353"/>
      <c r="J12" s="353"/>
      <c r="K12" s="354"/>
      <c r="L12" s="247">
        <v>708</v>
      </c>
      <c r="M12" s="248">
        <v>11104</v>
      </c>
      <c r="N12" s="242">
        <f>SUM(N13:N15)</f>
        <v>289</v>
      </c>
      <c r="O12" s="243"/>
    </row>
    <row r="13" spans="1:16">
      <c r="A13" s="249" t="s">
        <v>358</v>
      </c>
      <c r="B13" s="358" t="s">
        <v>366</v>
      </c>
      <c r="C13" s="358"/>
      <c r="D13" s="358"/>
      <c r="E13" s="358"/>
      <c r="F13" s="358"/>
      <c r="G13" s="358"/>
      <c r="H13" s="358"/>
      <c r="I13" s="358"/>
      <c r="J13" s="358"/>
      <c r="K13" s="359"/>
      <c r="L13" s="241">
        <v>7081</v>
      </c>
      <c r="M13" s="250">
        <v>111041</v>
      </c>
      <c r="N13" s="242"/>
      <c r="O13" s="243"/>
    </row>
    <row r="14" spans="1:16">
      <c r="A14" s="249" t="s">
        <v>367</v>
      </c>
      <c r="B14" s="358" t="s">
        <v>368</v>
      </c>
      <c r="C14" s="358"/>
      <c r="D14" s="358"/>
      <c r="E14" s="358"/>
      <c r="F14" s="358"/>
      <c r="G14" s="358"/>
      <c r="H14" s="358"/>
      <c r="I14" s="358"/>
      <c r="J14" s="358"/>
      <c r="K14" s="359"/>
      <c r="L14" s="241">
        <v>7082</v>
      </c>
      <c r="M14" s="250">
        <v>111042</v>
      </c>
      <c r="N14" s="242">
        <v>123</v>
      </c>
      <c r="O14" s="243"/>
    </row>
    <row r="15" spans="1:16">
      <c r="A15" s="249" t="s">
        <v>369</v>
      </c>
      <c r="B15" s="358" t="s">
        <v>370</v>
      </c>
      <c r="C15" s="358"/>
      <c r="D15" s="358"/>
      <c r="E15" s="358"/>
      <c r="F15" s="358"/>
      <c r="G15" s="358"/>
      <c r="H15" s="358"/>
      <c r="I15" s="358"/>
      <c r="J15" s="358"/>
      <c r="K15" s="359"/>
      <c r="L15" s="241">
        <v>7083</v>
      </c>
      <c r="M15" s="250">
        <v>111043</v>
      </c>
      <c r="N15" s="242">
        <v>166</v>
      </c>
      <c r="O15" s="243"/>
    </row>
    <row r="16" spans="1:16">
      <c r="A16" s="251">
        <v>3</v>
      </c>
      <c r="B16" s="353" t="s">
        <v>371</v>
      </c>
      <c r="C16" s="353"/>
      <c r="D16" s="353"/>
      <c r="E16" s="353"/>
      <c r="F16" s="353"/>
      <c r="G16" s="353"/>
      <c r="H16" s="353"/>
      <c r="I16" s="353"/>
      <c r="J16" s="353"/>
      <c r="K16" s="354"/>
      <c r="L16" s="247">
        <v>71</v>
      </c>
      <c r="M16" s="248">
        <v>11201</v>
      </c>
      <c r="N16" s="242"/>
      <c r="O16" s="243"/>
    </row>
    <row r="17" spans="1:15">
      <c r="A17" s="252"/>
      <c r="B17" s="351" t="s">
        <v>372</v>
      </c>
      <c r="C17" s="351"/>
      <c r="D17" s="351"/>
      <c r="E17" s="351"/>
      <c r="F17" s="351"/>
      <c r="G17" s="351"/>
      <c r="H17" s="351"/>
      <c r="I17" s="351"/>
      <c r="J17" s="351"/>
      <c r="K17" s="352"/>
      <c r="L17" s="253"/>
      <c r="M17" s="241">
        <v>112011</v>
      </c>
      <c r="N17" s="242"/>
      <c r="O17" s="243"/>
    </row>
    <row r="18" spans="1:15">
      <c r="A18" s="252"/>
      <c r="B18" s="351" t="s">
        <v>373</v>
      </c>
      <c r="C18" s="351"/>
      <c r="D18" s="351"/>
      <c r="E18" s="351"/>
      <c r="F18" s="351"/>
      <c r="G18" s="351"/>
      <c r="H18" s="351"/>
      <c r="I18" s="351"/>
      <c r="J18" s="351"/>
      <c r="K18" s="352"/>
      <c r="L18" s="253"/>
      <c r="M18" s="241">
        <v>112012</v>
      </c>
      <c r="N18" s="242"/>
      <c r="O18" s="243"/>
    </row>
    <row r="19" spans="1:15">
      <c r="A19" s="254">
        <v>4</v>
      </c>
      <c r="B19" s="353" t="s">
        <v>374</v>
      </c>
      <c r="C19" s="353"/>
      <c r="D19" s="353"/>
      <c r="E19" s="353"/>
      <c r="F19" s="353"/>
      <c r="G19" s="353"/>
      <c r="H19" s="353"/>
      <c r="I19" s="353"/>
      <c r="J19" s="353"/>
      <c r="K19" s="354"/>
      <c r="L19" s="255">
        <v>72</v>
      </c>
      <c r="M19" s="78">
        <v>11300</v>
      </c>
      <c r="N19" s="242"/>
      <c r="O19" s="243"/>
    </row>
    <row r="20" spans="1:15">
      <c r="A20" s="244"/>
      <c r="B20" s="355" t="s">
        <v>375</v>
      </c>
      <c r="C20" s="355"/>
      <c r="D20" s="355"/>
      <c r="E20" s="355"/>
      <c r="F20" s="355"/>
      <c r="G20" s="355"/>
      <c r="H20" s="356"/>
      <c r="I20" s="356"/>
      <c r="J20" s="356"/>
      <c r="K20" s="356"/>
      <c r="L20" s="53"/>
      <c r="M20" s="256">
        <v>11301</v>
      </c>
      <c r="N20" s="242"/>
      <c r="O20" s="243"/>
    </row>
    <row r="21" spans="1:15">
      <c r="A21" s="257">
        <v>5</v>
      </c>
      <c r="B21" s="354" t="s">
        <v>376</v>
      </c>
      <c r="C21" s="354"/>
      <c r="D21" s="354"/>
      <c r="E21" s="354"/>
      <c r="F21" s="354"/>
      <c r="G21" s="354"/>
      <c r="H21" s="357"/>
      <c r="I21" s="357"/>
      <c r="J21" s="357"/>
      <c r="K21" s="357"/>
      <c r="L21" s="258">
        <v>73</v>
      </c>
      <c r="M21" s="258">
        <v>11400</v>
      </c>
      <c r="N21" s="242">
        <v>44948</v>
      </c>
      <c r="O21" s="243">
        <v>228327</v>
      </c>
    </row>
    <row r="22" spans="1:15">
      <c r="A22" s="259">
        <v>6</v>
      </c>
      <c r="B22" s="354" t="s">
        <v>377</v>
      </c>
      <c r="C22" s="354"/>
      <c r="D22" s="354"/>
      <c r="E22" s="354"/>
      <c r="F22" s="354"/>
      <c r="G22" s="354"/>
      <c r="H22" s="357"/>
      <c r="I22" s="357"/>
      <c r="J22" s="357"/>
      <c r="K22" s="357"/>
      <c r="L22" s="258">
        <v>75</v>
      </c>
      <c r="M22" s="260">
        <v>11500</v>
      </c>
      <c r="N22" s="242">
        <v>12447</v>
      </c>
      <c r="O22" s="243">
        <v>13761</v>
      </c>
    </row>
    <row r="23" spans="1:15">
      <c r="A23" s="257">
        <v>7</v>
      </c>
      <c r="B23" s="353" t="s">
        <v>378</v>
      </c>
      <c r="C23" s="353"/>
      <c r="D23" s="353"/>
      <c r="E23" s="353"/>
      <c r="F23" s="353"/>
      <c r="G23" s="353"/>
      <c r="H23" s="353"/>
      <c r="I23" s="353"/>
      <c r="J23" s="353"/>
      <c r="K23" s="354"/>
      <c r="L23" s="247">
        <v>77</v>
      </c>
      <c r="M23" s="247">
        <v>11600</v>
      </c>
      <c r="N23" s="242"/>
      <c r="O23" s="243">
        <v>167</v>
      </c>
    </row>
    <row r="24" spans="1:15">
      <c r="A24" s="257" t="s">
        <v>379</v>
      </c>
      <c r="B24" s="261" t="s">
        <v>380</v>
      </c>
      <c r="C24" s="261"/>
      <c r="D24" s="261"/>
      <c r="E24" s="261"/>
      <c r="F24" s="261"/>
      <c r="G24" s="261"/>
      <c r="H24" s="261"/>
      <c r="I24" s="261"/>
      <c r="J24" s="261"/>
      <c r="K24" s="262"/>
      <c r="L24" s="262"/>
      <c r="M24" s="262"/>
      <c r="N24" s="263"/>
      <c r="O24" s="264"/>
    </row>
    <row r="25" spans="1:15" ht="13.5" thickBot="1">
      <c r="A25" s="265" t="s">
        <v>381</v>
      </c>
      <c r="B25" s="350" t="s">
        <v>382</v>
      </c>
      <c r="C25" s="350"/>
      <c r="D25" s="350"/>
      <c r="E25" s="350"/>
      <c r="F25" s="350"/>
      <c r="G25" s="350"/>
      <c r="H25" s="350"/>
      <c r="I25" s="350"/>
      <c r="J25" s="350"/>
      <c r="K25" s="350"/>
      <c r="L25" s="266"/>
      <c r="M25" s="266">
        <v>11800</v>
      </c>
      <c r="N25" s="267">
        <f>N8+N12+N16+N19+N21+N22+N23</f>
        <v>291234</v>
      </c>
      <c r="O25" s="268">
        <f>SUM(O9:O23)</f>
        <v>468244</v>
      </c>
    </row>
    <row r="26" spans="1:15">
      <c r="A26" s="269"/>
      <c r="B26" s="270"/>
      <c r="C26" s="270"/>
      <c r="D26" s="270"/>
      <c r="E26" s="270"/>
      <c r="F26" s="270"/>
      <c r="G26" s="270"/>
      <c r="H26" s="270"/>
      <c r="I26" s="270"/>
      <c r="J26" s="270"/>
      <c r="K26" s="270"/>
      <c r="L26" s="270"/>
      <c r="M26" s="270"/>
      <c r="N26" s="271"/>
      <c r="O26" s="271"/>
    </row>
    <row r="27" spans="1:15">
      <c r="A27" s="269"/>
      <c r="B27" s="270"/>
      <c r="C27" s="270"/>
      <c r="D27" s="270"/>
      <c r="E27" s="270"/>
      <c r="F27" s="270"/>
      <c r="G27" s="270"/>
      <c r="H27" s="270"/>
      <c r="I27" s="270"/>
      <c r="J27" s="270"/>
      <c r="K27" s="270"/>
      <c r="L27" s="270"/>
      <c r="M27" s="270"/>
      <c r="N27" s="271"/>
      <c r="O27" s="271"/>
    </row>
    <row r="28" spans="1:15">
      <c r="A28" s="269"/>
      <c r="B28" s="270"/>
      <c r="C28" s="270"/>
      <c r="D28" s="270"/>
      <c r="E28" s="270"/>
      <c r="F28" s="270"/>
      <c r="G28" s="270"/>
      <c r="H28" s="270"/>
      <c r="I28" s="270"/>
      <c r="J28" s="270"/>
      <c r="K28" s="270"/>
      <c r="L28" s="270"/>
      <c r="M28" s="270"/>
      <c r="N28" s="271"/>
      <c r="O28" s="271"/>
    </row>
    <row r="29" spans="1:15">
      <c r="A29" s="269"/>
      <c r="B29" s="270"/>
      <c r="C29" s="270"/>
      <c r="D29" s="270"/>
      <c r="E29" s="270"/>
      <c r="F29" s="270"/>
      <c r="G29" s="270"/>
      <c r="H29" s="270"/>
      <c r="I29" s="270"/>
      <c r="J29" s="270"/>
      <c r="K29" s="270"/>
      <c r="L29" s="270"/>
      <c r="M29" s="270"/>
      <c r="N29" s="271" t="s">
        <v>383</v>
      </c>
      <c r="O29" s="271"/>
    </row>
    <row r="30" spans="1:15">
      <c r="A30" s="269"/>
      <c r="B30" s="270"/>
      <c r="C30" s="270"/>
      <c r="D30" s="270"/>
      <c r="E30" s="270"/>
      <c r="F30" s="270"/>
      <c r="G30" s="270"/>
      <c r="H30" s="270"/>
      <c r="I30" s="270"/>
      <c r="J30" s="270"/>
      <c r="K30" s="270"/>
      <c r="L30" s="270"/>
      <c r="M30" s="270"/>
      <c r="N30" s="271"/>
      <c r="O30" s="271"/>
    </row>
    <row r="31" spans="1:15">
      <c r="A31" s="269"/>
      <c r="B31" s="270"/>
      <c r="C31" s="270"/>
      <c r="D31" s="270"/>
      <c r="E31" s="270"/>
      <c r="F31" s="270"/>
      <c r="G31" s="270"/>
      <c r="H31" s="270"/>
      <c r="I31" s="270"/>
      <c r="J31" s="270"/>
      <c r="K31" s="270"/>
      <c r="L31" s="270"/>
      <c r="M31" s="270"/>
      <c r="N31" s="271"/>
      <c r="O31" s="271"/>
    </row>
    <row r="32" spans="1:15">
      <c r="A32" s="269"/>
      <c r="B32" s="270"/>
      <c r="C32" s="270"/>
      <c r="D32" s="270"/>
      <c r="E32" s="270"/>
      <c r="F32" s="270"/>
      <c r="G32" s="270"/>
      <c r="H32" s="270"/>
      <c r="I32" s="270"/>
      <c r="J32" s="270"/>
      <c r="K32" s="270"/>
      <c r="L32" s="270"/>
      <c r="M32" s="270"/>
      <c r="N32" s="271"/>
      <c r="O32" s="271"/>
    </row>
    <row r="33" spans="1:15">
      <c r="A33" s="269"/>
      <c r="B33" s="270"/>
      <c r="C33" s="270"/>
      <c r="D33" s="270"/>
      <c r="E33" s="270"/>
      <c r="F33" s="270"/>
      <c r="G33" s="270"/>
      <c r="H33" s="270"/>
      <c r="I33" s="270"/>
      <c r="J33" s="270"/>
      <c r="K33" s="270"/>
      <c r="L33" s="270"/>
      <c r="M33" s="270"/>
      <c r="N33" s="271"/>
      <c r="O33" s="271"/>
    </row>
    <row r="34" spans="1:15">
      <c r="A34" s="269"/>
      <c r="B34" s="270"/>
      <c r="C34" s="270"/>
      <c r="D34" s="270"/>
      <c r="E34" s="270"/>
      <c r="F34" s="270"/>
      <c r="G34" s="270"/>
      <c r="H34" s="270"/>
      <c r="I34" s="270"/>
      <c r="J34" s="270"/>
      <c r="K34" s="270"/>
      <c r="L34" s="270"/>
      <c r="M34" s="270"/>
      <c r="N34" s="271"/>
      <c r="O34" s="271"/>
    </row>
    <row r="35" spans="1:15">
      <c r="A35" s="269"/>
      <c r="B35" s="270"/>
      <c r="C35" s="270"/>
      <c r="D35" s="270"/>
      <c r="E35" s="270"/>
      <c r="F35" s="270"/>
      <c r="G35" s="270"/>
      <c r="H35" s="270"/>
      <c r="I35" s="270"/>
      <c r="J35" s="270"/>
      <c r="K35" s="270"/>
      <c r="L35" s="270"/>
      <c r="M35" s="270"/>
      <c r="N35" s="271"/>
      <c r="O35" s="271"/>
    </row>
    <row r="36" spans="1:15">
      <c r="A36" s="269"/>
      <c r="B36" s="270"/>
      <c r="C36" s="270"/>
      <c r="D36" s="270"/>
      <c r="E36" s="270"/>
      <c r="F36" s="270"/>
      <c r="G36" s="270"/>
      <c r="H36" s="270"/>
      <c r="I36" s="270"/>
      <c r="J36" s="270"/>
      <c r="K36" s="270"/>
      <c r="L36" s="270"/>
      <c r="M36" s="270"/>
      <c r="N36" s="271"/>
      <c r="O36" s="271"/>
    </row>
    <row r="37" spans="1:15">
      <c r="A37" s="269"/>
      <c r="B37" s="270"/>
      <c r="C37" s="270"/>
      <c r="D37" s="270"/>
      <c r="E37" s="270"/>
      <c r="F37" s="270"/>
      <c r="G37" s="270"/>
      <c r="H37" s="270"/>
      <c r="I37" s="270"/>
      <c r="J37" s="270"/>
      <c r="K37" s="270"/>
      <c r="L37" s="270"/>
      <c r="M37" s="270"/>
      <c r="N37" s="271"/>
      <c r="O37" s="271"/>
    </row>
    <row r="38" spans="1:15">
      <c r="A38" s="269"/>
      <c r="B38" s="270"/>
      <c r="C38" s="270"/>
      <c r="D38" s="270"/>
      <c r="E38" s="270"/>
      <c r="F38" s="270"/>
      <c r="G38" s="270"/>
      <c r="H38" s="270"/>
      <c r="I38" s="270"/>
      <c r="J38" s="270"/>
      <c r="K38" s="270"/>
      <c r="L38" s="270"/>
      <c r="M38" s="270"/>
      <c r="N38" s="271"/>
      <c r="O38" s="271"/>
    </row>
    <row r="39" spans="1:15">
      <c r="A39" s="269"/>
      <c r="B39" s="270"/>
      <c r="C39" s="270"/>
      <c r="D39" s="270"/>
      <c r="E39" s="270"/>
      <c r="F39" s="270"/>
      <c r="G39" s="270"/>
      <c r="H39" s="270"/>
      <c r="I39" s="270"/>
      <c r="J39" s="270"/>
      <c r="K39" s="270"/>
      <c r="L39" s="270"/>
      <c r="M39" s="270"/>
      <c r="N39" s="271"/>
      <c r="O39" s="271"/>
    </row>
    <row r="40" spans="1:15">
      <c r="A40" s="269"/>
      <c r="B40" s="270"/>
      <c r="C40" s="270"/>
      <c r="D40" s="270"/>
      <c r="E40" s="270"/>
      <c r="F40" s="270"/>
      <c r="G40" s="270"/>
      <c r="H40" s="270"/>
      <c r="I40" s="270"/>
      <c r="J40" s="270"/>
      <c r="K40" s="270"/>
      <c r="L40" s="270"/>
      <c r="M40" s="270"/>
      <c r="N40" s="271"/>
      <c r="O40" s="271"/>
    </row>
    <row r="41" spans="1:15">
      <c r="A41" s="269"/>
      <c r="B41" s="270"/>
      <c r="C41" s="270"/>
      <c r="D41" s="270"/>
      <c r="E41" s="270"/>
      <c r="F41" s="270"/>
      <c r="G41" s="270"/>
      <c r="H41" s="270"/>
      <c r="I41" s="270"/>
      <c r="J41" s="270"/>
      <c r="K41" s="270"/>
      <c r="L41" s="270"/>
      <c r="M41" s="270"/>
      <c r="N41" s="271"/>
      <c r="O41" s="271"/>
    </row>
    <row r="42" spans="1:15">
      <c r="A42" s="269"/>
      <c r="B42" s="270"/>
      <c r="C42" s="270"/>
      <c r="D42" s="270"/>
      <c r="E42" s="270"/>
      <c r="F42" s="270"/>
      <c r="G42" s="270"/>
      <c r="H42" s="270"/>
      <c r="I42" s="270"/>
      <c r="J42" s="270"/>
      <c r="K42" s="270"/>
      <c r="L42" s="270"/>
      <c r="M42" s="270"/>
      <c r="N42" s="271"/>
      <c r="O42" s="271"/>
    </row>
    <row r="55" spans="3:14">
      <c r="C55" s="269"/>
      <c r="D55" s="270"/>
      <c r="E55" s="270"/>
      <c r="F55" s="270"/>
      <c r="G55" s="270"/>
      <c r="H55" s="270"/>
      <c r="I55" s="270"/>
      <c r="J55" s="270"/>
      <c r="K55" s="271"/>
      <c r="L55" s="271"/>
    </row>
    <row r="56" spans="3:14">
      <c r="C56" s="216"/>
      <c r="D56" s="199" t="s">
        <v>348</v>
      </c>
      <c r="E56" s="81" t="s">
        <v>287</v>
      </c>
      <c r="F56" s="81"/>
      <c r="G56" s="216"/>
      <c r="H56" s="216"/>
      <c r="I56" s="216"/>
      <c r="J56" s="216"/>
      <c r="K56" s="216"/>
      <c r="L56" s="216"/>
    </row>
    <row r="57" spans="3:14">
      <c r="C57" s="216"/>
      <c r="D57" s="199" t="s">
        <v>388</v>
      </c>
      <c r="E57" s="81"/>
      <c r="F57" s="81"/>
      <c r="G57" s="216"/>
      <c r="H57" s="216"/>
      <c r="I57" s="216"/>
      <c r="J57" s="216"/>
      <c r="K57" s="216"/>
      <c r="L57" s="216"/>
    </row>
    <row r="58" spans="3:14">
      <c r="C58" s="216"/>
      <c r="D58" s="42"/>
      <c r="E58" s="216"/>
      <c r="F58" s="216"/>
      <c r="G58" s="216"/>
      <c r="H58" s="216"/>
      <c r="I58" s="216"/>
      <c r="J58" s="216"/>
      <c r="K58" s="42" t="s">
        <v>389</v>
      </c>
      <c r="L58" s="216"/>
    </row>
    <row r="59" spans="3:14">
      <c r="C59" s="229"/>
      <c r="D59" s="229"/>
      <c r="E59" s="229"/>
      <c r="F59" s="229"/>
      <c r="G59" s="229"/>
      <c r="H59" s="229"/>
      <c r="I59" s="229"/>
      <c r="J59" s="229"/>
      <c r="K59" s="230"/>
      <c r="L59" s="231" t="s">
        <v>350</v>
      </c>
      <c r="M59" s="1"/>
      <c r="N59" s="1"/>
    </row>
    <row r="60" spans="3:14">
      <c r="C60" s="342" t="s">
        <v>351</v>
      </c>
      <c r="D60" s="343"/>
      <c r="E60" s="343"/>
      <c r="F60" s="343"/>
      <c r="G60" s="343"/>
      <c r="H60" s="343"/>
      <c r="I60" s="343"/>
      <c r="J60" s="343"/>
      <c r="K60" s="343"/>
      <c r="L60" s="344"/>
    </row>
    <row r="61" spans="3:14" ht="33" thickBot="1">
      <c r="C61" s="285"/>
      <c r="D61" s="345" t="s">
        <v>390</v>
      </c>
      <c r="E61" s="346"/>
      <c r="F61" s="346"/>
      <c r="G61" s="346"/>
      <c r="H61" s="347"/>
      <c r="I61" s="286" t="s">
        <v>353</v>
      </c>
      <c r="J61" s="286" t="s">
        <v>354</v>
      </c>
      <c r="K61" s="287" t="s">
        <v>355</v>
      </c>
      <c r="L61" s="287" t="s">
        <v>356</v>
      </c>
    </row>
    <row r="62" spans="3:14">
      <c r="C62" s="288">
        <v>1</v>
      </c>
      <c r="D62" s="348" t="s">
        <v>391</v>
      </c>
      <c r="E62" s="349"/>
      <c r="F62" s="349"/>
      <c r="G62" s="349"/>
      <c r="H62" s="349"/>
      <c r="I62" s="289">
        <v>60</v>
      </c>
      <c r="J62" s="290">
        <v>12100</v>
      </c>
      <c r="K62" s="291">
        <f>SUM(K63:K67)</f>
        <v>109332</v>
      </c>
      <c r="L62" s="292">
        <v>130396</v>
      </c>
    </row>
    <row r="63" spans="3:14">
      <c r="C63" s="293" t="s">
        <v>392</v>
      </c>
      <c r="D63" s="336" t="s">
        <v>393</v>
      </c>
      <c r="E63" s="336" t="s">
        <v>394</v>
      </c>
      <c r="F63" s="336"/>
      <c r="G63" s="336"/>
      <c r="H63" s="336"/>
      <c r="I63" s="294" t="s">
        <v>395</v>
      </c>
      <c r="J63" s="295">
        <v>12101</v>
      </c>
      <c r="K63" s="291">
        <v>21829</v>
      </c>
      <c r="L63" s="296">
        <v>19467</v>
      </c>
    </row>
    <row r="64" spans="3:14">
      <c r="C64" s="293" t="s">
        <v>361</v>
      </c>
      <c r="D64" s="336" t="s">
        <v>396</v>
      </c>
      <c r="E64" s="336" t="s">
        <v>394</v>
      </c>
      <c r="F64" s="336"/>
      <c r="G64" s="336"/>
      <c r="H64" s="336"/>
      <c r="I64" s="294"/>
      <c r="J64" s="297">
        <v>12102</v>
      </c>
      <c r="K64" s="291">
        <v>387</v>
      </c>
      <c r="L64" s="296">
        <v>363</v>
      </c>
    </row>
    <row r="65" spans="3:12">
      <c r="C65" s="293" t="s">
        <v>363</v>
      </c>
      <c r="D65" s="336" t="s">
        <v>397</v>
      </c>
      <c r="E65" s="336" t="s">
        <v>394</v>
      </c>
      <c r="F65" s="336"/>
      <c r="G65" s="336"/>
      <c r="H65" s="336"/>
      <c r="I65" s="294" t="s">
        <v>398</v>
      </c>
      <c r="J65" s="295">
        <v>12103</v>
      </c>
      <c r="K65" s="291">
        <v>87116</v>
      </c>
      <c r="L65" s="296">
        <v>110566</v>
      </c>
    </row>
    <row r="66" spans="3:12">
      <c r="C66" s="293" t="s">
        <v>399</v>
      </c>
      <c r="D66" s="340" t="s">
        <v>400</v>
      </c>
      <c r="E66" s="336" t="s">
        <v>394</v>
      </c>
      <c r="F66" s="336"/>
      <c r="G66" s="336"/>
      <c r="H66" s="336"/>
      <c r="I66" s="294"/>
      <c r="J66" s="297">
        <v>12104</v>
      </c>
      <c r="K66" s="204"/>
      <c r="L66" s="296"/>
    </row>
    <row r="67" spans="3:12">
      <c r="C67" s="293" t="s">
        <v>401</v>
      </c>
      <c r="D67" s="336" t="s">
        <v>402</v>
      </c>
      <c r="E67" s="336" t="s">
        <v>394</v>
      </c>
      <c r="F67" s="336"/>
      <c r="G67" s="336"/>
      <c r="H67" s="336"/>
      <c r="I67" s="294" t="s">
        <v>403</v>
      </c>
      <c r="J67" s="297">
        <v>12105</v>
      </c>
      <c r="K67" s="204"/>
      <c r="L67" s="296"/>
    </row>
    <row r="68" spans="3:12">
      <c r="C68" s="298">
        <v>2</v>
      </c>
      <c r="D68" s="337" t="s">
        <v>404</v>
      </c>
      <c r="E68" s="337"/>
      <c r="F68" s="337"/>
      <c r="G68" s="337"/>
      <c r="H68" s="337"/>
      <c r="I68" s="299">
        <v>64</v>
      </c>
      <c r="J68" s="300">
        <v>12200</v>
      </c>
      <c r="K68" s="291">
        <f>SUM(K69:K70)</f>
        <v>101859</v>
      </c>
      <c r="L68" s="296">
        <v>88682</v>
      </c>
    </row>
    <row r="69" spans="3:12">
      <c r="C69" s="301" t="s">
        <v>405</v>
      </c>
      <c r="D69" s="337" t="s">
        <v>406</v>
      </c>
      <c r="E69" s="341"/>
      <c r="F69" s="341"/>
      <c r="G69" s="341"/>
      <c r="H69" s="341"/>
      <c r="I69" s="302">
        <v>641</v>
      </c>
      <c r="J69" s="297">
        <v>12201</v>
      </c>
      <c r="K69" s="204">
        <v>88960</v>
      </c>
      <c r="L69" s="296">
        <v>77543</v>
      </c>
    </row>
    <row r="70" spans="3:12">
      <c r="C70" s="301" t="s">
        <v>407</v>
      </c>
      <c r="D70" s="341" t="s">
        <v>408</v>
      </c>
      <c r="E70" s="341"/>
      <c r="F70" s="341"/>
      <c r="G70" s="341"/>
      <c r="H70" s="341"/>
      <c r="I70" s="302">
        <v>644</v>
      </c>
      <c r="J70" s="297">
        <v>12202</v>
      </c>
      <c r="K70" s="204">
        <v>12899</v>
      </c>
      <c r="L70" s="296">
        <v>11138</v>
      </c>
    </row>
    <row r="71" spans="3:12">
      <c r="C71" s="298">
        <v>3</v>
      </c>
      <c r="D71" s="337" t="s">
        <v>409</v>
      </c>
      <c r="E71" s="337"/>
      <c r="F71" s="337"/>
      <c r="G71" s="337"/>
      <c r="H71" s="337"/>
      <c r="I71" s="299">
        <v>68</v>
      </c>
      <c r="J71" s="300">
        <v>12300</v>
      </c>
      <c r="K71" s="291">
        <v>49120</v>
      </c>
      <c r="L71" s="296">
        <v>51851</v>
      </c>
    </row>
    <row r="72" spans="3:12">
      <c r="C72" s="298">
        <v>4</v>
      </c>
      <c r="D72" s="337" t="s">
        <v>410</v>
      </c>
      <c r="E72" s="337"/>
      <c r="F72" s="337"/>
      <c r="G72" s="337"/>
      <c r="H72" s="337"/>
      <c r="I72" s="299">
        <v>61</v>
      </c>
      <c r="J72" s="300">
        <v>12400</v>
      </c>
      <c r="K72" s="291">
        <f>SUM(K73:K87)</f>
        <v>12127</v>
      </c>
      <c r="L72" s="296">
        <v>4805</v>
      </c>
    </row>
    <row r="73" spans="3:12">
      <c r="C73" s="301" t="s">
        <v>358</v>
      </c>
      <c r="D73" s="333" t="s">
        <v>411</v>
      </c>
      <c r="E73" s="333"/>
      <c r="F73" s="333"/>
      <c r="G73" s="333"/>
      <c r="H73" s="333"/>
      <c r="I73" s="294"/>
      <c r="J73" s="295">
        <v>12401</v>
      </c>
      <c r="K73" s="204">
        <v>2286</v>
      </c>
      <c r="L73" s="296"/>
    </row>
    <row r="74" spans="3:12">
      <c r="C74" s="301" t="s">
        <v>367</v>
      </c>
      <c r="D74" s="333" t="s">
        <v>412</v>
      </c>
      <c r="E74" s="333"/>
      <c r="F74" s="333"/>
      <c r="G74" s="333"/>
      <c r="H74" s="333"/>
      <c r="I74" s="303">
        <v>611</v>
      </c>
      <c r="J74" s="295">
        <v>12402</v>
      </c>
      <c r="K74" s="204"/>
      <c r="L74" s="296"/>
    </row>
    <row r="75" spans="3:12">
      <c r="C75" s="301" t="s">
        <v>369</v>
      </c>
      <c r="D75" s="333" t="s">
        <v>413</v>
      </c>
      <c r="E75" s="333"/>
      <c r="F75" s="333"/>
      <c r="G75" s="333"/>
      <c r="H75" s="333"/>
      <c r="I75" s="294">
        <v>613</v>
      </c>
      <c r="J75" s="295">
        <v>12403</v>
      </c>
      <c r="K75" s="204">
        <v>1620</v>
      </c>
      <c r="L75" s="296">
        <v>1620</v>
      </c>
    </row>
    <row r="76" spans="3:12">
      <c r="C76" s="301" t="s">
        <v>414</v>
      </c>
      <c r="D76" s="333" t="s">
        <v>415</v>
      </c>
      <c r="E76" s="333"/>
      <c r="F76" s="333"/>
      <c r="G76" s="333"/>
      <c r="H76" s="333"/>
      <c r="I76" s="303">
        <v>615</v>
      </c>
      <c r="J76" s="295">
        <v>12404</v>
      </c>
      <c r="K76" s="204">
        <v>786</v>
      </c>
      <c r="L76" s="299">
        <v>680</v>
      </c>
    </row>
    <row r="77" spans="3:12">
      <c r="C77" s="301" t="s">
        <v>416</v>
      </c>
      <c r="D77" s="333" t="s">
        <v>417</v>
      </c>
      <c r="E77" s="333"/>
      <c r="F77" s="333"/>
      <c r="G77" s="333"/>
      <c r="H77" s="333"/>
      <c r="I77" s="303">
        <v>616</v>
      </c>
      <c r="J77" s="295">
        <v>12405</v>
      </c>
      <c r="K77" s="204">
        <v>293</v>
      </c>
      <c r="L77" s="296"/>
    </row>
    <row r="78" spans="3:12">
      <c r="C78" s="301" t="s">
        <v>418</v>
      </c>
      <c r="D78" s="333" t="s">
        <v>419</v>
      </c>
      <c r="E78" s="333"/>
      <c r="F78" s="333"/>
      <c r="G78" s="333"/>
      <c r="H78" s="333"/>
      <c r="I78" s="303">
        <v>617</v>
      </c>
      <c r="J78" s="295">
        <v>12406</v>
      </c>
      <c r="K78" s="204"/>
      <c r="L78" s="296"/>
    </row>
    <row r="79" spans="3:12">
      <c r="C79" s="301" t="s">
        <v>420</v>
      </c>
      <c r="D79" s="336" t="s">
        <v>421</v>
      </c>
      <c r="E79" s="336" t="s">
        <v>394</v>
      </c>
      <c r="F79" s="336"/>
      <c r="G79" s="336"/>
      <c r="H79" s="336"/>
      <c r="I79" s="303">
        <v>618</v>
      </c>
      <c r="J79" s="295">
        <v>12407</v>
      </c>
      <c r="K79" s="204">
        <v>5583</v>
      </c>
      <c r="L79" s="296">
        <v>598</v>
      </c>
    </row>
    <row r="80" spans="3:12">
      <c r="C80" s="301" t="s">
        <v>422</v>
      </c>
      <c r="D80" s="336" t="s">
        <v>423</v>
      </c>
      <c r="E80" s="336"/>
      <c r="F80" s="336"/>
      <c r="G80" s="336"/>
      <c r="H80" s="336"/>
      <c r="I80" s="303">
        <v>623</v>
      </c>
      <c r="J80" s="295">
        <v>12408</v>
      </c>
      <c r="K80" s="204"/>
      <c r="L80" s="296">
        <v>30</v>
      </c>
    </row>
    <row r="81" spans="3:12">
      <c r="C81" s="301" t="s">
        <v>424</v>
      </c>
      <c r="D81" s="336" t="s">
        <v>425</v>
      </c>
      <c r="E81" s="336"/>
      <c r="F81" s="336"/>
      <c r="G81" s="336"/>
      <c r="H81" s="336"/>
      <c r="I81" s="303">
        <v>624</v>
      </c>
      <c r="J81" s="295">
        <v>12409</v>
      </c>
      <c r="K81" s="291">
        <v>350</v>
      </c>
      <c r="L81" s="296">
        <v>347</v>
      </c>
    </row>
    <row r="82" spans="3:12">
      <c r="C82" s="301" t="s">
        <v>426</v>
      </c>
      <c r="D82" s="336" t="s">
        <v>427</v>
      </c>
      <c r="E82" s="336"/>
      <c r="F82" s="336"/>
      <c r="G82" s="336"/>
      <c r="H82" s="336"/>
      <c r="I82" s="303">
        <v>625</v>
      </c>
      <c r="J82" s="295">
        <v>12410</v>
      </c>
      <c r="K82" s="204">
        <v>195</v>
      </c>
      <c r="L82" s="296">
        <v>147</v>
      </c>
    </row>
    <row r="83" spans="3:12">
      <c r="C83" s="301" t="s">
        <v>428</v>
      </c>
      <c r="D83" s="336" t="s">
        <v>429</v>
      </c>
      <c r="E83" s="336"/>
      <c r="F83" s="336"/>
      <c r="G83" s="336"/>
      <c r="H83" s="336"/>
      <c r="I83" s="303">
        <v>626</v>
      </c>
      <c r="J83" s="295">
        <v>12411</v>
      </c>
      <c r="K83" s="204">
        <v>961</v>
      </c>
      <c r="L83" s="296">
        <v>681</v>
      </c>
    </row>
    <row r="84" spans="3:12">
      <c r="C84" s="304" t="s">
        <v>430</v>
      </c>
      <c r="D84" s="336" t="s">
        <v>431</v>
      </c>
      <c r="E84" s="336"/>
      <c r="F84" s="336"/>
      <c r="G84" s="336"/>
      <c r="H84" s="336"/>
      <c r="I84" s="303">
        <v>627</v>
      </c>
      <c r="J84" s="295">
        <v>12412</v>
      </c>
      <c r="K84" s="204"/>
      <c r="L84" s="296"/>
    </row>
    <row r="85" spans="3:12">
      <c r="C85" s="301"/>
      <c r="D85" s="339" t="s">
        <v>432</v>
      </c>
      <c r="E85" s="339"/>
      <c r="F85" s="339"/>
      <c r="G85" s="339"/>
      <c r="H85" s="339"/>
      <c r="I85" s="303">
        <v>6271</v>
      </c>
      <c r="J85" s="305">
        <v>124121</v>
      </c>
      <c r="K85" s="204"/>
      <c r="L85" s="296"/>
    </row>
    <row r="86" spans="3:12">
      <c r="C86" s="301"/>
      <c r="D86" s="339" t="s">
        <v>433</v>
      </c>
      <c r="E86" s="339"/>
      <c r="F86" s="339"/>
      <c r="G86" s="339"/>
      <c r="H86" s="339"/>
      <c r="I86" s="303">
        <v>6272</v>
      </c>
      <c r="J86" s="305">
        <v>124122</v>
      </c>
      <c r="K86" s="204"/>
      <c r="L86" s="296"/>
    </row>
    <row r="87" spans="3:12">
      <c r="C87" s="301" t="s">
        <v>434</v>
      </c>
      <c r="D87" s="336" t="s">
        <v>435</v>
      </c>
      <c r="E87" s="336"/>
      <c r="F87" s="336"/>
      <c r="G87" s="336"/>
      <c r="H87" s="336"/>
      <c r="I87" s="303">
        <v>628</v>
      </c>
      <c r="J87" s="305">
        <v>12413</v>
      </c>
      <c r="K87" s="291">
        <v>53</v>
      </c>
      <c r="L87" s="296">
        <v>90</v>
      </c>
    </row>
    <row r="88" spans="3:12">
      <c r="C88" s="298">
        <v>5</v>
      </c>
      <c r="D88" s="340" t="s">
        <v>436</v>
      </c>
      <c r="E88" s="336"/>
      <c r="F88" s="336"/>
      <c r="G88" s="336"/>
      <c r="H88" s="336"/>
      <c r="I88" s="296">
        <v>63</v>
      </c>
      <c r="J88" s="306">
        <v>12500</v>
      </c>
      <c r="K88" s="204"/>
      <c r="L88" s="296">
        <v>306</v>
      </c>
    </row>
    <row r="89" spans="3:12">
      <c r="C89" s="301" t="s">
        <v>358</v>
      </c>
      <c r="D89" s="336" t="s">
        <v>437</v>
      </c>
      <c r="E89" s="336"/>
      <c r="F89" s="336"/>
      <c r="G89" s="336"/>
      <c r="H89" s="336"/>
      <c r="I89" s="303">
        <v>632</v>
      </c>
      <c r="J89" s="305">
        <v>12501</v>
      </c>
      <c r="K89" s="204"/>
      <c r="L89" s="296"/>
    </row>
    <row r="90" spans="3:12">
      <c r="C90" s="301" t="s">
        <v>367</v>
      </c>
      <c r="D90" s="336" t="s">
        <v>438</v>
      </c>
      <c r="E90" s="336"/>
      <c r="F90" s="336"/>
      <c r="G90" s="336"/>
      <c r="H90" s="336"/>
      <c r="I90" s="303">
        <v>633</v>
      </c>
      <c r="J90" s="305">
        <v>12502</v>
      </c>
      <c r="K90" s="204"/>
      <c r="L90" s="296"/>
    </row>
    <row r="91" spans="3:12">
      <c r="C91" s="301" t="s">
        <v>369</v>
      </c>
      <c r="D91" s="336" t="s">
        <v>439</v>
      </c>
      <c r="E91" s="336"/>
      <c r="F91" s="336"/>
      <c r="G91" s="336"/>
      <c r="H91" s="336"/>
      <c r="I91" s="303">
        <v>634</v>
      </c>
      <c r="J91" s="305">
        <v>12503</v>
      </c>
      <c r="K91" s="204"/>
      <c r="L91" s="296"/>
    </row>
    <row r="92" spans="3:12">
      <c r="C92" s="301" t="s">
        <v>414</v>
      </c>
      <c r="D92" s="336" t="s">
        <v>440</v>
      </c>
      <c r="E92" s="336"/>
      <c r="F92" s="336"/>
      <c r="G92" s="336"/>
      <c r="H92" s="336"/>
      <c r="I92" s="303" t="s">
        <v>441</v>
      </c>
      <c r="J92" s="305">
        <v>12504</v>
      </c>
      <c r="K92" s="204"/>
      <c r="L92" s="296">
        <v>306</v>
      </c>
    </row>
    <row r="93" spans="3:12">
      <c r="C93" s="298" t="s">
        <v>442</v>
      </c>
      <c r="D93" s="337" t="s">
        <v>443</v>
      </c>
      <c r="E93" s="337"/>
      <c r="F93" s="337"/>
      <c r="G93" s="337"/>
      <c r="H93" s="337"/>
      <c r="I93" s="303"/>
      <c r="J93" s="305">
        <v>12600</v>
      </c>
      <c r="K93" s="291">
        <f>K62+K68+K71+K88+K72</f>
        <v>272438</v>
      </c>
      <c r="L93" s="296">
        <v>275734</v>
      </c>
    </row>
    <row r="94" spans="3:12">
      <c r="C94" s="307"/>
      <c r="D94" s="308" t="s">
        <v>444</v>
      </c>
      <c r="E94" s="309"/>
      <c r="F94" s="309"/>
      <c r="G94" s="309"/>
      <c r="H94" s="309"/>
      <c r="I94" s="309"/>
      <c r="J94" s="309"/>
      <c r="K94" s="204"/>
      <c r="L94" s="310" t="s">
        <v>356</v>
      </c>
    </row>
    <row r="95" spans="3:12">
      <c r="C95" s="311">
        <v>1</v>
      </c>
      <c r="D95" s="338" t="s">
        <v>445</v>
      </c>
      <c r="E95" s="338"/>
      <c r="F95" s="338"/>
      <c r="G95" s="338"/>
      <c r="H95" s="338"/>
      <c r="I95" s="296"/>
      <c r="J95" s="306">
        <v>14000</v>
      </c>
      <c r="K95" s="204">
        <v>203</v>
      </c>
      <c r="L95" s="296">
        <v>182</v>
      </c>
    </row>
    <row r="96" spans="3:12">
      <c r="C96" s="311">
        <v>2</v>
      </c>
      <c r="D96" s="338" t="s">
        <v>446</v>
      </c>
      <c r="E96" s="338"/>
      <c r="F96" s="338"/>
      <c r="G96" s="338"/>
      <c r="H96" s="338"/>
      <c r="I96" s="296"/>
      <c r="J96" s="306">
        <v>15000</v>
      </c>
      <c r="K96" s="204">
        <v>17634</v>
      </c>
      <c r="L96" s="296">
        <v>299411</v>
      </c>
    </row>
    <row r="97" spans="3:12">
      <c r="C97" s="312" t="s">
        <v>358</v>
      </c>
      <c r="D97" s="333" t="s">
        <v>447</v>
      </c>
      <c r="E97" s="333"/>
      <c r="F97" s="333"/>
      <c r="G97" s="333"/>
      <c r="H97" s="333"/>
      <c r="I97" s="296"/>
      <c r="J97" s="305">
        <v>15001</v>
      </c>
      <c r="K97" s="204">
        <v>17634</v>
      </c>
      <c r="L97" s="296"/>
    </row>
    <row r="98" spans="3:12">
      <c r="C98" s="312"/>
      <c r="D98" s="334" t="s">
        <v>448</v>
      </c>
      <c r="E98" s="334"/>
      <c r="F98" s="334"/>
      <c r="G98" s="334"/>
      <c r="H98" s="334"/>
      <c r="I98" s="296"/>
      <c r="J98" s="305">
        <v>150011</v>
      </c>
      <c r="K98" s="204">
        <v>17420</v>
      </c>
      <c r="L98" s="296">
        <v>298632</v>
      </c>
    </row>
    <row r="99" spans="3:12">
      <c r="C99" s="313" t="s">
        <v>367</v>
      </c>
      <c r="D99" s="333" t="s">
        <v>449</v>
      </c>
      <c r="E99" s="333"/>
      <c r="F99" s="333"/>
      <c r="G99" s="333"/>
      <c r="H99" s="333"/>
      <c r="I99" s="296"/>
      <c r="J99" s="305">
        <v>15002</v>
      </c>
      <c r="K99" s="204"/>
      <c r="L99" s="296">
        <v>18474</v>
      </c>
    </row>
    <row r="100" spans="3:12" ht="13.5" thickBot="1">
      <c r="C100" s="314"/>
      <c r="D100" s="335" t="s">
        <v>450</v>
      </c>
      <c r="E100" s="335"/>
      <c r="F100" s="335"/>
      <c r="G100" s="335"/>
      <c r="H100" s="335"/>
      <c r="I100" s="315"/>
      <c r="J100" s="316">
        <v>150021</v>
      </c>
      <c r="K100" s="204"/>
      <c r="L100" s="315"/>
    </row>
    <row r="101" spans="3:12">
      <c r="C101" s="202"/>
      <c r="D101" s="202"/>
      <c r="E101" s="202"/>
      <c r="F101" s="202"/>
      <c r="G101" s="202"/>
      <c r="H101" s="202"/>
      <c r="I101" s="202"/>
      <c r="J101" s="202"/>
      <c r="K101" s="317"/>
      <c r="L101" s="317"/>
    </row>
    <row r="102" spans="3:12" ht="15.75">
      <c r="C102" s="216"/>
      <c r="D102" s="216"/>
      <c r="E102" s="216"/>
      <c r="F102" s="216"/>
      <c r="G102" s="216"/>
      <c r="H102" s="216"/>
      <c r="I102" s="216"/>
      <c r="J102" s="216"/>
      <c r="K102" s="318" t="s">
        <v>451</v>
      </c>
      <c r="L102" s="318"/>
    </row>
    <row r="103" spans="3:12" ht="15.75">
      <c r="C103" s="216"/>
      <c r="D103" s="216"/>
      <c r="E103" s="216"/>
      <c r="F103" s="216"/>
      <c r="G103" s="216"/>
      <c r="H103" s="216"/>
      <c r="I103" s="216"/>
      <c r="J103" s="216"/>
      <c r="K103" s="42" t="s">
        <v>251</v>
      </c>
      <c r="L103" s="318"/>
    </row>
    <row r="104" spans="3:12" ht="15.75">
      <c r="C104" s="216"/>
      <c r="D104" s="216"/>
      <c r="E104" s="216"/>
      <c r="F104" s="216"/>
      <c r="G104" s="216"/>
      <c r="H104" s="216"/>
      <c r="I104" s="216"/>
      <c r="J104" s="216"/>
      <c r="K104" s="216"/>
      <c r="L104" s="318"/>
    </row>
    <row r="105" spans="3:12" ht="15.75">
      <c r="C105" s="216"/>
      <c r="D105" s="216"/>
      <c r="E105" s="216"/>
      <c r="F105" s="216"/>
      <c r="G105" s="216"/>
      <c r="H105" s="216"/>
      <c r="I105" s="216"/>
      <c r="J105" s="216"/>
      <c r="K105" s="216"/>
      <c r="L105" s="318"/>
    </row>
    <row r="106" spans="3:12" ht="15.75">
      <c r="C106" s="216"/>
      <c r="D106" s="319"/>
      <c r="E106" s="216"/>
      <c r="F106" s="216"/>
      <c r="G106" s="216"/>
      <c r="H106" s="216"/>
      <c r="I106" s="216"/>
      <c r="J106" s="216"/>
      <c r="K106" s="216"/>
      <c r="L106" s="318"/>
    </row>
  </sheetData>
  <mergeCells count="59">
    <mergeCell ref="B17:K17"/>
    <mergeCell ref="A6:O6"/>
    <mergeCell ref="B7:K7"/>
    <mergeCell ref="B8:K8"/>
    <mergeCell ref="B9:K9"/>
    <mergeCell ref="B10:K10"/>
    <mergeCell ref="B11:K11"/>
    <mergeCell ref="B12:K12"/>
    <mergeCell ref="B13:K13"/>
    <mergeCell ref="B14:K14"/>
    <mergeCell ref="B15:K15"/>
    <mergeCell ref="B16:K16"/>
    <mergeCell ref="D65:H65"/>
    <mergeCell ref="B25:K25"/>
    <mergeCell ref="B18:K18"/>
    <mergeCell ref="B19:K19"/>
    <mergeCell ref="B20:K20"/>
    <mergeCell ref="B21:K21"/>
    <mergeCell ref="B22:K22"/>
    <mergeCell ref="B23:K23"/>
    <mergeCell ref="C60:L60"/>
    <mergeCell ref="D61:H61"/>
    <mergeCell ref="D62:H62"/>
    <mergeCell ref="D63:H63"/>
    <mergeCell ref="D64:H64"/>
    <mergeCell ref="D77:H77"/>
    <mergeCell ref="D66:H66"/>
    <mergeCell ref="D67:H67"/>
    <mergeCell ref="D68:H68"/>
    <mergeCell ref="D69:H69"/>
    <mergeCell ref="D70:H70"/>
    <mergeCell ref="D71:H71"/>
    <mergeCell ref="D72:H72"/>
    <mergeCell ref="D73:H73"/>
    <mergeCell ref="D74:H74"/>
    <mergeCell ref="D75:H75"/>
    <mergeCell ref="D76:H76"/>
    <mergeCell ref="D89:H89"/>
    <mergeCell ref="D78:H78"/>
    <mergeCell ref="D79:H79"/>
    <mergeCell ref="D80:H80"/>
    <mergeCell ref="D81:H81"/>
    <mergeCell ref="D82:H82"/>
    <mergeCell ref="D83:H83"/>
    <mergeCell ref="D84:H84"/>
    <mergeCell ref="D85:H85"/>
    <mergeCell ref="D86:H86"/>
    <mergeCell ref="D87:H87"/>
    <mergeCell ref="D88:H88"/>
    <mergeCell ref="D97:H97"/>
    <mergeCell ref="D98:H98"/>
    <mergeCell ref="D99:H99"/>
    <mergeCell ref="D100:H100"/>
    <mergeCell ref="D90:H90"/>
    <mergeCell ref="D91:H91"/>
    <mergeCell ref="D92:H92"/>
    <mergeCell ref="D93:H93"/>
    <mergeCell ref="D95:H95"/>
    <mergeCell ref="D96:H96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22" sqref="Q22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G55"/>
  <sheetViews>
    <sheetView topLeftCell="A13" workbookViewId="0">
      <selection activeCell="H32" sqref="H32"/>
    </sheetView>
  </sheetViews>
  <sheetFormatPr defaultRowHeight="12.75"/>
  <cols>
    <col min="1" max="1" width="3.85546875" customWidth="1"/>
    <col min="2" max="2" width="47.7109375" customWidth="1"/>
    <col min="3" max="3" width="9.7109375" customWidth="1"/>
    <col min="4" max="4" width="15.7109375" customWidth="1"/>
    <col min="5" max="5" width="17" customWidth="1"/>
    <col min="6" max="6" width="15.5703125" customWidth="1"/>
    <col min="7" max="7" width="17" customWidth="1"/>
    <col min="9" max="9" width="11.5703125" bestFit="1" customWidth="1"/>
    <col min="11" max="11" width="11" customWidth="1"/>
  </cols>
  <sheetData>
    <row r="1" spans="1:7" ht="15">
      <c r="A1" s="14"/>
      <c r="B1" s="68"/>
      <c r="C1" s="68"/>
      <c r="D1" s="14"/>
      <c r="E1" s="14"/>
    </row>
    <row r="2" spans="1:7" ht="15">
      <c r="A2" s="325" t="s">
        <v>188</v>
      </c>
      <c r="B2" s="325"/>
      <c r="C2" s="325"/>
      <c r="D2" s="325"/>
      <c r="E2" s="68"/>
    </row>
    <row r="3" spans="1:7" ht="15" thickBot="1">
      <c r="A3" s="14"/>
      <c r="B3" s="14"/>
      <c r="C3" s="14"/>
      <c r="D3" s="14"/>
      <c r="E3" s="14">
        <v>2010</v>
      </c>
    </row>
    <row r="4" spans="1:7" ht="18.75" customHeight="1">
      <c r="A4" s="17" t="s">
        <v>17</v>
      </c>
      <c r="B4" s="15" t="s">
        <v>18</v>
      </c>
      <c r="C4" s="17" t="s">
        <v>19</v>
      </c>
      <c r="D4" s="17" t="s">
        <v>20</v>
      </c>
      <c r="E4" s="71" t="s">
        <v>22</v>
      </c>
    </row>
    <row r="5" spans="1:7" ht="19.5" customHeight="1" thickBot="1">
      <c r="A5" s="18"/>
      <c r="B5" s="16"/>
      <c r="C5" s="18"/>
      <c r="D5" s="18" t="s">
        <v>21</v>
      </c>
      <c r="E5" s="72" t="s">
        <v>23</v>
      </c>
    </row>
    <row r="6" spans="1:7" ht="15">
      <c r="A6" s="23" t="s">
        <v>24</v>
      </c>
      <c r="B6" s="24" t="s">
        <v>25</v>
      </c>
      <c r="C6" s="29"/>
      <c r="D6" s="100">
        <f>D7+D11+D21+D30</f>
        <v>969859442</v>
      </c>
      <c r="E6" s="101">
        <f>E7+E10+E11+E21+E30</f>
        <v>882175206</v>
      </c>
      <c r="G6" s="32"/>
    </row>
    <row r="7" spans="1:7" ht="15">
      <c r="A7" s="25"/>
      <c r="B7" s="21" t="s">
        <v>28</v>
      </c>
      <c r="C7" s="30"/>
      <c r="D7" s="90">
        <f>SUM(D8:D9)</f>
        <v>16381791</v>
      </c>
      <c r="E7" s="102">
        <v>37441175</v>
      </c>
    </row>
    <row r="8" spans="1:7" ht="14.25">
      <c r="A8" s="25"/>
      <c r="B8" s="20" t="s">
        <v>27</v>
      </c>
      <c r="C8" s="30"/>
      <c r="D8" s="90">
        <v>0</v>
      </c>
      <c r="E8" s="89"/>
    </row>
    <row r="9" spans="1:7" ht="14.25">
      <c r="A9" s="25"/>
      <c r="B9" s="20" t="s">
        <v>26</v>
      </c>
      <c r="C9" s="30"/>
      <c r="D9" s="90">
        <v>16381791</v>
      </c>
      <c r="E9" s="89">
        <v>37441175</v>
      </c>
    </row>
    <row r="10" spans="1:7" ht="15">
      <c r="A10" s="25"/>
      <c r="B10" s="21" t="s">
        <v>29</v>
      </c>
      <c r="C10" s="30"/>
      <c r="D10" s="90"/>
      <c r="E10" s="89"/>
    </row>
    <row r="11" spans="1:7" ht="15">
      <c r="A11" s="25"/>
      <c r="B11" s="21" t="s">
        <v>35</v>
      </c>
      <c r="C11" s="30"/>
      <c r="D11" s="90">
        <f>D12+D13+D17</f>
        <v>949970862</v>
      </c>
      <c r="E11" s="102">
        <f>E12+E13+E14+E15+E16</f>
        <v>840830315</v>
      </c>
    </row>
    <row r="12" spans="1:7" ht="14.25">
      <c r="A12" s="25"/>
      <c r="B12" s="20" t="s">
        <v>34</v>
      </c>
      <c r="C12" s="30"/>
      <c r="D12" s="90">
        <v>949826490</v>
      </c>
      <c r="E12" s="89">
        <v>840735155</v>
      </c>
    </row>
    <row r="13" spans="1:7" ht="14.25">
      <c r="A13" s="25"/>
      <c r="B13" s="20" t="s">
        <v>33</v>
      </c>
      <c r="C13" s="30"/>
      <c r="D13" s="90">
        <v>95160</v>
      </c>
      <c r="E13" s="89">
        <v>95160</v>
      </c>
    </row>
    <row r="14" spans="1:7" ht="14.25">
      <c r="A14" s="25"/>
      <c r="B14" s="20" t="s">
        <v>32</v>
      </c>
      <c r="C14" s="30"/>
      <c r="D14" s="90"/>
      <c r="E14" s="89"/>
    </row>
    <row r="15" spans="1:7" ht="14.25">
      <c r="A15" s="25"/>
      <c r="B15" s="20" t="s">
        <v>31</v>
      </c>
      <c r="C15" s="30"/>
      <c r="D15" s="90"/>
      <c r="E15" s="89"/>
    </row>
    <row r="16" spans="1:7" ht="14.25">
      <c r="A16" s="25"/>
      <c r="B16" s="20" t="s">
        <v>30</v>
      </c>
      <c r="C16" s="30"/>
      <c r="D16" s="90"/>
      <c r="E16" s="89"/>
    </row>
    <row r="17" spans="1:5" ht="14.25">
      <c r="A17" s="25"/>
      <c r="B17" s="20" t="s">
        <v>384</v>
      </c>
      <c r="C17" s="30"/>
      <c r="D17" s="90">
        <v>49212</v>
      </c>
      <c r="E17" s="89"/>
    </row>
    <row r="18" spans="1:5" ht="14.25">
      <c r="A18" s="25"/>
      <c r="B18" s="20"/>
      <c r="C18" s="30"/>
      <c r="D18" s="90"/>
      <c r="E18" s="89"/>
    </row>
    <row r="19" spans="1:5" ht="14.25">
      <c r="A19" s="25"/>
      <c r="B19" s="20"/>
      <c r="C19" s="30"/>
      <c r="D19" s="90"/>
      <c r="E19" s="89"/>
    </row>
    <row r="20" spans="1:5" ht="14.25">
      <c r="A20" s="25"/>
      <c r="B20" s="20"/>
      <c r="C20" s="30"/>
      <c r="D20" s="90"/>
      <c r="E20" s="89"/>
    </row>
    <row r="21" spans="1:5" ht="15">
      <c r="A21" s="25"/>
      <c r="B21" s="21" t="s">
        <v>36</v>
      </c>
      <c r="C21" s="30"/>
      <c r="D21" s="105">
        <f>SUM(D22:D27)</f>
        <v>3506789</v>
      </c>
      <c r="E21" s="102">
        <f>E22+E23+E24+E25+E26+E27</f>
        <v>3903716</v>
      </c>
    </row>
    <row r="22" spans="1:5" ht="14.25">
      <c r="A22" s="25"/>
      <c r="B22" s="20" t="s">
        <v>37</v>
      </c>
      <c r="C22" s="30"/>
      <c r="D22" s="90">
        <v>2404641</v>
      </c>
      <c r="E22" s="89">
        <v>2791557</v>
      </c>
    </row>
    <row r="23" spans="1:5" ht="14.25">
      <c r="A23" s="25"/>
      <c r="B23" s="20" t="s">
        <v>57</v>
      </c>
      <c r="C23" s="30"/>
      <c r="D23" s="90">
        <v>1102148</v>
      </c>
      <c r="E23" s="89">
        <v>1112159</v>
      </c>
    </row>
    <row r="24" spans="1:5" ht="14.25">
      <c r="A24" s="25"/>
      <c r="B24" s="20" t="s">
        <v>38</v>
      </c>
      <c r="C24" s="30"/>
      <c r="D24" s="90"/>
      <c r="E24" s="89"/>
    </row>
    <row r="25" spans="1:5" ht="14.25">
      <c r="A25" s="25"/>
      <c r="B25" s="20" t="s">
        <v>39</v>
      </c>
      <c r="C25" s="30"/>
      <c r="D25" s="90"/>
      <c r="E25" s="89"/>
    </row>
    <row r="26" spans="1:5" ht="14.25">
      <c r="A26" s="25"/>
      <c r="B26" s="20" t="s">
        <v>40</v>
      </c>
      <c r="C26" s="30"/>
      <c r="D26" s="90"/>
      <c r="E26" s="89"/>
    </row>
    <row r="27" spans="1:5" ht="14.25">
      <c r="A27" s="25"/>
      <c r="B27" s="20" t="s">
        <v>41</v>
      </c>
      <c r="C27" s="30"/>
      <c r="D27" s="90"/>
      <c r="E27" s="89"/>
    </row>
    <row r="28" spans="1:5" ht="14.25">
      <c r="A28" s="25"/>
      <c r="B28" s="20"/>
      <c r="C28" s="30"/>
      <c r="D28" s="90"/>
      <c r="E28" s="89"/>
    </row>
    <row r="29" spans="1:5" ht="14.25">
      <c r="A29" s="25"/>
      <c r="B29" s="20"/>
      <c r="C29" s="30"/>
      <c r="D29" s="90"/>
      <c r="E29" s="89"/>
    </row>
    <row r="30" spans="1:5" ht="15">
      <c r="A30" s="25"/>
      <c r="B30" s="21" t="s">
        <v>42</v>
      </c>
      <c r="C30" s="30"/>
      <c r="D30" s="90"/>
      <c r="E30" s="102"/>
    </row>
    <row r="31" spans="1:5" ht="14.25">
      <c r="A31" s="25"/>
      <c r="B31" s="20" t="s">
        <v>43</v>
      </c>
      <c r="C31" s="30"/>
      <c r="D31" s="90"/>
      <c r="E31" s="89"/>
    </row>
    <row r="32" spans="1:5" ht="14.25">
      <c r="A32" s="25"/>
      <c r="B32" s="20" t="s">
        <v>44</v>
      </c>
      <c r="C32" s="30"/>
      <c r="D32" s="90">
        <f>D33</f>
        <v>0</v>
      </c>
      <c r="E32" s="89"/>
    </row>
    <row r="33" spans="1:7" ht="14.25">
      <c r="A33" s="25"/>
      <c r="B33" s="20" t="s">
        <v>45</v>
      </c>
      <c r="C33" s="30"/>
      <c r="D33" s="90"/>
      <c r="E33" s="89"/>
    </row>
    <row r="34" spans="1:7" ht="14.25">
      <c r="A34" s="25"/>
      <c r="B34" s="20"/>
      <c r="C34" s="30"/>
      <c r="D34" s="90"/>
      <c r="E34" s="103"/>
    </row>
    <row r="35" spans="1:7" ht="14.25">
      <c r="A35" s="25"/>
      <c r="B35" s="20"/>
      <c r="C35" s="30"/>
      <c r="D35" s="90"/>
      <c r="E35" s="89"/>
      <c r="G35" s="1"/>
    </row>
    <row r="36" spans="1:7" ht="15">
      <c r="A36" s="26" t="s">
        <v>46</v>
      </c>
      <c r="B36" s="19" t="s">
        <v>47</v>
      </c>
      <c r="C36" s="30"/>
      <c r="D36" s="105">
        <f>D38+D48</f>
        <v>757738882</v>
      </c>
      <c r="E36" s="102">
        <f>E37+E38+E47+E48+E49+E50</f>
        <v>789224658</v>
      </c>
      <c r="G36" s="80"/>
    </row>
    <row r="37" spans="1:7" ht="15">
      <c r="A37" s="25"/>
      <c r="B37" s="21" t="s">
        <v>48</v>
      </c>
      <c r="C37" s="30"/>
      <c r="D37" s="90"/>
      <c r="E37" s="89"/>
      <c r="G37" s="1"/>
    </row>
    <row r="38" spans="1:7" ht="15">
      <c r="A38" s="25"/>
      <c r="B38" s="21" t="s">
        <v>49</v>
      </c>
      <c r="C38" s="30"/>
      <c r="D38" s="105">
        <f>D39+D40+D41+D42+D43+D44+D45</f>
        <v>756909469</v>
      </c>
      <c r="E38" s="102">
        <f>E39+E40+E41+E42+E43+E44+E45</f>
        <v>788395245</v>
      </c>
      <c r="G38" s="80"/>
    </row>
    <row r="39" spans="1:7" ht="14.25">
      <c r="A39" s="25"/>
      <c r="B39" s="20" t="s">
        <v>50</v>
      </c>
      <c r="C39" s="30"/>
      <c r="D39" s="90">
        <v>13237520</v>
      </c>
      <c r="E39" s="104">
        <v>13237520</v>
      </c>
      <c r="G39" s="1"/>
    </row>
    <row r="40" spans="1:7" ht="14.25">
      <c r="A40" s="25"/>
      <c r="B40" s="20" t="s">
        <v>51</v>
      </c>
      <c r="C40" s="30"/>
      <c r="D40" s="90">
        <v>80348770</v>
      </c>
      <c r="E40" s="89">
        <v>84764250</v>
      </c>
    </row>
    <row r="41" spans="1:7" ht="14.25">
      <c r="A41" s="25"/>
      <c r="B41" s="20" t="s">
        <v>52</v>
      </c>
      <c r="C41" s="30"/>
      <c r="D41" s="90">
        <v>55440120</v>
      </c>
      <c r="E41" s="89">
        <v>68684024</v>
      </c>
    </row>
    <row r="42" spans="1:7" ht="14.25">
      <c r="A42" s="25"/>
      <c r="B42" s="20" t="s">
        <v>156</v>
      </c>
      <c r="C42" s="30"/>
      <c r="D42" s="90">
        <v>540089913</v>
      </c>
      <c r="E42" s="89">
        <v>557673730</v>
      </c>
    </row>
    <row r="43" spans="1:7" ht="14.25">
      <c r="A43" s="25"/>
      <c r="B43" s="20" t="s">
        <v>164</v>
      </c>
      <c r="C43" s="30"/>
      <c r="D43" s="90">
        <v>13142044</v>
      </c>
      <c r="E43" s="89">
        <v>8363488</v>
      </c>
    </row>
    <row r="44" spans="1:7" ht="14.25">
      <c r="A44" s="25"/>
      <c r="B44" s="20" t="s">
        <v>165</v>
      </c>
      <c r="C44" s="30"/>
      <c r="D44" s="90">
        <v>3296728</v>
      </c>
      <c r="E44" s="89">
        <v>4151905</v>
      </c>
    </row>
    <row r="45" spans="1:7" ht="14.25">
      <c r="A45" s="25"/>
      <c r="B45" s="20" t="s">
        <v>183</v>
      </c>
      <c r="C45" s="30"/>
      <c r="D45" s="90">
        <v>51354374</v>
      </c>
      <c r="E45" s="89">
        <v>51520328</v>
      </c>
    </row>
    <row r="46" spans="1:7" ht="14.25">
      <c r="A46" s="25"/>
      <c r="B46" s="20"/>
      <c r="C46" s="30"/>
      <c r="D46" s="90"/>
      <c r="E46" s="89"/>
    </row>
    <row r="47" spans="1:7" ht="15">
      <c r="A47" s="25"/>
      <c r="B47" s="21" t="s">
        <v>53</v>
      </c>
      <c r="C47" s="30"/>
      <c r="D47" s="90"/>
      <c r="E47" s="89"/>
    </row>
    <row r="48" spans="1:7" ht="15">
      <c r="A48" s="25"/>
      <c r="B48" s="21" t="s">
        <v>54</v>
      </c>
      <c r="C48" s="30"/>
      <c r="D48" s="105">
        <v>829413</v>
      </c>
      <c r="E48" s="102">
        <v>829413</v>
      </c>
    </row>
    <row r="49" spans="1:6" ht="15">
      <c r="A49" s="25"/>
      <c r="B49" s="21" t="s">
        <v>55</v>
      </c>
      <c r="C49" s="30"/>
      <c r="D49" s="90"/>
      <c r="E49" s="89"/>
    </row>
    <row r="50" spans="1:6" ht="15">
      <c r="A50" s="25"/>
      <c r="B50" s="21" t="s">
        <v>56</v>
      </c>
      <c r="C50" s="30"/>
      <c r="D50" s="90"/>
      <c r="E50" s="89"/>
    </row>
    <row r="51" spans="1:6" ht="14.25">
      <c r="A51" s="25"/>
      <c r="B51" s="20"/>
      <c r="C51" s="30"/>
      <c r="D51" s="90"/>
      <c r="E51" s="89"/>
    </row>
    <row r="52" spans="1:6" ht="14.25">
      <c r="A52" s="25"/>
      <c r="B52" s="20"/>
      <c r="C52" s="30"/>
      <c r="D52" s="90"/>
      <c r="E52" s="89"/>
    </row>
    <row r="53" spans="1:6" ht="14.25">
      <c r="A53" s="25"/>
      <c r="B53" s="20"/>
      <c r="C53" s="30"/>
      <c r="D53" s="90"/>
      <c r="E53" s="89"/>
    </row>
    <row r="54" spans="1:6" ht="15" thickBot="1">
      <c r="A54" s="25"/>
      <c r="B54" s="20"/>
      <c r="C54" s="117"/>
      <c r="D54" s="118"/>
      <c r="E54" s="89"/>
    </row>
    <row r="55" spans="1:6" ht="15.75" thickBot="1">
      <c r="A55" s="25"/>
      <c r="B55" s="116" t="s">
        <v>150</v>
      </c>
      <c r="C55" s="120"/>
      <c r="D55" s="119">
        <f>D36+D6</f>
        <v>1727598324</v>
      </c>
      <c r="E55" s="102">
        <f>E6+E36</f>
        <v>1671399864</v>
      </c>
      <c r="F55" s="97"/>
    </row>
  </sheetData>
  <mergeCells count="1">
    <mergeCell ref="A2:D2"/>
  </mergeCells>
  <phoneticPr fontId="4" type="noConversion"/>
  <pageMargins left="0.16" right="0" top="0" bottom="0" header="0" footer="0"/>
  <pageSetup paperSize="9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57"/>
  <sheetViews>
    <sheetView topLeftCell="A4" workbookViewId="0">
      <selection activeCell="H24" sqref="H24"/>
    </sheetView>
  </sheetViews>
  <sheetFormatPr defaultRowHeight="12.75"/>
  <cols>
    <col min="1" max="1" width="4.140625" customWidth="1"/>
    <col min="2" max="2" width="48.140625" customWidth="1"/>
    <col min="3" max="3" width="8" customWidth="1"/>
    <col min="4" max="4" width="24.7109375" style="92" customWidth="1"/>
    <col min="5" max="5" width="18.42578125" style="92" customWidth="1"/>
    <col min="6" max="6" width="12.28515625" bestFit="1" customWidth="1"/>
    <col min="7" max="7" width="14.140625" customWidth="1"/>
    <col min="8" max="8" width="16.28515625" customWidth="1"/>
    <col min="10" max="10" width="10" bestFit="1" customWidth="1"/>
  </cols>
  <sheetData>
    <row r="1" spans="1:8" ht="15">
      <c r="A1" s="14"/>
      <c r="B1" s="35" t="str">
        <f>'Kopertina '!F3</f>
        <v>Sh.A.Ujesjellsi Vlore</v>
      </c>
      <c r="C1" s="14"/>
      <c r="D1" s="82"/>
      <c r="E1" s="82"/>
    </row>
    <row r="2" spans="1:8" ht="15.75">
      <c r="A2" s="326" t="s">
        <v>188</v>
      </c>
      <c r="B2" s="326"/>
      <c r="C2" s="326"/>
      <c r="D2" s="326"/>
      <c r="E2" s="83"/>
    </row>
    <row r="3" spans="1:8" ht="15" thickBot="1">
      <c r="A3" s="14"/>
      <c r="B3" s="14"/>
      <c r="C3" s="14"/>
      <c r="D3" s="82"/>
      <c r="E3" s="82"/>
    </row>
    <row r="4" spans="1:8" ht="15">
      <c r="A4" s="17" t="s">
        <v>17</v>
      </c>
      <c r="B4" s="15" t="s">
        <v>58</v>
      </c>
      <c r="C4" s="17" t="s">
        <v>19</v>
      </c>
      <c r="D4" s="84" t="s">
        <v>20</v>
      </c>
      <c r="E4" s="85" t="s">
        <v>22</v>
      </c>
    </row>
    <row r="5" spans="1:8" ht="15.75" thickBot="1">
      <c r="A5" s="18"/>
      <c r="B5" s="16"/>
      <c r="C5" s="18"/>
      <c r="D5" s="86" t="s">
        <v>21</v>
      </c>
      <c r="E5" s="87" t="s">
        <v>23</v>
      </c>
    </row>
    <row r="6" spans="1:8" ht="15">
      <c r="A6" s="23" t="s">
        <v>24</v>
      </c>
      <c r="B6" s="24" t="s">
        <v>59</v>
      </c>
      <c r="C6" s="29"/>
      <c r="D6" s="115">
        <f>D7+D8+D12+D24+D25</f>
        <v>947053452</v>
      </c>
      <c r="E6" s="88"/>
      <c r="F6" s="97"/>
    </row>
    <row r="7" spans="1:8" ht="15">
      <c r="A7" s="25"/>
      <c r="B7" s="21" t="s">
        <v>28</v>
      </c>
      <c r="C7" s="30"/>
      <c r="D7" s="89"/>
      <c r="E7" s="89"/>
    </row>
    <row r="8" spans="1:8" ht="15">
      <c r="A8" s="25"/>
      <c r="B8" s="38" t="s">
        <v>60</v>
      </c>
      <c r="C8" s="30"/>
      <c r="D8" s="89"/>
      <c r="E8" s="89"/>
      <c r="G8" s="81"/>
    </row>
    <row r="9" spans="1:8" ht="14.25">
      <c r="A9" s="25"/>
      <c r="B9" s="20" t="s">
        <v>61</v>
      </c>
      <c r="C9" s="30"/>
      <c r="D9" s="89"/>
      <c r="E9" s="89"/>
    </row>
    <row r="10" spans="1:8" ht="14.25">
      <c r="A10" s="25"/>
      <c r="B10" s="36" t="s">
        <v>62</v>
      </c>
      <c r="C10" s="34"/>
      <c r="D10" s="89"/>
      <c r="E10" s="89"/>
    </row>
    <row r="11" spans="1:8" ht="14.25">
      <c r="A11" s="25"/>
      <c r="B11" s="22"/>
      <c r="C11" s="34"/>
      <c r="D11" s="89"/>
      <c r="E11" s="89"/>
    </row>
    <row r="12" spans="1:8" ht="15">
      <c r="A12" s="25"/>
      <c r="B12" s="38" t="s">
        <v>63</v>
      </c>
      <c r="C12" s="30"/>
      <c r="D12" s="102">
        <f>SUM(D13:D22)</f>
        <v>119583754</v>
      </c>
      <c r="E12" s="106">
        <v>74052718</v>
      </c>
      <c r="H12" s="33"/>
    </row>
    <row r="13" spans="1:8" ht="15">
      <c r="A13" s="25"/>
      <c r="B13" s="20" t="s">
        <v>64</v>
      </c>
      <c r="C13" s="30"/>
      <c r="D13" s="102">
        <v>100667458</v>
      </c>
      <c r="E13" s="89">
        <v>52746527</v>
      </c>
    </row>
    <row r="14" spans="1:8" ht="14.25">
      <c r="A14" s="25"/>
      <c r="B14" s="20" t="s">
        <v>65</v>
      </c>
      <c r="C14" s="30"/>
      <c r="D14" s="89">
        <v>2843410</v>
      </c>
      <c r="E14" s="89">
        <v>2826437</v>
      </c>
    </row>
    <row r="15" spans="1:8" ht="14.25">
      <c r="A15" s="25"/>
      <c r="B15" s="20" t="s">
        <v>66</v>
      </c>
      <c r="C15" s="30"/>
      <c r="D15" s="89">
        <v>1805988</v>
      </c>
      <c r="E15" s="89">
        <v>1484332</v>
      </c>
    </row>
    <row r="16" spans="1:8" ht="14.25">
      <c r="A16" s="25"/>
      <c r="B16" s="20" t="s">
        <v>67</v>
      </c>
      <c r="C16" s="30"/>
      <c r="D16" s="89">
        <v>942053</v>
      </c>
      <c r="E16" s="89">
        <v>815533</v>
      </c>
      <c r="G16">
        <v>892841</v>
      </c>
      <c r="H16">
        <v>15476323</v>
      </c>
    </row>
    <row r="17" spans="1:10" ht="14.25">
      <c r="A17" s="25"/>
      <c r="B17" s="20" t="s">
        <v>68</v>
      </c>
      <c r="C17" s="30"/>
      <c r="D17" s="89">
        <v>9800297</v>
      </c>
      <c r="E17" s="89">
        <v>15476323</v>
      </c>
      <c r="G17">
        <v>49212</v>
      </c>
      <c r="H17">
        <v>-7810000</v>
      </c>
    </row>
    <row r="18" spans="1:10" ht="14.25">
      <c r="A18" s="25"/>
      <c r="B18" s="20" t="s">
        <v>69</v>
      </c>
      <c r="C18" s="30"/>
      <c r="D18" s="89">
        <v>868123</v>
      </c>
      <c r="E18" s="89">
        <v>173652</v>
      </c>
      <c r="G18">
        <f>SUM(G16:G17)</f>
        <v>942053</v>
      </c>
      <c r="H18">
        <f>SUM(H16:H17)</f>
        <v>7666323</v>
      </c>
    </row>
    <row r="19" spans="1:10" ht="14.25">
      <c r="A19" s="25"/>
      <c r="B19" s="20" t="s">
        <v>70</v>
      </c>
      <c r="C19" s="30"/>
      <c r="D19" s="89"/>
      <c r="E19" s="89">
        <v>73331</v>
      </c>
      <c r="H19">
        <v>2133974</v>
      </c>
    </row>
    <row r="20" spans="1:10" ht="14.25">
      <c r="A20" s="25"/>
      <c r="B20" s="20" t="s">
        <v>71</v>
      </c>
      <c r="C20" s="30"/>
      <c r="D20" s="89"/>
      <c r="E20" s="89"/>
      <c r="H20" s="111">
        <f>SUM(H18:H19)</f>
        <v>9800297</v>
      </c>
    </row>
    <row r="21" spans="1:10" ht="14.25">
      <c r="A21" s="25"/>
      <c r="B21" s="37" t="s">
        <v>72</v>
      </c>
      <c r="C21" s="30"/>
      <c r="D21" s="89"/>
      <c r="E21" s="89"/>
      <c r="H21">
        <v>833464648</v>
      </c>
      <c r="J21">
        <v>248797503</v>
      </c>
    </row>
    <row r="22" spans="1:10" ht="14.25">
      <c r="A22" s="25"/>
      <c r="B22" s="20" t="s">
        <v>73</v>
      </c>
      <c r="C22" s="30"/>
      <c r="D22" s="89">
        <v>2656425</v>
      </c>
      <c r="E22" s="89">
        <v>456583</v>
      </c>
      <c r="H22">
        <v>6451253</v>
      </c>
      <c r="J22">
        <v>49834800</v>
      </c>
    </row>
    <row r="23" spans="1:10" ht="14.25">
      <c r="A23" s="25"/>
      <c r="B23" s="20"/>
      <c r="C23" s="30"/>
      <c r="E23" s="89"/>
      <c r="H23">
        <f>SUM(H21:H22)</f>
        <v>839915901</v>
      </c>
      <c r="J23" s="42">
        <f>SUM(J21:J22)</f>
        <v>298632303</v>
      </c>
    </row>
    <row r="24" spans="1:10" ht="15">
      <c r="A24" s="25"/>
      <c r="B24" s="38" t="s">
        <v>74</v>
      </c>
      <c r="C24" s="30"/>
      <c r="D24" s="102">
        <f>H25</f>
        <v>827469698</v>
      </c>
      <c r="E24" s="89">
        <v>833464648</v>
      </c>
      <c r="H24">
        <v>-12446203</v>
      </c>
      <c r="J24">
        <v>-12439875</v>
      </c>
    </row>
    <row r="25" spans="1:10" ht="15">
      <c r="A25" s="25"/>
      <c r="B25" s="38" t="s">
        <v>75</v>
      </c>
      <c r="C25" s="30"/>
      <c r="D25" s="89"/>
      <c r="E25" s="89"/>
      <c r="H25" s="110">
        <f>SUM(H23:H24)</f>
        <v>827469698</v>
      </c>
      <c r="J25">
        <v>-838296</v>
      </c>
    </row>
    <row r="26" spans="1:10" ht="14.25">
      <c r="A26" s="25"/>
      <c r="B26" s="20"/>
      <c r="C26" s="30"/>
      <c r="D26" s="89"/>
      <c r="E26" s="89"/>
      <c r="J26">
        <f>SUM(J23:J25)</f>
        <v>285354132</v>
      </c>
    </row>
    <row r="27" spans="1:10" ht="15">
      <c r="A27" s="39" t="s">
        <v>46</v>
      </c>
      <c r="B27" s="38" t="s">
        <v>76</v>
      </c>
      <c r="C27" s="30"/>
      <c r="D27" s="89">
        <f>D28+D29+D30</f>
        <v>0</v>
      </c>
      <c r="E27" s="89"/>
      <c r="F27" s="97">
        <f>E28+E29+E30</f>
        <v>0</v>
      </c>
      <c r="J27">
        <v>548110516</v>
      </c>
    </row>
    <row r="28" spans="1:10" ht="15">
      <c r="A28" s="39"/>
      <c r="B28" s="20" t="s">
        <v>77</v>
      </c>
      <c r="C28" s="30"/>
      <c r="D28" s="89">
        <f>D29+D30</f>
        <v>0</v>
      </c>
      <c r="E28" s="89"/>
      <c r="J28">
        <f>SUM(J26:J27)</f>
        <v>833464648</v>
      </c>
    </row>
    <row r="29" spans="1:10" ht="15">
      <c r="A29" s="39"/>
      <c r="B29" s="20" t="s">
        <v>78</v>
      </c>
      <c r="C29" s="30"/>
      <c r="D29" s="89"/>
      <c r="E29" s="89"/>
    </row>
    <row r="30" spans="1:10" ht="15">
      <c r="A30" s="39"/>
      <c r="B30" s="21" t="s">
        <v>79</v>
      </c>
      <c r="C30" s="30"/>
      <c r="D30" s="89">
        <f>SUM(D31:D33)</f>
        <v>0</v>
      </c>
      <c r="E30" s="89">
        <f>SUM(E31:E33)</f>
        <v>0</v>
      </c>
    </row>
    <row r="31" spans="1:10" ht="15">
      <c r="A31" s="39"/>
      <c r="B31" s="20" t="s">
        <v>80</v>
      </c>
      <c r="C31" s="30"/>
      <c r="D31" s="89"/>
      <c r="E31" s="89"/>
    </row>
    <row r="32" spans="1:10" ht="15">
      <c r="A32" s="39"/>
      <c r="B32" s="20" t="s">
        <v>81</v>
      </c>
      <c r="C32" s="30"/>
      <c r="D32" s="89"/>
      <c r="E32" s="89"/>
    </row>
    <row r="33" spans="1:10" ht="15">
      <c r="A33" s="39"/>
      <c r="B33" s="20" t="s">
        <v>82</v>
      </c>
      <c r="C33" s="30"/>
      <c r="D33" s="89"/>
      <c r="E33" s="89"/>
    </row>
    <row r="34" spans="1:10" ht="15">
      <c r="A34" s="39"/>
      <c r="B34" s="20"/>
      <c r="C34" s="30"/>
      <c r="D34" s="89"/>
      <c r="E34" s="89"/>
    </row>
    <row r="35" spans="1:10" ht="15">
      <c r="A35" s="39"/>
      <c r="B35" s="20"/>
      <c r="C35" s="30"/>
      <c r="D35" s="89"/>
      <c r="E35" s="89"/>
      <c r="G35" s="97">
        <f>SUM(D12)</f>
        <v>119583754</v>
      </c>
    </row>
    <row r="36" spans="1:10" ht="15">
      <c r="A36" s="40"/>
      <c r="B36" s="19" t="s">
        <v>83</v>
      </c>
      <c r="C36" s="30"/>
      <c r="D36" s="112">
        <f>D6+D27</f>
        <v>947053452</v>
      </c>
      <c r="E36" s="113">
        <f>SUM(E13:E35)</f>
        <v>907517366</v>
      </c>
      <c r="G36" s="89"/>
    </row>
    <row r="37" spans="1:10" ht="15">
      <c r="A37" s="39"/>
      <c r="B37" s="21"/>
      <c r="C37" s="30"/>
      <c r="D37" s="89"/>
      <c r="E37" s="89"/>
      <c r="J37">
        <v>6715304</v>
      </c>
    </row>
    <row r="38" spans="1:10" ht="15">
      <c r="A38" s="39" t="s">
        <v>84</v>
      </c>
      <c r="B38" s="21" t="s">
        <v>85</v>
      </c>
      <c r="C38" s="30"/>
      <c r="D38" s="102">
        <f>SUM(D39:D48)</f>
        <v>780544872</v>
      </c>
      <c r="E38" s="272">
        <v>763882498</v>
      </c>
      <c r="J38">
        <v>-42777863</v>
      </c>
    </row>
    <row r="39" spans="1:10" ht="14.25">
      <c r="A39" s="25"/>
      <c r="B39" s="20" t="s">
        <v>86</v>
      </c>
      <c r="C39" s="30"/>
      <c r="D39" s="89"/>
      <c r="E39" s="89"/>
      <c r="J39">
        <f>SUM(J37:J38)</f>
        <v>-36062559</v>
      </c>
    </row>
    <row r="40" spans="1:10" ht="14.25">
      <c r="A40" s="25"/>
      <c r="B40" s="20" t="s">
        <v>87</v>
      </c>
      <c r="C40" s="30"/>
      <c r="D40" s="89"/>
      <c r="E40" s="89"/>
      <c r="J40">
        <v>-1035042</v>
      </c>
    </row>
    <row r="41" spans="1:10" ht="14.25">
      <c r="A41" s="25"/>
      <c r="B41" s="20" t="s">
        <v>88</v>
      </c>
      <c r="C41" s="30"/>
      <c r="D41" s="89">
        <v>544042965</v>
      </c>
      <c r="E41" s="89">
        <v>544042965</v>
      </c>
      <c r="J41">
        <f>SUM(J39:J40)</f>
        <v>-37097601</v>
      </c>
    </row>
    <row r="42" spans="1:10" ht="14.25">
      <c r="A42" s="25"/>
      <c r="B42" s="20" t="s">
        <v>89</v>
      </c>
      <c r="C42" s="30"/>
      <c r="D42" s="89">
        <v>79957624</v>
      </c>
      <c r="E42" s="89">
        <v>79957624</v>
      </c>
      <c r="H42">
        <v>17043371</v>
      </c>
    </row>
    <row r="43" spans="1:10" ht="14.25">
      <c r="A43" s="25"/>
      <c r="B43" s="20" t="s">
        <v>90</v>
      </c>
      <c r="C43" s="30"/>
      <c r="D43" s="89"/>
      <c r="E43" s="89"/>
      <c r="H43">
        <v>1893708</v>
      </c>
    </row>
    <row r="44" spans="1:10" ht="14.25">
      <c r="A44" s="25"/>
      <c r="B44" s="37" t="s">
        <v>91</v>
      </c>
      <c r="C44" s="30"/>
      <c r="D44" s="89"/>
      <c r="E44" s="89"/>
      <c r="F44" s="93"/>
      <c r="H44">
        <f>SUM(H41:H43)</f>
        <v>18937079</v>
      </c>
    </row>
    <row r="45" spans="1:10" ht="14.25">
      <c r="A45" s="25"/>
      <c r="B45" s="37" t="s">
        <v>92</v>
      </c>
      <c r="C45" s="30"/>
      <c r="D45" s="89">
        <v>15000</v>
      </c>
      <c r="E45" s="89">
        <v>15000</v>
      </c>
    </row>
    <row r="46" spans="1:10" ht="14.25">
      <c r="A46" s="25"/>
      <c r="B46" s="37" t="s">
        <v>93</v>
      </c>
      <c r="C46" s="30"/>
      <c r="D46" s="89"/>
      <c r="E46" s="89"/>
    </row>
    <row r="47" spans="1:10" ht="14.25">
      <c r="A47" s="25"/>
      <c r="B47" s="37" t="s">
        <v>94</v>
      </c>
      <c r="C47" s="30"/>
      <c r="D47" s="94">
        <v>139866909</v>
      </c>
      <c r="E47" s="89">
        <v>-37097601</v>
      </c>
      <c r="H47">
        <v>176964510</v>
      </c>
    </row>
    <row r="48" spans="1:10" ht="14.25">
      <c r="A48" s="25"/>
      <c r="B48" s="20" t="s">
        <v>95</v>
      </c>
      <c r="C48" s="30"/>
      <c r="D48" s="89">
        <v>16662374</v>
      </c>
      <c r="E48" s="94">
        <v>176964510</v>
      </c>
      <c r="H48">
        <v>-37097601</v>
      </c>
    </row>
    <row r="49" spans="1:8" ht="14.25">
      <c r="A49" s="25"/>
      <c r="B49" s="20"/>
      <c r="C49" s="30"/>
      <c r="D49" s="89"/>
      <c r="E49" s="89"/>
      <c r="H49">
        <f>SUM(H47:H48)</f>
        <v>139866909</v>
      </c>
    </row>
    <row r="50" spans="1:8" ht="14.25">
      <c r="A50" s="25"/>
      <c r="B50" s="20"/>
      <c r="C50" s="30"/>
      <c r="D50" s="89"/>
      <c r="E50" s="89"/>
    </row>
    <row r="51" spans="1:8" ht="14.25">
      <c r="A51" s="25"/>
      <c r="B51" s="20"/>
      <c r="C51" s="30"/>
      <c r="D51" s="89"/>
      <c r="E51" s="89"/>
    </row>
    <row r="52" spans="1:8" ht="15">
      <c r="A52" s="25"/>
      <c r="B52" s="38" t="s">
        <v>96</v>
      </c>
      <c r="C52" s="30"/>
      <c r="D52" s="272">
        <f>D6+D27+D38</f>
        <v>1727598324</v>
      </c>
      <c r="E52" s="272">
        <v>1671399864</v>
      </c>
      <c r="H52" s="105">
        <f>'AKTIVI '!D6+'AKTIVI '!D36</f>
        <v>1727598324</v>
      </c>
    </row>
    <row r="53" spans="1:8" ht="14.25">
      <c r="A53" s="25"/>
      <c r="B53" s="20"/>
      <c r="C53" s="30"/>
      <c r="D53" s="89"/>
      <c r="E53" s="89"/>
      <c r="H53">
        <v>-1727665181</v>
      </c>
    </row>
    <row r="54" spans="1:8" ht="14.25">
      <c r="A54" s="25"/>
      <c r="B54" s="20"/>
      <c r="C54" s="30"/>
      <c r="D54" s="89"/>
      <c r="E54" s="89"/>
      <c r="H54" s="97">
        <f>SUM(H52:H53)</f>
        <v>-66857</v>
      </c>
    </row>
    <row r="55" spans="1:8" ht="15" thickBot="1">
      <c r="A55" s="27"/>
      <c r="B55" s="28"/>
      <c r="C55" s="31"/>
      <c r="D55" s="91"/>
      <c r="E55" s="91"/>
    </row>
    <row r="56" spans="1:8">
      <c r="H56" t="s">
        <v>193</v>
      </c>
    </row>
    <row r="57" spans="1:8">
      <c r="D57" s="92">
        <f>D52-'AKTIVI '!D55</f>
        <v>0</v>
      </c>
    </row>
  </sheetData>
  <mergeCells count="1">
    <mergeCell ref="A2:D2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B1:J40"/>
  <sheetViews>
    <sheetView tabSelected="1" topLeftCell="A5" workbookViewId="0">
      <selection activeCell="E8" sqref="E8"/>
    </sheetView>
  </sheetViews>
  <sheetFormatPr defaultRowHeight="12.75"/>
  <cols>
    <col min="1" max="1" width="3.85546875" customWidth="1"/>
    <col min="2" max="2" width="4.28515625" customWidth="1"/>
    <col min="3" max="3" width="53.5703125" customWidth="1"/>
    <col min="4" max="4" width="8" customWidth="1"/>
    <col min="5" max="5" width="13.28515625" customWidth="1"/>
    <col min="6" max="6" width="15.42578125" customWidth="1"/>
    <col min="7" max="7" width="14.140625" customWidth="1"/>
    <col min="8" max="8" width="10" bestFit="1" customWidth="1"/>
    <col min="9" max="10" width="12.28515625" bestFit="1" customWidth="1"/>
  </cols>
  <sheetData>
    <row r="1" spans="2:6">
      <c r="C1" t="str">
        <f>'Kopertina '!F3</f>
        <v>Sh.A.Ujesjellsi Vlore</v>
      </c>
    </row>
    <row r="2" spans="2:6" ht="15.75">
      <c r="B2" s="327" t="s">
        <v>120</v>
      </c>
      <c r="C2" s="327"/>
      <c r="D2" s="327"/>
      <c r="E2" s="42">
        <v>2011</v>
      </c>
      <c r="F2" s="42"/>
    </row>
    <row r="3" spans="2:6" ht="15.75">
      <c r="B3" s="43"/>
      <c r="C3" s="43"/>
      <c r="D3" s="43"/>
    </row>
    <row r="4" spans="2:6" ht="15.75">
      <c r="B4" s="327" t="s">
        <v>97</v>
      </c>
      <c r="C4" s="327"/>
      <c r="D4" s="327"/>
    </row>
    <row r="5" spans="2:6" ht="13.5" thickBot="1"/>
    <row r="6" spans="2:6" ht="22.5" customHeight="1">
      <c r="B6" s="44" t="s">
        <v>17</v>
      </c>
      <c r="C6" s="44" t="s">
        <v>98</v>
      </c>
      <c r="D6" s="44" t="s">
        <v>19</v>
      </c>
      <c r="E6" s="44" t="s">
        <v>20</v>
      </c>
      <c r="F6" s="44" t="s">
        <v>22</v>
      </c>
    </row>
    <row r="7" spans="2:6" ht="18.75" customHeight="1" thickBot="1">
      <c r="B7" s="46"/>
      <c r="C7" s="46"/>
      <c r="D7" s="46"/>
      <c r="E7" s="46" t="s">
        <v>99</v>
      </c>
      <c r="F7" s="46" t="s">
        <v>23</v>
      </c>
    </row>
    <row r="8" spans="2:6" ht="34.5" customHeight="1">
      <c r="B8" s="48">
        <v>1</v>
      </c>
      <c r="C8" s="52" t="s">
        <v>184</v>
      </c>
      <c r="D8" s="49"/>
      <c r="E8" s="95">
        <f>E9+E10+E11</f>
        <v>291233918</v>
      </c>
      <c r="F8" s="96"/>
    </row>
    <row r="9" spans="2:6" ht="23.25" customHeight="1">
      <c r="B9" s="50">
        <v>2</v>
      </c>
      <c r="C9" s="47" t="s">
        <v>100</v>
      </c>
      <c r="D9" s="47"/>
      <c r="E9" s="95">
        <v>233550470</v>
      </c>
      <c r="F9" s="95">
        <v>213912517</v>
      </c>
    </row>
    <row r="10" spans="2:6" ht="22.5" customHeight="1">
      <c r="B10" s="50"/>
      <c r="C10" s="47" t="s">
        <v>161</v>
      </c>
      <c r="D10" s="47"/>
      <c r="E10" s="95">
        <v>44947638</v>
      </c>
      <c r="F10" s="95">
        <v>228327000</v>
      </c>
    </row>
    <row r="11" spans="2:6" ht="22.5" customHeight="1">
      <c r="B11" s="50">
        <v>3</v>
      </c>
      <c r="C11" s="47" t="s">
        <v>162</v>
      </c>
      <c r="D11" s="47"/>
      <c r="E11" s="95">
        <v>12735810</v>
      </c>
      <c r="F11" s="95">
        <v>26005352</v>
      </c>
    </row>
    <row r="12" spans="2:6" ht="22.5" customHeight="1">
      <c r="B12" s="50">
        <v>4</v>
      </c>
      <c r="C12" s="47" t="s">
        <v>101</v>
      </c>
      <c r="D12" s="47"/>
      <c r="E12" s="95">
        <v>22279475</v>
      </c>
      <c r="F12" s="95">
        <v>19829812</v>
      </c>
    </row>
    <row r="13" spans="2:6" ht="24.75" customHeight="1">
      <c r="B13" s="50">
        <v>5</v>
      </c>
      <c r="C13" s="47" t="s">
        <v>102</v>
      </c>
      <c r="D13" s="47"/>
      <c r="E13" s="95">
        <f>E14+E15</f>
        <v>101858288</v>
      </c>
      <c r="F13" s="95">
        <v>88681760</v>
      </c>
    </row>
    <row r="14" spans="2:6" ht="21.75" customHeight="1">
      <c r="B14" s="50"/>
      <c r="C14" s="47" t="s">
        <v>103</v>
      </c>
      <c r="D14" s="47"/>
      <c r="E14" s="95">
        <v>88959638</v>
      </c>
      <c r="F14" s="95">
        <v>77543413</v>
      </c>
    </row>
    <row r="15" spans="2:6" ht="22.5" customHeight="1">
      <c r="B15" s="50"/>
      <c r="C15" s="47" t="s">
        <v>104</v>
      </c>
      <c r="D15" s="47"/>
      <c r="E15" s="95">
        <v>12898650</v>
      </c>
      <c r="F15" s="95">
        <v>11138347</v>
      </c>
    </row>
    <row r="16" spans="2:6" ht="22.5" customHeight="1">
      <c r="B16" s="50"/>
      <c r="C16" s="47" t="s">
        <v>151</v>
      </c>
      <c r="D16" s="47"/>
      <c r="E16" s="95">
        <v>87115916</v>
      </c>
      <c r="F16" s="95">
        <v>110565772</v>
      </c>
    </row>
    <row r="17" spans="2:10" ht="24" customHeight="1">
      <c r="B17" s="50">
        <v>6</v>
      </c>
      <c r="C17" s="47" t="s">
        <v>105</v>
      </c>
      <c r="D17" s="47"/>
      <c r="E17" s="95">
        <v>49119739</v>
      </c>
      <c r="F17" s="95">
        <v>51851192</v>
      </c>
    </row>
    <row r="18" spans="2:10" ht="24" customHeight="1">
      <c r="B18" s="50">
        <v>7</v>
      </c>
      <c r="C18" s="47" t="s">
        <v>106</v>
      </c>
      <c r="D18" s="47"/>
      <c r="E18" s="95">
        <v>12064152</v>
      </c>
      <c r="F18" s="95">
        <v>4805500</v>
      </c>
    </row>
    <row r="19" spans="2:10" ht="26.25" customHeight="1">
      <c r="B19" s="50">
        <v>8</v>
      </c>
      <c r="C19" s="47" t="s">
        <v>163</v>
      </c>
      <c r="D19" s="47"/>
      <c r="E19" s="95"/>
      <c r="F19" s="95"/>
    </row>
    <row r="20" spans="2:10" ht="33.75" customHeight="1">
      <c r="B20" s="50"/>
      <c r="C20" s="53" t="s">
        <v>107</v>
      </c>
      <c r="D20" s="47"/>
      <c r="E20" s="107">
        <f>E12+E13+E16+E17+E18</f>
        <v>272437570</v>
      </c>
      <c r="F20" s="107">
        <v>275734036</v>
      </c>
      <c r="G20" s="97"/>
      <c r="J20" s="97"/>
    </row>
    <row r="21" spans="2:10" ht="28.5" customHeight="1">
      <c r="B21" s="50">
        <v>8</v>
      </c>
      <c r="C21" s="47" t="s">
        <v>108</v>
      </c>
      <c r="D21" s="47"/>
      <c r="E21" s="95">
        <v>18796449</v>
      </c>
      <c r="F21" s="95">
        <v>192510833</v>
      </c>
      <c r="G21" s="114"/>
    </row>
    <row r="22" spans="2:10" ht="23.25" customHeight="1">
      <c r="B22" s="50">
        <v>9</v>
      </c>
      <c r="C22" s="47" t="s">
        <v>110</v>
      </c>
      <c r="D22" s="47"/>
      <c r="E22" s="95"/>
      <c r="F22" s="95"/>
    </row>
    <row r="23" spans="2:10" ht="24.75" customHeight="1">
      <c r="B23" s="50">
        <v>10</v>
      </c>
      <c r="C23" s="47" t="s">
        <v>109</v>
      </c>
      <c r="D23" s="47"/>
      <c r="E23" s="95"/>
      <c r="F23" s="95"/>
    </row>
    <row r="24" spans="2:10" ht="26.25" customHeight="1">
      <c r="B24" s="50">
        <v>11</v>
      </c>
      <c r="C24" s="47" t="s">
        <v>111</v>
      </c>
      <c r="D24" s="47"/>
      <c r="E24" s="95"/>
      <c r="F24" s="95"/>
    </row>
    <row r="25" spans="2:10" ht="24" customHeight="1">
      <c r="B25" s="50">
        <v>12</v>
      </c>
      <c r="C25" s="47" t="s">
        <v>112</v>
      </c>
      <c r="D25" s="47"/>
      <c r="E25" s="95"/>
      <c r="F25" s="95"/>
    </row>
    <row r="26" spans="2:10" ht="25.5" customHeight="1">
      <c r="B26" s="50"/>
      <c r="C26" s="47" t="s">
        <v>113</v>
      </c>
      <c r="D26" s="47"/>
      <c r="E26" s="95"/>
      <c r="F26" s="95"/>
    </row>
    <row r="27" spans="2:10" ht="24" customHeight="1">
      <c r="B27" s="50"/>
      <c r="C27" s="47" t="s">
        <v>114</v>
      </c>
      <c r="D27" s="47"/>
      <c r="E27" s="95"/>
      <c r="F27" s="95"/>
    </row>
    <row r="28" spans="2:10" ht="24.75" customHeight="1">
      <c r="B28" s="50"/>
      <c r="C28" s="47" t="s">
        <v>115</v>
      </c>
      <c r="D28" s="47"/>
      <c r="E28" s="95"/>
      <c r="F28" s="95"/>
    </row>
    <row r="29" spans="2:10" ht="39.75" customHeight="1">
      <c r="B29" s="50"/>
      <c r="C29" s="53" t="s">
        <v>116</v>
      </c>
      <c r="D29" s="47"/>
      <c r="E29" s="95"/>
      <c r="F29" s="95">
        <f>F22+F23+F26+F28</f>
        <v>0</v>
      </c>
    </row>
    <row r="30" spans="2:10" ht="37.5" customHeight="1">
      <c r="B30" s="50">
        <v>13</v>
      </c>
      <c r="C30" s="53" t="s">
        <v>117</v>
      </c>
      <c r="D30" s="47"/>
      <c r="E30" s="95">
        <f>E8-E20</f>
        <v>18796348</v>
      </c>
      <c r="F30" s="95">
        <v>192510833</v>
      </c>
      <c r="H30">
        <v>3124511</v>
      </c>
      <c r="I30" s="97">
        <v>18796348</v>
      </c>
    </row>
    <row r="31" spans="2:10" ht="25.5" customHeight="1">
      <c r="B31" s="50">
        <v>14</v>
      </c>
      <c r="C31" s="47" t="s">
        <v>118</v>
      </c>
      <c r="D31" s="47"/>
      <c r="E31" s="95">
        <v>2133974</v>
      </c>
      <c r="F31" s="95">
        <v>15546323</v>
      </c>
      <c r="H31">
        <v>-581120</v>
      </c>
      <c r="I31">
        <v>2543391</v>
      </c>
    </row>
    <row r="32" spans="2:10" ht="35.25" customHeight="1">
      <c r="B32" s="50">
        <v>15</v>
      </c>
      <c r="C32" s="53" t="s">
        <v>119</v>
      </c>
      <c r="D32" s="47"/>
      <c r="E32" s="95">
        <f>E30-E31</f>
        <v>16662374</v>
      </c>
      <c r="F32" s="95">
        <v>176964510</v>
      </c>
      <c r="H32">
        <f>SUM(H30:H31)</f>
        <v>2543391</v>
      </c>
      <c r="I32" s="97">
        <f>SUM(I30:I31)</f>
        <v>21339739</v>
      </c>
    </row>
    <row r="33" spans="2:6">
      <c r="B33" s="45"/>
      <c r="E33" s="98"/>
    </row>
    <row r="34" spans="2:6">
      <c r="C34" s="3" t="s">
        <v>385</v>
      </c>
      <c r="E34" s="98">
        <v>7810000</v>
      </c>
      <c r="F34" s="108"/>
    </row>
    <row r="35" spans="2:6">
      <c r="E35" s="98"/>
      <c r="F35" s="109"/>
    </row>
    <row r="36" spans="2:6">
      <c r="C36" s="3" t="s">
        <v>386</v>
      </c>
      <c r="E36" s="98"/>
      <c r="F36" s="108"/>
    </row>
    <row r="37" spans="2:6">
      <c r="E37" s="97"/>
      <c r="F37" s="108"/>
    </row>
    <row r="38" spans="2:6">
      <c r="C38" t="s">
        <v>186</v>
      </c>
      <c r="E38" s="99"/>
      <c r="F38" s="108"/>
    </row>
    <row r="39" spans="2:6">
      <c r="C39" t="s">
        <v>187</v>
      </c>
      <c r="E39" s="97"/>
    </row>
    <row r="40" spans="2:6">
      <c r="E40" s="97"/>
    </row>
  </sheetData>
  <mergeCells count="2">
    <mergeCell ref="B2:D2"/>
    <mergeCell ref="B4:D4"/>
  </mergeCells>
  <phoneticPr fontId="4" type="noConversion"/>
  <pageMargins left="0.25" right="0.25" top="0.25" bottom="0.25" header="0.25" footer="0.2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B1:J28"/>
  <sheetViews>
    <sheetView workbookViewId="0">
      <selection activeCell="G15" sqref="G15"/>
    </sheetView>
  </sheetViews>
  <sheetFormatPr defaultRowHeight="12.75"/>
  <cols>
    <col min="1" max="1" width="3.85546875" customWidth="1"/>
    <col min="2" max="2" width="6.5703125" customWidth="1"/>
    <col min="3" max="3" width="46.85546875" customWidth="1"/>
    <col min="4" max="4" width="12.7109375" customWidth="1"/>
    <col min="5" max="5" width="11.85546875" customWidth="1"/>
    <col min="7" max="7" width="10" bestFit="1" customWidth="1"/>
    <col min="8" max="9" width="10.5703125" bestFit="1" customWidth="1"/>
    <col min="10" max="11" width="10" bestFit="1" customWidth="1"/>
  </cols>
  <sheetData>
    <row r="1" spans="2:10">
      <c r="C1" t="str">
        <f>'Kopertina '!F3</f>
        <v>Sh.A.Ujesjellsi Vlore</v>
      </c>
    </row>
    <row r="2" spans="2:10" ht="15.75">
      <c r="B2" s="327" t="s">
        <v>121</v>
      </c>
      <c r="C2" s="327"/>
      <c r="D2" s="327"/>
      <c r="E2" s="54" t="s">
        <v>189</v>
      </c>
      <c r="F2" s="54"/>
      <c r="G2" s="54"/>
    </row>
    <row r="3" spans="2:10" ht="13.5" thickBot="1"/>
    <row r="4" spans="2:10" ht="20.25" customHeight="1">
      <c r="B4" s="41" t="s">
        <v>17</v>
      </c>
      <c r="C4" s="56" t="s">
        <v>121</v>
      </c>
      <c r="D4" s="57" t="s">
        <v>20</v>
      </c>
      <c r="E4" s="57" t="s">
        <v>123</v>
      </c>
      <c r="F4" s="55"/>
      <c r="G4" s="55"/>
      <c r="H4" s="55"/>
    </row>
    <row r="5" spans="2:10" ht="19.5" customHeight="1" thickBot="1">
      <c r="B5" s="58"/>
      <c r="C5" s="58"/>
      <c r="D5" s="58" t="s">
        <v>122</v>
      </c>
      <c r="E5" s="58" t="s">
        <v>23</v>
      </c>
    </row>
    <row r="6" spans="2:10" ht="31.5" customHeight="1">
      <c r="B6" s="62" t="s">
        <v>124</v>
      </c>
      <c r="C6" s="64" t="s">
        <v>125</v>
      </c>
      <c r="D6" s="47"/>
      <c r="E6" s="49"/>
    </row>
    <row r="7" spans="2:10" ht="21" customHeight="1">
      <c r="B7" s="63"/>
      <c r="C7" s="47" t="s">
        <v>126</v>
      </c>
      <c r="D7" s="47">
        <v>170798461</v>
      </c>
      <c r="E7" s="47">
        <v>159633390</v>
      </c>
    </row>
    <row r="8" spans="2:10" ht="24.75" customHeight="1">
      <c r="B8" s="63"/>
      <c r="C8" s="47" t="s">
        <v>127</v>
      </c>
      <c r="D8" s="47">
        <v>174023102</v>
      </c>
      <c r="E8" s="47">
        <v>141491916</v>
      </c>
    </row>
    <row r="9" spans="2:10" ht="24" customHeight="1">
      <c r="B9" s="63"/>
      <c r="C9" s="47" t="s">
        <v>128</v>
      </c>
      <c r="D9" s="47">
        <v>1219414</v>
      </c>
      <c r="E9" s="47">
        <v>376330</v>
      </c>
      <c r="H9">
        <v>37441175</v>
      </c>
    </row>
    <row r="10" spans="2:10" ht="23.25" customHeight="1">
      <c r="B10" s="63"/>
      <c r="C10" s="47" t="s">
        <v>155</v>
      </c>
      <c r="D10" s="47">
        <v>53496</v>
      </c>
      <c r="E10" s="47">
        <v>90425</v>
      </c>
      <c r="H10">
        <v>172017875</v>
      </c>
    </row>
    <row r="11" spans="2:10" ht="26.25" customHeight="1">
      <c r="B11" s="63"/>
      <c r="C11" s="47" t="s">
        <v>129</v>
      </c>
      <c r="D11" s="47">
        <v>7810000</v>
      </c>
      <c r="E11" s="47">
        <v>1105142</v>
      </c>
      <c r="H11">
        <f>SUM(H9:H10)</f>
        <v>209459050</v>
      </c>
      <c r="J11" s="42"/>
    </row>
    <row r="12" spans="2:10" ht="25.5" customHeight="1">
      <c r="B12" s="63"/>
      <c r="C12" s="66" t="s">
        <v>130</v>
      </c>
      <c r="D12" s="47"/>
      <c r="E12" s="66"/>
      <c r="H12" s="42">
        <v>-16381791</v>
      </c>
    </row>
    <row r="13" spans="2:10" ht="33" customHeight="1">
      <c r="B13" s="63" t="s">
        <v>131</v>
      </c>
      <c r="C13" s="38" t="s">
        <v>132</v>
      </c>
      <c r="D13" s="47"/>
      <c r="E13" s="47"/>
      <c r="H13">
        <f>SUM(H11:H12)</f>
        <v>193077259</v>
      </c>
    </row>
    <row r="14" spans="2:10" ht="26.25" customHeight="1">
      <c r="B14" s="63"/>
      <c r="C14" s="47" t="s">
        <v>133</v>
      </c>
      <c r="D14" s="47"/>
      <c r="E14" s="47"/>
      <c r="H14" s="42"/>
    </row>
    <row r="15" spans="2:10" ht="22.5" customHeight="1">
      <c r="B15" s="63"/>
      <c r="C15" s="47" t="s">
        <v>134</v>
      </c>
      <c r="D15" s="47">
        <v>11190661</v>
      </c>
      <c r="E15" s="47">
        <v>778925</v>
      </c>
    </row>
    <row r="16" spans="2:10" ht="25.5" customHeight="1">
      <c r="B16" s="63"/>
      <c r="C16" s="47" t="s">
        <v>135</v>
      </c>
      <c r="D16" s="47"/>
      <c r="E16" s="47">
        <v>199968</v>
      </c>
    </row>
    <row r="17" spans="2:5" ht="22.5" customHeight="1">
      <c r="B17" s="63"/>
      <c r="C17" s="47" t="s">
        <v>136</v>
      </c>
      <c r="D17" s="47"/>
      <c r="E17" s="47"/>
    </row>
    <row r="18" spans="2:5" ht="22.5" customHeight="1">
      <c r="B18" s="63"/>
      <c r="C18" s="47" t="s">
        <v>137</v>
      </c>
      <c r="D18" s="47"/>
      <c r="E18" s="47"/>
    </row>
    <row r="19" spans="2:5" ht="20.25" customHeight="1">
      <c r="B19" s="63"/>
      <c r="C19" s="66" t="s">
        <v>138</v>
      </c>
      <c r="D19" s="47"/>
      <c r="E19" s="53"/>
    </row>
    <row r="20" spans="2:5" ht="30.75" customHeight="1">
      <c r="B20" s="63" t="s">
        <v>139</v>
      </c>
      <c r="C20" s="38" t="s">
        <v>140</v>
      </c>
      <c r="D20" s="47"/>
      <c r="E20" s="47"/>
    </row>
    <row r="21" spans="2:5" ht="22.5" customHeight="1">
      <c r="B21" s="61"/>
      <c r="C21" s="47" t="s">
        <v>141</v>
      </c>
      <c r="D21" s="47"/>
      <c r="E21" s="47"/>
    </row>
    <row r="22" spans="2:5" ht="22.5" customHeight="1">
      <c r="B22" s="61"/>
      <c r="C22" s="47" t="s">
        <v>142</v>
      </c>
      <c r="D22" s="47"/>
      <c r="E22" s="47"/>
    </row>
    <row r="23" spans="2:5" ht="23.25" customHeight="1">
      <c r="B23" s="61"/>
      <c r="C23" s="47" t="s">
        <v>143</v>
      </c>
      <c r="D23" s="47"/>
      <c r="E23" s="47"/>
    </row>
    <row r="24" spans="2:5" ht="22.5" customHeight="1">
      <c r="B24" s="59"/>
      <c r="C24" s="47" t="s">
        <v>144</v>
      </c>
      <c r="D24" s="47"/>
      <c r="E24" s="47"/>
    </row>
    <row r="25" spans="2:5" ht="21.75" customHeight="1">
      <c r="B25" s="59"/>
      <c r="C25" s="47" t="s">
        <v>145</v>
      </c>
      <c r="D25" s="47"/>
      <c r="E25" s="47"/>
    </row>
    <row r="26" spans="2:5" ht="25.5" customHeight="1">
      <c r="B26" s="59"/>
      <c r="C26" s="66" t="s">
        <v>146</v>
      </c>
      <c r="D26" s="47"/>
      <c r="E26" s="53"/>
    </row>
    <row r="27" spans="2:5" ht="29.25" customHeight="1">
      <c r="B27" s="59"/>
      <c r="C27" s="53" t="s">
        <v>148</v>
      </c>
      <c r="D27" s="47">
        <v>37441175</v>
      </c>
      <c r="E27" s="47">
        <v>20697895</v>
      </c>
    </row>
    <row r="28" spans="2:5" ht="30" customHeight="1" thickBot="1">
      <c r="B28" s="60"/>
      <c r="C28" s="65" t="s">
        <v>147</v>
      </c>
      <c r="D28" s="47">
        <v>16381791</v>
      </c>
      <c r="E28" s="51">
        <v>37441175</v>
      </c>
    </row>
  </sheetData>
  <mergeCells count="1">
    <mergeCell ref="B2:D2"/>
  </mergeCells>
  <phoneticPr fontId="4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8"/>
  <dimension ref="A4:K28"/>
  <sheetViews>
    <sheetView topLeftCell="A10" workbookViewId="0">
      <selection activeCell="K13" sqref="K13"/>
    </sheetView>
  </sheetViews>
  <sheetFormatPr defaultRowHeight="12.75"/>
  <cols>
    <col min="1" max="1" width="4.140625" customWidth="1"/>
    <col min="2" max="2" width="33" customWidth="1"/>
    <col min="3" max="3" width="18.140625" customWidth="1"/>
    <col min="4" max="4" width="15" customWidth="1"/>
    <col min="5" max="5" width="17" customWidth="1"/>
    <col min="6" max="6" width="17.7109375" customWidth="1"/>
    <col min="7" max="7" width="15.7109375" customWidth="1"/>
    <col min="8" max="8" width="15.42578125" customWidth="1"/>
    <col min="9" max="9" width="14.140625" customWidth="1"/>
    <col min="10" max="10" width="10.28515625" customWidth="1"/>
    <col min="11" max="11" width="13" customWidth="1"/>
  </cols>
  <sheetData>
    <row r="4" spans="1:11" ht="23.25" customHeight="1">
      <c r="B4" s="69" t="s">
        <v>167</v>
      </c>
    </row>
    <row r="5" spans="1:11" ht="23.25" customHeight="1">
      <c r="B5" s="2"/>
    </row>
    <row r="6" spans="1:11" ht="15.75">
      <c r="B6" s="327" t="s">
        <v>191</v>
      </c>
      <c r="C6" s="327"/>
      <c r="D6" s="327"/>
      <c r="E6" s="327"/>
      <c r="F6" s="327"/>
      <c r="G6" s="327"/>
      <c r="H6" s="327"/>
      <c r="I6" s="327"/>
      <c r="J6" s="67"/>
      <c r="K6" s="67"/>
    </row>
    <row r="7" spans="1:11" ht="18" customHeight="1">
      <c r="B7" s="42" t="s">
        <v>168</v>
      </c>
    </row>
    <row r="8" spans="1:11" ht="18" customHeight="1">
      <c r="B8" s="42"/>
    </row>
    <row r="9" spans="1:11" ht="33" customHeight="1">
      <c r="A9" s="75" t="s">
        <v>17</v>
      </c>
      <c r="B9" s="75" t="s">
        <v>169</v>
      </c>
      <c r="C9" s="75" t="s">
        <v>170</v>
      </c>
      <c r="D9" s="75" t="s">
        <v>171</v>
      </c>
      <c r="E9" s="75" t="s">
        <v>172</v>
      </c>
      <c r="F9" s="76" t="s">
        <v>173</v>
      </c>
      <c r="G9" s="77" t="s">
        <v>174</v>
      </c>
      <c r="H9" s="75" t="s">
        <v>175</v>
      </c>
      <c r="I9" s="1"/>
    </row>
    <row r="10" spans="1:11" ht="27" customHeight="1">
      <c r="A10" s="78" t="s">
        <v>24</v>
      </c>
      <c r="B10" s="78" t="s">
        <v>192</v>
      </c>
      <c r="C10" s="273">
        <v>544042965</v>
      </c>
      <c r="D10" s="273"/>
      <c r="E10" s="273"/>
      <c r="F10" s="273">
        <v>79972624</v>
      </c>
      <c r="G10" s="273">
        <v>139866909</v>
      </c>
      <c r="H10" s="273">
        <v>587953030</v>
      </c>
      <c r="I10" s="73"/>
      <c r="J10" s="73"/>
    </row>
    <row r="11" spans="1:11" ht="25.5" customHeight="1">
      <c r="A11" s="78" t="s">
        <v>124</v>
      </c>
      <c r="B11" s="74" t="s">
        <v>176</v>
      </c>
      <c r="C11" s="273"/>
      <c r="D11" s="273"/>
      <c r="E11" s="273"/>
      <c r="F11" s="273"/>
      <c r="G11" s="273"/>
      <c r="H11" s="273"/>
      <c r="I11" s="1"/>
    </row>
    <row r="12" spans="1:11" ht="20.25" customHeight="1">
      <c r="A12" s="53" t="s">
        <v>131</v>
      </c>
      <c r="B12" s="36" t="s">
        <v>177</v>
      </c>
      <c r="C12" s="95"/>
      <c r="D12" s="95"/>
      <c r="E12" s="95"/>
      <c r="F12" s="95"/>
      <c r="G12" s="95"/>
      <c r="H12" s="95"/>
      <c r="I12" s="1"/>
    </row>
    <row r="13" spans="1:11" ht="21" customHeight="1">
      <c r="A13" s="53">
        <v>1</v>
      </c>
      <c r="B13" s="47" t="s">
        <v>178</v>
      </c>
      <c r="C13" s="95"/>
      <c r="D13" s="95"/>
      <c r="E13" s="95"/>
      <c r="F13" s="95"/>
      <c r="G13" s="95"/>
      <c r="H13" s="95"/>
      <c r="I13" s="1"/>
    </row>
    <row r="14" spans="1:11" ht="21" customHeight="1">
      <c r="A14" s="53">
        <v>2</v>
      </c>
      <c r="B14" s="47" t="s">
        <v>144</v>
      </c>
      <c r="C14" s="95"/>
      <c r="D14" s="95"/>
      <c r="E14" s="95"/>
      <c r="F14" s="95"/>
      <c r="G14" s="95"/>
      <c r="H14" s="95"/>
      <c r="I14" s="1"/>
    </row>
    <row r="15" spans="1:11" ht="18.75" customHeight="1">
      <c r="A15" s="53">
        <v>3</v>
      </c>
      <c r="B15" s="47" t="s">
        <v>179</v>
      </c>
      <c r="C15" s="95"/>
      <c r="D15" s="95"/>
      <c r="E15" s="95"/>
      <c r="F15" s="95"/>
      <c r="G15" s="95"/>
      <c r="H15" s="95"/>
      <c r="I15" s="1"/>
    </row>
    <row r="16" spans="1:11" ht="19.5" customHeight="1">
      <c r="A16" s="53">
        <v>4</v>
      </c>
      <c r="B16" s="47" t="s">
        <v>185</v>
      </c>
      <c r="C16" s="95"/>
      <c r="D16" s="95"/>
      <c r="E16" s="95"/>
      <c r="F16" s="95"/>
      <c r="G16" s="95"/>
      <c r="H16" s="95"/>
      <c r="I16" s="1"/>
    </row>
    <row r="17" spans="1:9" ht="18.75" customHeight="1">
      <c r="A17" s="53" t="s">
        <v>46</v>
      </c>
      <c r="B17" s="53" t="s">
        <v>182</v>
      </c>
      <c r="C17" s="274">
        <v>544042965</v>
      </c>
      <c r="D17" s="95"/>
      <c r="E17" s="95"/>
      <c r="F17" s="274">
        <v>79972624</v>
      </c>
      <c r="G17" s="95">
        <f>SUM(G10:G16)</f>
        <v>139866909</v>
      </c>
      <c r="H17" s="95">
        <f>SUM(C17:G17)</f>
        <v>763882498</v>
      </c>
      <c r="I17" s="1"/>
    </row>
    <row r="18" spans="1:9" ht="18" customHeight="1">
      <c r="A18" s="53">
        <v>1</v>
      </c>
      <c r="B18" s="47" t="s">
        <v>178</v>
      </c>
      <c r="C18" s="95"/>
      <c r="D18" s="95"/>
      <c r="E18" s="95"/>
      <c r="F18" s="95"/>
      <c r="G18" s="95">
        <f>'Ardh e shp - natyres'!E32</f>
        <v>16662374</v>
      </c>
      <c r="H18" s="95">
        <v>16662374</v>
      </c>
      <c r="I18" s="1"/>
    </row>
    <row r="19" spans="1:9" ht="19.5" customHeight="1">
      <c r="A19" s="53">
        <v>2</v>
      </c>
      <c r="B19" s="47" t="s">
        <v>144</v>
      </c>
      <c r="C19" s="95"/>
      <c r="D19" s="95"/>
      <c r="E19" s="95"/>
      <c r="F19" s="95"/>
      <c r="G19" s="95"/>
      <c r="H19" s="95"/>
      <c r="I19" s="1"/>
    </row>
    <row r="20" spans="1:9" ht="19.5" customHeight="1">
      <c r="A20" s="53">
        <v>3</v>
      </c>
      <c r="B20" s="47" t="s">
        <v>166</v>
      </c>
      <c r="C20" s="95"/>
      <c r="D20" s="95"/>
      <c r="E20" s="95"/>
      <c r="F20" s="95"/>
      <c r="G20" s="95"/>
      <c r="H20" s="95"/>
      <c r="I20" s="1"/>
    </row>
    <row r="21" spans="1:9" ht="19.5" customHeight="1">
      <c r="A21" s="53">
        <v>4</v>
      </c>
      <c r="B21" s="47" t="s">
        <v>180</v>
      </c>
      <c r="C21" s="95"/>
      <c r="D21" s="95"/>
      <c r="E21" s="95"/>
      <c r="F21" s="95"/>
      <c r="G21" s="95"/>
      <c r="H21" s="95"/>
      <c r="I21" s="1"/>
    </row>
    <row r="22" spans="1:9" ht="16.5" customHeight="1">
      <c r="A22" s="53" t="s">
        <v>181</v>
      </c>
      <c r="B22" s="53" t="s">
        <v>194</v>
      </c>
      <c r="C22" s="274">
        <v>544042965</v>
      </c>
      <c r="D22" s="95"/>
      <c r="E22" s="95"/>
      <c r="F22" s="274">
        <v>79972624</v>
      </c>
      <c r="G22" s="95">
        <f>SUM(G17:G21)</f>
        <v>156529283</v>
      </c>
      <c r="H22" s="95">
        <f>SUM(H17:H21)</f>
        <v>780544872</v>
      </c>
      <c r="I22" s="1"/>
    </row>
    <row r="23" spans="1:9" ht="21" customHeight="1">
      <c r="A23" s="1"/>
    </row>
    <row r="24" spans="1:9" ht="24" customHeight="1">
      <c r="A24" s="1"/>
    </row>
    <row r="25" spans="1:9" ht="21.75" customHeight="1"/>
    <row r="26" spans="1:9" ht="19.5" customHeight="1"/>
    <row r="27" spans="1:9" ht="17.25" customHeight="1"/>
    <row r="28" spans="1:9" ht="22.5" customHeight="1"/>
  </sheetData>
  <mergeCells count="1">
    <mergeCell ref="B6:I6"/>
  </mergeCells>
  <phoneticPr fontId="4" type="noConversion"/>
  <pageMargins left="0.23622047244094491" right="0.23622047244094491" top="0.23622047244094491" bottom="0.23622047244094491" header="0.23622047244094491" footer="0.23622047244094491"/>
  <pageSetup paperSize="9" scale="9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selection activeCell="H10" sqref="H10"/>
    </sheetView>
  </sheetViews>
  <sheetFormatPr defaultRowHeight="12.75"/>
  <cols>
    <col min="2" max="2" width="20.28515625" customWidth="1"/>
    <col min="3" max="3" width="21.5703125" customWidth="1"/>
    <col min="4" max="4" width="19.28515625" customWidth="1"/>
    <col min="5" max="5" width="21.140625" customWidth="1"/>
  </cols>
  <sheetData>
    <row r="1" spans="1:7">
      <c r="A1" s="1"/>
      <c r="B1" s="122"/>
      <c r="C1" s="123"/>
      <c r="D1" s="1"/>
      <c r="E1" s="123"/>
      <c r="F1" s="1"/>
      <c r="G1" s="123"/>
    </row>
    <row r="2" spans="1:7" ht="15.75">
      <c r="A2" s="124"/>
      <c r="B2" s="125" t="s">
        <v>195</v>
      </c>
      <c r="C2" s="126"/>
      <c r="D2" s="127"/>
      <c r="E2" s="128"/>
      <c r="F2" s="1"/>
      <c r="G2" s="123"/>
    </row>
    <row r="3" spans="1:7" ht="18">
      <c r="A3" s="1"/>
      <c r="B3" s="122" t="s">
        <v>196</v>
      </c>
      <c r="C3" s="129"/>
      <c r="D3" s="130"/>
      <c r="E3" s="129"/>
      <c r="F3" s="131"/>
      <c r="G3" s="132"/>
    </row>
    <row r="4" spans="1:7" ht="18">
      <c r="A4" s="133"/>
      <c r="B4" s="134" t="s">
        <v>197</v>
      </c>
      <c r="C4" s="135"/>
      <c r="D4" s="136"/>
      <c r="E4" s="135"/>
      <c r="F4" s="137"/>
      <c r="G4" s="138"/>
    </row>
    <row r="5" spans="1:7" ht="15.75">
      <c r="A5" s="139"/>
      <c r="B5" s="140"/>
      <c r="C5" s="141"/>
      <c r="D5" s="142"/>
      <c r="E5" s="143"/>
      <c r="F5" s="142"/>
      <c r="G5" s="143"/>
    </row>
    <row r="6" spans="1:7" ht="19.5">
      <c r="A6" s="139"/>
      <c r="B6" s="144"/>
      <c r="C6" s="144" t="s">
        <v>198</v>
      </c>
      <c r="D6" s="144"/>
      <c r="E6" s="145"/>
      <c r="F6" s="146"/>
      <c r="G6" s="144"/>
    </row>
    <row r="7" spans="1:7" ht="19.5">
      <c r="A7" s="139"/>
      <c r="B7" s="147"/>
      <c r="C7" s="144"/>
      <c r="D7" s="146"/>
      <c r="E7" s="144"/>
      <c r="F7" s="146"/>
      <c r="G7" s="144"/>
    </row>
    <row r="8" spans="1:7" ht="19.5">
      <c r="A8" s="148"/>
      <c r="B8" s="149"/>
      <c r="C8" s="150"/>
      <c r="D8" s="151"/>
      <c r="E8" s="151" t="s">
        <v>220</v>
      </c>
      <c r="F8" s="152"/>
      <c r="G8" s="145"/>
    </row>
    <row r="9" spans="1:7" ht="19.5">
      <c r="A9" s="148"/>
      <c r="B9" s="149"/>
      <c r="C9" s="150"/>
      <c r="D9" s="151"/>
      <c r="E9" s="151"/>
      <c r="F9" s="152"/>
      <c r="G9" s="145"/>
    </row>
    <row r="10" spans="1:7" ht="15.75">
      <c r="A10" s="148"/>
      <c r="B10" s="153"/>
      <c r="C10" s="141"/>
      <c r="D10" s="139"/>
      <c r="E10" s="141"/>
      <c r="F10" s="139"/>
      <c r="G10" s="141"/>
    </row>
    <row r="11" spans="1:7" ht="15.75">
      <c r="A11" s="154" t="s">
        <v>199</v>
      </c>
      <c r="B11" s="155" t="s">
        <v>200</v>
      </c>
      <c r="C11" s="156" t="s">
        <v>201</v>
      </c>
      <c r="D11" s="157" t="s">
        <v>202</v>
      </c>
      <c r="E11" s="156" t="s">
        <v>203</v>
      </c>
      <c r="F11" s="158"/>
      <c r="G11" s="159"/>
    </row>
    <row r="12" spans="1:7" ht="15">
      <c r="A12" s="160">
        <v>1</v>
      </c>
      <c r="B12" s="161" t="s">
        <v>204</v>
      </c>
      <c r="C12" s="162">
        <v>408004620</v>
      </c>
      <c r="D12" s="163"/>
      <c r="E12" s="185">
        <v>719080.37</v>
      </c>
      <c r="F12" s="158"/>
      <c r="G12" s="158"/>
    </row>
    <row r="13" spans="1:7" ht="15">
      <c r="A13" s="160">
        <v>2</v>
      </c>
      <c r="B13" s="161" t="s">
        <v>205</v>
      </c>
      <c r="C13" s="164" t="s">
        <v>206</v>
      </c>
      <c r="D13" s="163"/>
      <c r="E13" s="185">
        <v>102697.8</v>
      </c>
      <c r="F13" s="158"/>
      <c r="G13" s="158"/>
    </row>
    <row r="14" spans="1:7" ht="15">
      <c r="A14" s="160">
        <v>3</v>
      </c>
      <c r="B14" s="161" t="s">
        <v>207</v>
      </c>
      <c r="C14" s="162">
        <v>63005535301</v>
      </c>
      <c r="D14" s="163"/>
      <c r="E14" s="185">
        <v>13962862.289999999</v>
      </c>
      <c r="F14" s="158"/>
      <c r="G14" s="158"/>
    </row>
    <row r="15" spans="1:7" ht="15">
      <c r="A15" s="160">
        <v>4</v>
      </c>
      <c r="B15" s="165" t="s">
        <v>208</v>
      </c>
      <c r="C15" s="164">
        <v>600000529</v>
      </c>
      <c r="D15" s="163"/>
      <c r="E15" s="186">
        <v>224227.58</v>
      </c>
      <c r="F15" s="166"/>
      <c r="G15" s="166"/>
    </row>
    <row r="16" spans="1:7" ht="15">
      <c r="A16" s="160">
        <v>5</v>
      </c>
      <c r="B16" s="165" t="s">
        <v>209</v>
      </c>
      <c r="C16" s="162" t="s">
        <v>210</v>
      </c>
      <c r="D16" s="163"/>
      <c r="E16" s="185">
        <v>0</v>
      </c>
      <c r="F16" s="158"/>
      <c r="G16" s="158"/>
    </row>
    <row r="17" spans="1:7" ht="15">
      <c r="A17" s="160">
        <v>6</v>
      </c>
      <c r="B17" s="161" t="s">
        <v>211</v>
      </c>
      <c r="C17" s="162">
        <v>41250</v>
      </c>
      <c r="D17" s="163"/>
      <c r="E17" s="185">
        <v>283804.2</v>
      </c>
      <c r="F17" s="158"/>
      <c r="G17" s="158"/>
    </row>
    <row r="18" spans="1:7" ht="15">
      <c r="A18" s="160">
        <v>7</v>
      </c>
      <c r="B18" s="161" t="s">
        <v>212</v>
      </c>
      <c r="C18" s="162">
        <v>4408</v>
      </c>
      <c r="D18" s="163"/>
      <c r="E18" s="185">
        <v>612145</v>
      </c>
      <c r="F18" s="158"/>
      <c r="G18" s="158"/>
    </row>
    <row r="19" spans="1:7" ht="15">
      <c r="A19" s="160">
        <v>8</v>
      </c>
      <c r="B19" s="165" t="s">
        <v>213</v>
      </c>
      <c r="C19" s="164">
        <v>6221426100</v>
      </c>
      <c r="D19" s="163"/>
      <c r="E19" s="186">
        <v>124046</v>
      </c>
      <c r="F19" s="166"/>
      <c r="G19" s="166"/>
    </row>
    <row r="20" spans="1:7" ht="15">
      <c r="A20" s="160">
        <v>9</v>
      </c>
      <c r="B20" s="165" t="s">
        <v>214</v>
      </c>
      <c r="C20" s="164">
        <v>852849</v>
      </c>
      <c r="D20" s="163"/>
      <c r="E20" s="186">
        <v>65458</v>
      </c>
      <c r="F20" s="166"/>
      <c r="G20" s="166"/>
    </row>
    <row r="21" spans="1:7" ht="15">
      <c r="A21" s="160">
        <v>10</v>
      </c>
      <c r="B21" s="165" t="s">
        <v>215</v>
      </c>
      <c r="C21" s="164">
        <v>522424</v>
      </c>
      <c r="D21" s="163"/>
      <c r="E21" s="186">
        <v>241610</v>
      </c>
      <c r="F21" s="166"/>
      <c r="G21" s="166"/>
    </row>
    <row r="22" spans="1:7" ht="15">
      <c r="A22" s="160">
        <v>11</v>
      </c>
      <c r="B22" s="165" t="s">
        <v>216</v>
      </c>
      <c r="C22" s="164">
        <v>2537300</v>
      </c>
      <c r="D22" s="163"/>
      <c r="E22" s="186">
        <v>45859.83</v>
      </c>
      <c r="F22" s="166"/>
      <c r="G22" s="166"/>
    </row>
    <row r="23" spans="1:7" ht="15.75">
      <c r="A23" s="167"/>
      <c r="B23" s="168"/>
      <c r="C23" s="169" t="s">
        <v>217</v>
      </c>
      <c r="D23" s="168"/>
      <c r="E23" s="170">
        <f>SUM(E12:E22)</f>
        <v>16381791.069999998</v>
      </c>
      <c r="F23" s="158"/>
      <c r="G23" s="158"/>
    </row>
    <row r="24" spans="1:7" ht="15.75">
      <c r="A24" s="276"/>
      <c r="B24" s="277"/>
      <c r="C24" s="278"/>
      <c r="D24" s="277"/>
      <c r="E24" s="174"/>
      <c r="F24" s="158"/>
      <c r="G24" s="158"/>
    </row>
    <row r="25" spans="1:7" ht="15.75">
      <c r="A25" s="276"/>
      <c r="B25" s="277"/>
      <c r="C25" s="278"/>
      <c r="D25" s="277"/>
      <c r="E25" s="174"/>
      <c r="F25" s="158"/>
      <c r="G25" s="158"/>
    </row>
    <row r="26" spans="1:7" ht="15.75">
      <c r="A26" s="171"/>
      <c r="B26" s="172"/>
      <c r="C26" s="173"/>
      <c r="D26" s="172"/>
      <c r="E26" s="174" t="s">
        <v>218</v>
      </c>
      <c r="F26" s="172"/>
      <c r="G26" s="172"/>
    </row>
    <row r="27" spans="1:7" ht="15.75">
      <c r="A27" s="171"/>
      <c r="B27" s="172"/>
      <c r="C27" s="173"/>
      <c r="D27" s="172"/>
      <c r="E27" s="174" t="s">
        <v>219</v>
      </c>
      <c r="F27" s="172"/>
      <c r="G27" s="172"/>
    </row>
    <row r="28" spans="1:7" ht="15">
      <c r="A28" s="133"/>
      <c r="B28" s="175"/>
      <c r="C28" s="176"/>
      <c r="D28" s="177"/>
      <c r="E28" s="176"/>
      <c r="F28" s="177"/>
      <c r="G28" s="176"/>
    </row>
    <row r="29" spans="1:7" ht="15">
      <c r="A29" s="133"/>
      <c r="B29" s="175"/>
      <c r="C29" s="178"/>
      <c r="D29" s="179"/>
      <c r="E29" s="180"/>
      <c r="F29" s="177"/>
      <c r="G29" s="178"/>
    </row>
    <row r="30" spans="1:7" ht="15">
      <c r="A30" s="133"/>
      <c r="B30" s="175"/>
      <c r="C30" s="178"/>
      <c r="D30" s="181"/>
      <c r="E30" s="182"/>
      <c r="F30" s="177"/>
      <c r="G30" s="178"/>
    </row>
    <row r="31" spans="1:7" ht="15">
      <c r="A31" s="1"/>
      <c r="B31" s="122"/>
      <c r="C31" s="123"/>
      <c r="D31" s="130"/>
      <c r="E31" s="183"/>
      <c r="F31" s="184"/>
      <c r="G31" s="128"/>
    </row>
    <row r="32" spans="1:7" ht="15">
      <c r="A32" s="1"/>
      <c r="B32" s="122"/>
      <c r="C32" s="123"/>
      <c r="D32" s="130"/>
      <c r="E32" s="183"/>
      <c r="F32" s="184"/>
      <c r="G32" s="128"/>
    </row>
  </sheetData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E33"/>
  <sheetViews>
    <sheetView topLeftCell="A4" workbookViewId="0">
      <selection activeCell="I26" sqref="I26"/>
    </sheetView>
  </sheetViews>
  <sheetFormatPr defaultRowHeight="12.75"/>
  <cols>
    <col min="1" max="1" width="4.42578125" customWidth="1"/>
    <col min="2" max="2" width="30.5703125" customWidth="1"/>
    <col min="3" max="3" width="12.140625" customWidth="1"/>
    <col min="4" max="5" width="19" customWidth="1"/>
  </cols>
  <sheetData>
    <row r="2" spans="1:5" ht="15.75">
      <c r="A2" s="43" t="s">
        <v>221</v>
      </c>
      <c r="B2" s="43"/>
    </row>
    <row r="4" spans="1:5" ht="15">
      <c r="A4" s="187" t="s">
        <v>252</v>
      </c>
      <c r="B4" s="187"/>
      <c r="C4" s="187"/>
      <c r="D4" s="1"/>
      <c r="E4" s="1"/>
    </row>
    <row r="5" spans="1:5" ht="15">
      <c r="A5" s="187"/>
      <c r="B5" s="187"/>
      <c r="C5" s="187"/>
      <c r="D5" s="1"/>
      <c r="E5" s="1"/>
    </row>
    <row r="8" spans="1:5" ht="15">
      <c r="A8" s="188" t="s">
        <v>17</v>
      </c>
      <c r="B8" s="188" t="s">
        <v>222</v>
      </c>
      <c r="C8" s="188" t="s">
        <v>223</v>
      </c>
      <c r="D8" s="188" t="s">
        <v>224</v>
      </c>
      <c r="E8" s="188" t="s">
        <v>225</v>
      </c>
    </row>
    <row r="9" spans="1:5" ht="15">
      <c r="A9" s="189">
        <v>1</v>
      </c>
      <c r="B9" s="189" t="s">
        <v>226</v>
      </c>
      <c r="C9" s="190" t="s">
        <v>227</v>
      </c>
      <c r="D9" s="191" t="s">
        <v>228</v>
      </c>
      <c r="E9" s="196">
        <v>5633500</v>
      </c>
    </row>
    <row r="10" spans="1:5" ht="15">
      <c r="A10" s="189">
        <v>2</v>
      </c>
      <c r="B10" s="189" t="s">
        <v>229</v>
      </c>
      <c r="C10" s="190" t="s">
        <v>230</v>
      </c>
      <c r="D10" s="192" t="s">
        <v>231</v>
      </c>
      <c r="E10" s="196">
        <v>4401570</v>
      </c>
    </row>
    <row r="11" spans="1:5" ht="15">
      <c r="A11" s="189">
        <v>3</v>
      </c>
      <c r="B11" s="189" t="s">
        <v>232</v>
      </c>
      <c r="C11" s="190" t="s">
        <v>233</v>
      </c>
      <c r="D11" s="188" t="s">
        <v>231</v>
      </c>
      <c r="E11" s="196">
        <v>1600000</v>
      </c>
    </row>
    <row r="12" spans="1:5" ht="15">
      <c r="A12" s="189">
        <v>4</v>
      </c>
      <c r="B12" s="189" t="s">
        <v>234</v>
      </c>
      <c r="C12" s="190" t="s">
        <v>233</v>
      </c>
      <c r="D12" s="190"/>
      <c r="E12" s="196">
        <v>5022050</v>
      </c>
    </row>
    <row r="13" spans="1:5" ht="15">
      <c r="A13" s="189">
        <v>5</v>
      </c>
      <c r="B13" s="189" t="s">
        <v>235</v>
      </c>
      <c r="C13" s="190" t="s">
        <v>236</v>
      </c>
      <c r="D13" s="190" t="s">
        <v>237</v>
      </c>
      <c r="E13" s="196">
        <v>3291667</v>
      </c>
    </row>
    <row r="14" spans="1:5" ht="15">
      <c r="A14" s="189">
        <v>6</v>
      </c>
      <c r="B14" s="189" t="s">
        <v>238</v>
      </c>
      <c r="C14" s="190" t="s">
        <v>239</v>
      </c>
      <c r="D14" s="190" t="s">
        <v>240</v>
      </c>
      <c r="E14" s="196">
        <v>700000</v>
      </c>
    </row>
    <row r="15" spans="1:5" ht="15">
      <c r="A15" s="189">
        <v>7</v>
      </c>
      <c r="B15" s="189" t="s">
        <v>241</v>
      </c>
      <c r="C15" s="190" t="s">
        <v>242</v>
      </c>
      <c r="D15" s="190" t="s">
        <v>243</v>
      </c>
      <c r="E15" s="196">
        <v>780000</v>
      </c>
    </row>
    <row r="16" spans="1:5" ht="15">
      <c r="A16" s="189">
        <v>8</v>
      </c>
      <c r="B16" s="189" t="s">
        <v>244</v>
      </c>
      <c r="C16" s="190" t="s">
        <v>245</v>
      </c>
      <c r="D16" s="190" t="s">
        <v>246</v>
      </c>
      <c r="E16" s="196">
        <v>780000</v>
      </c>
    </row>
    <row r="17" spans="1:5" ht="15">
      <c r="A17" s="189">
        <v>9</v>
      </c>
      <c r="B17" s="189" t="s">
        <v>247</v>
      </c>
      <c r="C17" s="190" t="s">
        <v>230</v>
      </c>
      <c r="D17" s="190" t="s">
        <v>248</v>
      </c>
      <c r="E17" s="196">
        <v>299000</v>
      </c>
    </row>
    <row r="18" spans="1:5" ht="15">
      <c r="A18" s="189">
        <v>10</v>
      </c>
      <c r="B18" s="189" t="s">
        <v>249</v>
      </c>
      <c r="C18" s="190"/>
      <c r="D18" s="190"/>
      <c r="E18" s="196">
        <v>2288750</v>
      </c>
    </row>
    <row r="19" spans="1:5" ht="15">
      <c r="A19" s="189">
        <v>11</v>
      </c>
      <c r="B19" s="189" t="s">
        <v>249</v>
      </c>
      <c r="C19" s="190"/>
      <c r="D19" s="190"/>
      <c r="E19" s="196">
        <v>4046880</v>
      </c>
    </row>
    <row r="20" spans="1:5" ht="15">
      <c r="A20" s="189">
        <v>12</v>
      </c>
      <c r="B20" s="189" t="s">
        <v>253</v>
      </c>
      <c r="C20" s="190"/>
      <c r="D20" s="190" t="s">
        <v>254</v>
      </c>
      <c r="E20" s="196">
        <v>1797557</v>
      </c>
    </row>
    <row r="21" spans="1:5" ht="15">
      <c r="A21" s="189">
        <v>13</v>
      </c>
      <c r="B21" s="189" t="s">
        <v>255</v>
      </c>
      <c r="C21" s="190"/>
      <c r="D21" s="190" t="s">
        <v>256</v>
      </c>
      <c r="E21" s="196">
        <v>2326848</v>
      </c>
    </row>
    <row r="22" spans="1:5" ht="15">
      <c r="A22" s="189">
        <v>14</v>
      </c>
      <c r="B22" s="189" t="s">
        <v>255</v>
      </c>
      <c r="C22" s="190"/>
      <c r="D22" s="190" t="s">
        <v>257</v>
      </c>
      <c r="E22" s="196">
        <v>2326848</v>
      </c>
    </row>
    <row r="23" spans="1:5">
      <c r="A23" s="193"/>
      <c r="B23" s="121" t="s">
        <v>217</v>
      </c>
      <c r="C23" s="194"/>
      <c r="D23" s="194"/>
      <c r="E23" s="197">
        <f>SUM(E9:E22)</f>
        <v>35294670</v>
      </c>
    </row>
    <row r="27" spans="1:5">
      <c r="D27" s="42" t="s">
        <v>250</v>
      </c>
    </row>
    <row r="29" spans="1:5">
      <c r="D29" s="42" t="s">
        <v>251</v>
      </c>
    </row>
    <row r="33" spans="4:4" ht="15">
      <c r="D33" s="195"/>
    </row>
  </sheetData>
  <pageMargins left="0.7" right="0.7" top="0.75" bottom="0.75" header="0.3" footer="0.3"/>
  <pageSetup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G54"/>
  <sheetViews>
    <sheetView topLeftCell="A29" workbookViewId="0">
      <selection activeCell="K42" sqref="K42"/>
    </sheetView>
  </sheetViews>
  <sheetFormatPr defaultRowHeight="12.75"/>
  <cols>
    <col min="2" max="2" width="28.42578125" customWidth="1"/>
    <col min="3" max="3" width="9.28515625" customWidth="1"/>
    <col min="4" max="4" width="15.42578125" customWidth="1"/>
    <col min="5" max="6" width="11.5703125" customWidth="1"/>
    <col min="7" max="7" width="12.7109375" customWidth="1"/>
  </cols>
  <sheetData>
    <row r="1" spans="1:7" ht="15">
      <c r="B1" s="198" t="s">
        <v>258</v>
      </c>
    </row>
    <row r="2" spans="1:7">
      <c r="B2" s="199" t="s">
        <v>259</v>
      </c>
    </row>
    <row r="3" spans="1:7">
      <c r="B3" s="199"/>
    </row>
    <row r="4" spans="1:7" ht="15.75">
      <c r="B4" s="328" t="s">
        <v>260</v>
      </c>
      <c r="C4" s="328"/>
      <c r="D4" s="328"/>
      <c r="E4" s="328"/>
      <c r="F4" s="328"/>
      <c r="G4" s="328"/>
    </row>
    <row r="6" spans="1:7">
      <c r="A6" s="329" t="s">
        <v>17</v>
      </c>
      <c r="B6" s="331" t="s">
        <v>261</v>
      </c>
      <c r="C6" s="329" t="s">
        <v>262</v>
      </c>
      <c r="D6" s="200" t="s">
        <v>263</v>
      </c>
      <c r="E6" s="329" t="s">
        <v>264</v>
      </c>
      <c r="F6" s="329" t="s">
        <v>265</v>
      </c>
      <c r="G6" s="200" t="s">
        <v>263</v>
      </c>
    </row>
    <row r="7" spans="1:7">
      <c r="A7" s="330"/>
      <c r="B7" s="332"/>
      <c r="C7" s="330"/>
      <c r="D7" s="201">
        <v>40544</v>
      </c>
      <c r="E7" s="330"/>
      <c r="F7" s="330"/>
      <c r="G7" s="201">
        <v>40908</v>
      </c>
    </row>
    <row r="8" spans="1:7">
      <c r="A8" s="75">
        <v>1</v>
      </c>
      <c r="B8" s="202" t="s">
        <v>266</v>
      </c>
      <c r="C8" s="75"/>
      <c r="D8" s="203">
        <v>13237520</v>
      </c>
      <c r="E8" s="203"/>
      <c r="F8" s="203"/>
      <c r="G8" s="203">
        <f t="shared" ref="G8:G18" si="0">D8+E8-F8</f>
        <v>13237520</v>
      </c>
    </row>
    <row r="9" spans="1:7">
      <c r="A9" s="75">
        <v>2</v>
      </c>
      <c r="B9" s="202" t="s">
        <v>267</v>
      </c>
      <c r="C9" s="75"/>
      <c r="D9" s="203">
        <v>153335031</v>
      </c>
      <c r="E9" s="203">
        <v>29000</v>
      </c>
      <c r="F9" s="203"/>
      <c r="G9" s="203">
        <f t="shared" si="0"/>
        <v>153364031</v>
      </c>
    </row>
    <row r="10" spans="1:7">
      <c r="A10" s="75">
        <v>3</v>
      </c>
      <c r="B10" s="204" t="s">
        <v>268</v>
      </c>
      <c r="C10" s="75"/>
      <c r="D10" s="203">
        <v>212262133</v>
      </c>
      <c r="E10" s="203">
        <v>492900</v>
      </c>
      <c r="F10" s="203"/>
      <c r="G10" s="203">
        <f t="shared" si="0"/>
        <v>212755033</v>
      </c>
    </row>
    <row r="11" spans="1:7">
      <c r="A11" s="75">
        <v>4</v>
      </c>
      <c r="B11" s="204" t="s">
        <v>269</v>
      </c>
      <c r="C11" s="75"/>
      <c r="D11" s="203">
        <v>599492988</v>
      </c>
      <c r="E11" s="203">
        <v>10299870</v>
      </c>
      <c r="F11" s="203"/>
      <c r="G11" s="203">
        <f t="shared" si="0"/>
        <v>609792858</v>
      </c>
    </row>
    <row r="12" spans="1:7">
      <c r="A12" s="75">
        <v>5</v>
      </c>
      <c r="B12" s="204" t="s">
        <v>270</v>
      </c>
      <c r="C12" s="75"/>
      <c r="D12" s="203">
        <v>248797503</v>
      </c>
      <c r="E12" s="203"/>
      <c r="F12" s="203"/>
      <c r="G12" s="203">
        <f t="shared" si="0"/>
        <v>248797503</v>
      </c>
    </row>
    <row r="13" spans="1:7">
      <c r="A13" s="75">
        <v>6</v>
      </c>
      <c r="B13" s="204" t="s">
        <v>271</v>
      </c>
      <c r="C13" s="75"/>
      <c r="D13" s="203">
        <v>28843417</v>
      </c>
      <c r="E13" s="203">
        <v>6451253</v>
      </c>
      <c r="F13" s="203"/>
      <c r="G13" s="203">
        <f t="shared" si="0"/>
        <v>35294670</v>
      </c>
    </row>
    <row r="14" spans="1:7">
      <c r="A14" s="75">
        <v>7</v>
      </c>
      <c r="B14" s="204" t="s">
        <v>272</v>
      </c>
      <c r="C14" s="75"/>
      <c r="D14" s="203">
        <v>2189199</v>
      </c>
      <c r="E14" s="203">
        <v>115000</v>
      </c>
      <c r="F14" s="203"/>
      <c r="G14" s="203">
        <f t="shared" si="0"/>
        <v>2304199</v>
      </c>
    </row>
    <row r="15" spans="1:7">
      <c r="A15" s="75">
        <v>8</v>
      </c>
      <c r="B15" s="204" t="s">
        <v>273</v>
      </c>
      <c r="C15" s="75"/>
      <c r="D15" s="203">
        <v>1271849</v>
      </c>
      <c r="E15" s="203">
        <v>32000</v>
      </c>
      <c r="F15" s="203"/>
      <c r="G15" s="203">
        <f t="shared" si="0"/>
        <v>1303849</v>
      </c>
    </row>
    <row r="16" spans="1:7">
      <c r="A16" s="75">
        <v>9</v>
      </c>
      <c r="B16" s="204" t="s">
        <v>274</v>
      </c>
      <c r="C16" s="75"/>
      <c r="D16" s="203">
        <v>3353184</v>
      </c>
      <c r="E16" s="203"/>
      <c r="F16" s="203"/>
      <c r="G16" s="203">
        <f t="shared" si="0"/>
        <v>3353184</v>
      </c>
    </row>
    <row r="17" spans="1:7">
      <c r="A17" s="75">
        <v>10</v>
      </c>
      <c r="B17" s="204" t="s">
        <v>275</v>
      </c>
      <c r="C17" s="75"/>
      <c r="D17" s="203">
        <v>2794986</v>
      </c>
      <c r="E17" s="203">
        <v>213940</v>
      </c>
      <c r="F17" s="203"/>
      <c r="G17" s="203">
        <f t="shared" si="0"/>
        <v>3008926</v>
      </c>
    </row>
    <row r="18" spans="1:7" ht="13.5" thickBot="1">
      <c r="A18" s="75">
        <v>11</v>
      </c>
      <c r="B18" s="204" t="s">
        <v>276</v>
      </c>
      <c r="C18" s="75"/>
      <c r="D18" s="203">
        <v>49834800</v>
      </c>
      <c r="E18" s="203"/>
      <c r="F18" s="203"/>
      <c r="G18" s="203">
        <f t="shared" si="0"/>
        <v>49834800</v>
      </c>
    </row>
    <row r="19" spans="1:7" ht="13.5" thickBot="1">
      <c r="A19" s="205"/>
      <c r="B19" s="206" t="s">
        <v>277</v>
      </c>
      <c r="C19" s="207"/>
      <c r="D19" s="208">
        <f>SUM(D8:D18)</f>
        <v>1315412610</v>
      </c>
      <c r="E19" s="208">
        <f>SUM(E8:E18)</f>
        <v>17633963</v>
      </c>
      <c r="F19" s="208">
        <f>SUM(F8:F18)</f>
        <v>0</v>
      </c>
      <c r="G19" s="208">
        <f>SUM(G8:G18)</f>
        <v>1333046573</v>
      </c>
    </row>
    <row r="21" spans="1:7" ht="15.75">
      <c r="B21" s="328" t="s">
        <v>278</v>
      </c>
      <c r="C21" s="328"/>
      <c r="D21" s="328"/>
      <c r="E21" s="328"/>
      <c r="F21" s="328"/>
      <c r="G21" s="328"/>
    </row>
    <row r="23" spans="1:7">
      <c r="A23" s="329" t="s">
        <v>17</v>
      </c>
      <c r="B23" s="331" t="s">
        <v>261</v>
      </c>
      <c r="C23" s="329" t="s">
        <v>262</v>
      </c>
      <c r="D23" s="200" t="s">
        <v>263</v>
      </c>
      <c r="E23" s="329" t="s">
        <v>264</v>
      </c>
      <c r="F23" s="329" t="s">
        <v>265</v>
      </c>
      <c r="G23" s="200" t="s">
        <v>263</v>
      </c>
    </row>
    <row r="24" spans="1:7">
      <c r="A24" s="330"/>
      <c r="B24" s="332"/>
      <c r="C24" s="330"/>
      <c r="D24" s="201">
        <v>40544</v>
      </c>
      <c r="E24" s="330"/>
      <c r="F24" s="330"/>
      <c r="G24" s="201">
        <v>40908</v>
      </c>
    </row>
    <row r="25" spans="1:7">
      <c r="A25" s="75">
        <v>1</v>
      </c>
      <c r="B25" s="202" t="s">
        <v>266</v>
      </c>
      <c r="C25" s="75"/>
      <c r="D25" s="203">
        <v>0</v>
      </c>
      <c r="E25" s="203">
        <v>0</v>
      </c>
      <c r="F25" s="203"/>
      <c r="G25" s="203">
        <f>(D25+E25)-F25</f>
        <v>0</v>
      </c>
    </row>
    <row r="26" spans="1:7">
      <c r="A26" s="75">
        <v>2</v>
      </c>
      <c r="B26" s="202" t="s">
        <v>267</v>
      </c>
      <c r="C26" s="75"/>
      <c r="D26" s="203">
        <v>68570781</v>
      </c>
      <c r="E26" s="203">
        <v>4444480</v>
      </c>
      <c r="F26" s="203"/>
      <c r="G26" s="203">
        <f t="shared" ref="G26:G35" si="1">(D26+E26)-F26</f>
        <v>73015261</v>
      </c>
    </row>
    <row r="27" spans="1:7">
      <c r="A27" s="75">
        <v>3</v>
      </c>
      <c r="B27" s="209" t="s">
        <v>279</v>
      </c>
      <c r="C27" s="210"/>
      <c r="D27" s="203">
        <v>143578109</v>
      </c>
      <c r="E27" s="211">
        <v>13736804</v>
      </c>
      <c r="F27" s="203"/>
      <c r="G27" s="203">
        <f t="shared" si="1"/>
        <v>157314913</v>
      </c>
    </row>
    <row r="28" spans="1:7">
      <c r="A28" s="75">
        <v>4</v>
      </c>
      <c r="B28" s="212" t="s">
        <v>269</v>
      </c>
      <c r="C28" s="75"/>
      <c r="D28" s="203">
        <v>278176886</v>
      </c>
      <c r="E28" s="211">
        <v>16065806</v>
      </c>
      <c r="F28" s="203"/>
      <c r="G28" s="203">
        <f t="shared" si="1"/>
        <v>294242692</v>
      </c>
    </row>
    <row r="29" spans="1:7">
      <c r="A29" s="75">
        <v>5</v>
      </c>
      <c r="B29" s="204" t="s">
        <v>270</v>
      </c>
      <c r="C29" s="75"/>
      <c r="D29" s="203">
        <v>12439875</v>
      </c>
      <c r="E29" s="279">
        <v>11817881</v>
      </c>
      <c r="F29" s="203"/>
      <c r="G29" s="203">
        <f t="shared" si="1"/>
        <v>24257756</v>
      </c>
    </row>
    <row r="30" spans="1:7">
      <c r="A30" s="75">
        <v>1</v>
      </c>
      <c r="B30" s="204" t="s">
        <v>271</v>
      </c>
      <c r="C30" s="75"/>
      <c r="D30" s="203">
        <v>20479929</v>
      </c>
      <c r="E30" s="203">
        <v>1672697</v>
      </c>
      <c r="F30" s="203"/>
      <c r="G30" s="203">
        <f t="shared" si="1"/>
        <v>22152626</v>
      </c>
    </row>
    <row r="31" spans="1:7">
      <c r="A31" s="75">
        <v>2</v>
      </c>
      <c r="B31" s="204" t="s">
        <v>272</v>
      </c>
      <c r="C31" s="75"/>
      <c r="D31" s="203">
        <v>1148157</v>
      </c>
      <c r="E31" s="211">
        <v>254260</v>
      </c>
      <c r="F31" s="203"/>
      <c r="G31" s="203">
        <f t="shared" si="1"/>
        <v>1402417</v>
      </c>
    </row>
    <row r="32" spans="1:7">
      <c r="A32" s="75">
        <v>3</v>
      </c>
      <c r="B32" s="204" t="s">
        <v>273</v>
      </c>
      <c r="C32" s="75"/>
      <c r="D32" s="203">
        <v>675874</v>
      </c>
      <c r="E32" s="203">
        <v>119195</v>
      </c>
      <c r="F32" s="203"/>
      <c r="G32" s="203">
        <f t="shared" si="1"/>
        <v>795069</v>
      </c>
    </row>
    <row r="33" spans="1:7">
      <c r="A33" s="213">
        <v>4</v>
      </c>
      <c r="B33" s="204" t="s">
        <v>274</v>
      </c>
      <c r="C33" s="75"/>
      <c r="D33" s="203">
        <v>838296</v>
      </c>
      <c r="E33" s="280">
        <v>628722</v>
      </c>
      <c r="F33" s="203"/>
      <c r="G33" s="203">
        <f t="shared" si="1"/>
        <v>1467018</v>
      </c>
    </row>
    <row r="34" spans="1:7">
      <c r="A34" s="75"/>
      <c r="B34" s="204" t="s">
        <v>275</v>
      </c>
      <c r="C34" s="75"/>
      <c r="D34" s="203">
        <v>1109458</v>
      </c>
      <c r="E34" s="203">
        <v>379894</v>
      </c>
      <c r="F34" s="203"/>
      <c r="G34" s="203">
        <f t="shared" si="1"/>
        <v>1489352</v>
      </c>
    </row>
    <row r="35" spans="1:7" ht="13.5" thickBot="1">
      <c r="A35" s="75"/>
      <c r="B35" s="204" t="s">
        <v>276</v>
      </c>
      <c r="C35" s="213"/>
      <c r="D35" s="214"/>
      <c r="E35" s="214"/>
      <c r="F35" s="214"/>
      <c r="G35" s="203">
        <f t="shared" si="1"/>
        <v>0</v>
      </c>
    </row>
    <row r="36" spans="1:7" ht="13.5" thickBot="1">
      <c r="A36" s="205"/>
      <c r="B36" s="206" t="s">
        <v>277</v>
      </c>
      <c r="C36" s="207"/>
      <c r="D36" s="208">
        <f>SUM(D25:D35)</f>
        <v>527017365</v>
      </c>
      <c r="E36" s="208">
        <f>SUM(E25:E35)</f>
        <v>49119739</v>
      </c>
      <c r="F36" s="208">
        <f>SUM(F25:F35)</f>
        <v>0</v>
      </c>
      <c r="G36" s="215">
        <f>SUM(G25:G35)</f>
        <v>576137104</v>
      </c>
    </row>
    <row r="37" spans="1:7">
      <c r="A37" s="216" t="s">
        <v>280</v>
      </c>
      <c r="C37">
        <v>12446203</v>
      </c>
      <c r="G37" s="145"/>
    </row>
    <row r="38" spans="1:7" ht="15.75">
      <c r="B38" s="328" t="s">
        <v>281</v>
      </c>
      <c r="C38" s="328"/>
      <c r="D38" s="328"/>
      <c r="E38" s="328"/>
      <c r="F38" s="328"/>
      <c r="G38" s="328"/>
    </row>
    <row r="40" spans="1:7">
      <c r="A40" s="329" t="s">
        <v>17</v>
      </c>
      <c r="B40" s="331" t="s">
        <v>261</v>
      </c>
      <c r="C40" s="329" t="s">
        <v>262</v>
      </c>
      <c r="D40" s="200" t="s">
        <v>263</v>
      </c>
      <c r="E40" s="329" t="s">
        <v>264</v>
      </c>
      <c r="F40" s="329" t="s">
        <v>265</v>
      </c>
      <c r="G40" s="200" t="s">
        <v>263</v>
      </c>
    </row>
    <row r="41" spans="1:7">
      <c r="A41" s="330"/>
      <c r="B41" s="332"/>
      <c r="C41" s="330"/>
      <c r="D41" s="201">
        <v>40544</v>
      </c>
      <c r="E41" s="330"/>
      <c r="F41" s="330"/>
      <c r="G41" s="201">
        <v>40908</v>
      </c>
    </row>
    <row r="42" spans="1:7">
      <c r="A42" s="75">
        <v>1</v>
      </c>
      <c r="B42" s="202" t="s">
        <v>266</v>
      </c>
      <c r="C42" s="75"/>
      <c r="D42" s="203">
        <v>13237520</v>
      </c>
      <c r="E42" s="203"/>
      <c r="F42" s="203">
        <v>0</v>
      </c>
      <c r="G42" s="203">
        <f>(D42+E42)-F42</f>
        <v>13237520</v>
      </c>
    </row>
    <row r="43" spans="1:7">
      <c r="A43" s="75">
        <v>2</v>
      </c>
      <c r="B43" s="204" t="s">
        <v>267</v>
      </c>
      <c r="C43" s="75"/>
      <c r="D43" s="203">
        <v>84764250</v>
      </c>
      <c r="E43" s="203">
        <v>29000</v>
      </c>
      <c r="F43" s="203">
        <v>4444480</v>
      </c>
      <c r="G43" s="203">
        <f t="shared" ref="G43:G49" si="2">(D43+E43)-F43</f>
        <v>80348770</v>
      </c>
    </row>
    <row r="44" spans="1:7">
      <c r="A44" s="75">
        <v>3</v>
      </c>
      <c r="B44" s="204" t="s">
        <v>279</v>
      </c>
      <c r="C44" s="75"/>
      <c r="D44" s="203">
        <v>68684024</v>
      </c>
      <c r="E44" s="145">
        <v>492900</v>
      </c>
      <c r="F44" s="203">
        <v>13736804</v>
      </c>
      <c r="G44" s="203">
        <f t="shared" si="2"/>
        <v>55440120</v>
      </c>
    </row>
    <row r="45" spans="1:7">
      <c r="A45" s="75">
        <v>4</v>
      </c>
      <c r="B45" s="204" t="s">
        <v>282</v>
      </c>
      <c r="C45" s="75"/>
      <c r="D45" s="203">
        <v>557673730</v>
      </c>
      <c r="E45" s="145">
        <v>10299870</v>
      </c>
      <c r="F45" s="203">
        <v>27883687</v>
      </c>
      <c r="G45" s="203">
        <f t="shared" si="2"/>
        <v>540089913</v>
      </c>
    </row>
    <row r="46" spans="1:7">
      <c r="A46" s="75">
        <v>5</v>
      </c>
      <c r="B46" s="204" t="s">
        <v>271</v>
      </c>
      <c r="C46" s="75"/>
      <c r="D46" s="203">
        <v>8363488</v>
      </c>
      <c r="E46" s="203">
        <v>6451253</v>
      </c>
      <c r="F46" s="203">
        <v>1672697</v>
      </c>
      <c r="G46" s="203">
        <f t="shared" si="2"/>
        <v>13142044</v>
      </c>
    </row>
    <row r="47" spans="1:7">
      <c r="A47" s="75">
        <v>5</v>
      </c>
      <c r="B47" s="204" t="s">
        <v>272</v>
      </c>
      <c r="C47" s="75"/>
      <c r="D47" s="203">
        <v>3555930</v>
      </c>
      <c r="E47" s="203">
        <v>115000</v>
      </c>
      <c r="F47" s="203">
        <v>882982</v>
      </c>
      <c r="G47" s="203">
        <f t="shared" si="2"/>
        <v>2787948</v>
      </c>
    </row>
    <row r="48" spans="1:7">
      <c r="A48" s="75">
        <v>1</v>
      </c>
      <c r="B48" s="204" t="s">
        <v>273</v>
      </c>
      <c r="C48" s="75"/>
      <c r="D48" s="203">
        <v>595975</v>
      </c>
      <c r="E48" s="203">
        <v>32000</v>
      </c>
      <c r="F48" s="203">
        <v>119195</v>
      </c>
      <c r="G48" s="203">
        <f t="shared" si="2"/>
        <v>508780</v>
      </c>
    </row>
    <row r="49" spans="1:7" ht="13.5" thickBot="1">
      <c r="A49" s="75">
        <v>2</v>
      </c>
      <c r="B49" s="204" t="s">
        <v>283</v>
      </c>
      <c r="C49" s="75"/>
      <c r="D49" s="203">
        <v>51520328</v>
      </c>
      <c r="E49" s="203">
        <v>213940</v>
      </c>
      <c r="F49" s="203">
        <v>379894</v>
      </c>
      <c r="G49" s="203">
        <f t="shared" si="2"/>
        <v>51354374</v>
      </c>
    </row>
    <row r="50" spans="1:7" ht="13.5" thickBot="1">
      <c r="A50" s="205"/>
      <c r="B50" s="206" t="s">
        <v>277</v>
      </c>
      <c r="C50" s="207"/>
      <c r="D50" s="208">
        <f>SUM(D42:D49)</f>
        <v>788395245</v>
      </c>
      <c r="E50" s="208">
        <f>SUM(E42:E49)</f>
        <v>17633963</v>
      </c>
      <c r="F50" s="208">
        <f>SUM(F42:F49)</f>
        <v>49119739</v>
      </c>
      <c r="G50" s="215">
        <f>SUM(G42:G49)</f>
        <v>756909469</v>
      </c>
    </row>
    <row r="51" spans="1:7">
      <c r="A51" s="281"/>
      <c r="B51" s="282"/>
      <c r="C51" s="283"/>
      <c r="D51" s="284"/>
      <c r="E51" s="284"/>
      <c r="F51" s="284"/>
      <c r="G51" s="284"/>
    </row>
    <row r="52" spans="1:7" ht="15.75">
      <c r="A52" s="1"/>
      <c r="B52" s="1"/>
      <c r="C52" s="1"/>
      <c r="D52" s="1"/>
      <c r="F52" s="275" t="s">
        <v>284</v>
      </c>
      <c r="G52" s="275"/>
    </row>
    <row r="53" spans="1:7">
      <c r="D53" s="217"/>
      <c r="F53" t="s">
        <v>285</v>
      </c>
    </row>
    <row r="54" spans="1:7">
      <c r="D54" s="217"/>
    </row>
  </sheetData>
  <mergeCells count="18">
    <mergeCell ref="B4:G4"/>
    <mergeCell ref="A6:A7"/>
    <mergeCell ref="B6:B7"/>
    <mergeCell ref="C6:C7"/>
    <mergeCell ref="E6:E7"/>
    <mergeCell ref="F6:F7"/>
    <mergeCell ref="B21:G21"/>
    <mergeCell ref="A23:A24"/>
    <mergeCell ref="B23:B24"/>
    <mergeCell ref="C23:C24"/>
    <mergeCell ref="E23:E24"/>
    <mergeCell ref="F23:F24"/>
    <mergeCell ref="B38:G38"/>
    <mergeCell ref="A40:A41"/>
    <mergeCell ref="B40:B41"/>
    <mergeCell ref="C40:C41"/>
    <mergeCell ref="E40:E41"/>
    <mergeCell ref="F40:F4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Kopertina </vt:lpstr>
      <vt:lpstr>AKTIVI </vt:lpstr>
      <vt:lpstr>PASIVI </vt:lpstr>
      <vt:lpstr>Ardh e shp - natyres</vt:lpstr>
      <vt:lpstr> Fluksit mon - direkte</vt:lpstr>
      <vt:lpstr>Pas e ndrysh ne kapit</vt:lpstr>
      <vt:lpstr>levizja e bankes</vt:lpstr>
      <vt:lpstr>automjetet</vt:lpstr>
      <vt:lpstr>AQ</vt:lpstr>
      <vt:lpstr>pasqyra  3</vt:lpstr>
      <vt:lpstr>pasqyra 1  &amp;2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2012-03-28T11:27:00Z</cp:lastPrinted>
  <dcterms:created xsi:type="dcterms:W3CDTF">2008-12-07T08:59:09Z</dcterms:created>
  <dcterms:modified xsi:type="dcterms:W3CDTF">2019-01-02T10:13:00Z</dcterms:modified>
</cp:coreProperties>
</file>