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6930" tabRatio="883" activeTab="2"/>
  </bookViews>
  <sheets>
    <sheet name="2.Pasqyra e Pozicioni Financiar" sheetId="21" r:id="rId1"/>
    <sheet name="Pasqyra e Levizjeve ne Kapital" sheetId="19" r:id="rId2"/>
    <sheet name="5-CashFlow (indirekt)" sheetId="22" r:id="rId3"/>
    <sheet name="1.Pasqyra e Perform. (natyra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72" i="22"/>
  <c r="C72"/>
  <c r="E57"/>
  <c r="C57"/>
  <c r="E41"/>
  <c r="E74" s="1"/>
  <c r="E77" s="1"/>
  <c r="E80" s="1"/>
  <c r="C41"/>
  <c r="C74" s="1"/>
  <c r="C77" s="1"/>
  <c r="C80" s="1"/>
  <c r="D69" i="21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D67" i="20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B35" i="19" l="1"/>
  <c r="L21"/>
  <c r="J13"/>
  <c r="F35"/>
  <c r="F30"/>
  <c r="F22"/>
  <c r="F17"/>
  <c r="F12"/>
  <c r="F24" s="1"/>
  <c r="F37" s="1"/>
  <c r="K35" l="1"/>
  <c r="I35"/>
  <c r="H35"/>
  <c r="G35"/>
  <c r="E35"/>
  <c r="D35"/>
  <c r="C35"/>
  <c r="J34"/>
  <c r="L34" s="1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D22"/>
  <c r="C22"/>
  <c r="B22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E12"/>
  <c r="D12"/>
  <c r="D24" s="1"/>
  <c r="C12"/>
  <c r="B12"/>
  <c r="J11"/>
  <c r="L11" s="1"/>
  <c r="J10"/>
  <c r="L10" s="1"/>
  <c r="B24" l="1"/>
  <c r="G24"/>
  <c r="J22"/>
  <c r="L22" s="1"/>
  <c r="E24"/>
  <c r="E37" s="1"/>
  <c r="J35"/>
  <c r="L35" s="1"/>
  <c r="J12"/>
  <c r="L12" s="1"/>
  <c r="C24"/>
  <c r="C37" s="1"/>
  <c r="H24"/>
  <c r="H37" s="1"/>
  <c r="K24"/>
  <c r="K37" s="1"/>
  <c r="I30"/>
  <c r="J30" s="1"/>
  <c r="L30" s="1"/>
  <c r="I17"/>
  <c r="J17" s="1"/>
  <c r="L17" s="1"/>
  <c r="J14"/>
  <c r="L14" s="1"/>
  <c r="G37"/>
  <c r="D37"/>
  <c r="B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<sst xmlns="http://schemas.openxmlformats.org/spreadsheetml/2006/main" count="605" uniqueCount="378">
  <si>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</si>
  <si>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</si>
  <si>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</si>
  <si>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</si>
  <si>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</si>
  <si>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</si>
  <si>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</si>
  <si>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</si>
  <si>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</si>
  <si>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</si>
  <si>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</si>
  <si>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</si>
  <si>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</si>
  <si>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</si>
  <si>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</si>
  <si>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</si>
  <si>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</si>
  <si>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</si>
  <si>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</si>
  <si>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</si>
  <si>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</si>
  <si>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</si>
  <si>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</si>
  <si>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</si>
  <si>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</si>
  <si>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</si>
  <si>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</si>
  <si>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</si>
  <si>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</si>
  <si>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</si>
  <si>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</si>
  <si>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</si>
  <si>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</si>
  <si>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</si>
  <si>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</si>
  <si>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</si>
  <si>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</si>
  <si>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</si>
  <si>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</si>
  <si>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</si>
  <si>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</si>
  <si>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</si>
  <si>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</si>
  <si>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</si>
  <si>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</si>
  <si>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</si>
  <si>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</si>
  <si>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</si>
  <si>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</si>
  <si>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</si>
  <si>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</si>
  <si>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</si>
  <si>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</si>
  <si>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</si>
  <si>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</si>
  <si>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</si>
  <si>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</si>
  <si>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</si>
  <si>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</si>
  <si>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</si>
  <si>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</si>
  <si>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</si>
  <si>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</si>
  <si>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</si>
  <si>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</si>
  <si>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</si>
  <si>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</si>
  <si>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</si>
  <si>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</si>
  <si>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</si>
  <si>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</si>
  <si>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</si>
  <si>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</si>
  <si>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</si>
  <si>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</si>
  <si>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</si>
  <si>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</si>
  <si>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</si>
  <si>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</si>
  <si>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</si>
  <si>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</si>
  <si>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</si>
  <si>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</si>
  <si>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</si>
  <si>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</si>
  <si>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</si>
  <si>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</si>
  <si>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</si>
  <si>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</si>
  <si>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</si>
  <si>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</si>
  <si>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</si>
  <si>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</si>
  <si>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</si>
  <si>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</si>
  <si>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</si>
  <si>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</si>
  <si>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</si>
  <si>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</si>
  <si>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</si>
  <si>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</si>
  <si>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</si>
  <si>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</si>
  <si>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</si>
  <si>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</si>
  <si>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</si>
  <si>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</si>
  <si>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</si>
  <si>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</si>
  <si>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</si>
  <si>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</si>
  <si>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</si>
  <si>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</si>
  <si>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</si>
  <si>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</si>
  <si>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</si>
  <si>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</si>
  <si>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</si>
  <si>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</si>
  <si>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</si>
  <si>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</si>
  <si>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</si>
  <si>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</si>
  <si>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</si>
  <si>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</si>
  <si>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</si>
  <si>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</si>
  <si>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</si>
  <si>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</si>
  <si>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</si>
  <si>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</si>
  <si>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</si>
  <si>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</si>
  <si>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</si>
  <si>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</si>
  <si>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</si>
  <si>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</si>
  <si>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</si>
  <si>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</si>
  <si>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</si>
  <si>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</si>
  <si>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</si>
  <si>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</si>
  <si>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</si>
  <si>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</si>
  <si>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</si>
  <si>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</si>
  <si>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</si>
  <si>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</si>
  <si>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</si>
  <si>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</si>
  <si>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</si>
  <si>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</si>
  <si>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</si>
  <si>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</si>
  <si>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</si>
  <si>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</si>
  <si>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</si>
  <si>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</si>
  <si>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</si>
  <si>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</si>
  <si>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</si>
  <si>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</si>
  <si>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</si>
  <si>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</si>
  <si>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</si>
  <si>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</si>
  <si>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</si>
  <si>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</si>
  <si>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</si>
  <si>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</si>
  <si>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</si>
  <si>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</si>
  <si>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</si>
  <si>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</si>
  <si>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</si>
  <si>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</si>
  <si>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</si>
  <si>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</si>
  <si>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</si>
  <si>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</si>
  <si>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</si>
  <si>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</si>
  <si>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</si>
  <si>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</si>
  <si>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</si>
  <si>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</si>
  <si>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</si>
  <si>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</si>
  <si>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</si>
  <si>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</si>
  <si>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</si>
  <si>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</si>
  <si>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</si>
  <si>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</si>
  <si>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</si>
  <si>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</si>
  <si>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</si>
  <si>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</si>
  <si>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</si>
  <si>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</si>
  <si>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</si>
  <si>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</si>
  <si>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</si>
  <si>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</si>
  <si>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</si>
  <si>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</si>
  <si>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</si>
  <si>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</si>
  <si>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</si>
  <si>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</si>
  <si>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</si>
  <si>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</si>
  <si>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</si>
  <si>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</si>
  <si>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</si>
  <si>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</si>
  <si>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</si>
  <si>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</si>
  <si>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</si>
  <si>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</si>
  <si>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</si>
  <si>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</si>
  <si>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</si>
  <si>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</si>
  <si>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</si>
  <si>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</si>
  <si>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</si>
  <si>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</si>
  <si>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</si>
  <si>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</si>
  <si>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</si>
  <si>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</si>
  <si>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</si>
  <si>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</si>
  <si>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K32803022R</t>
  </si>
  <si>
    <t>Lek</t>
  </si>
  <si>
    <t xml:space="preserve">Ujesjelles Kanalizime sh.a Ura  Vajgurore </t>
  </si>
  <si>
    <t>Pasqyrat financiare te vitit 2020</t>
  </si>
  <si>
    <t xml:space="preserve">Ujesjelles  kanalizime sh.a.Ura  Vajgurore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</si>
  <si>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</si>
  <si>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</si>
  <si>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</si>
  <si>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</si>
  <si>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</si>
  <si>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</si>
  <si>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</si>
  <si>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</si>
  <si>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</si>
  <si>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</si>
  <si>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</si>
  <si>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</si>
  <si>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</si>
  <si>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</si>
  <si>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</si>
  <si>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</si>
  <si>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</si>
  <si>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</si>
  <si>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</si>
  <si>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</si>
  <si>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</si>
  <si>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</si>
  <si>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</si>
  <si>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</si>
  <si>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</si>
  <si>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</si>
  <si>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</si>
  <si>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</si>
  <si>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</si>
  <si>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</si>
  <si>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</si>
  <si>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</si>
  <si>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</si>
  <si>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</si>
  <si>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</si>
  <si>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</si>
  <si>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</si>
  <si>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</si>
  <si>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</si>
  <si>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</si>
  <si>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</si>
  <si>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</si>
  <si>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</si>
  <si>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</si>
  <si>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</si>
  <si>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</si>
  <si>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</si>
  <si>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</si>
  <si>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</si>
  <si>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</si>
  <si>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</si>
  <si>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</si>
  <si>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</si>
  <si>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</si>
  <si>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 2020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</si>
  <si>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</si>
  <si>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</si>
  <si>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</si>
  <si>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</si>
  <si>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</si>
  <si>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</si>
  <si>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</si>
  <si>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</si>
  <si>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</si>
  <si>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</si>
  <si>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</si>
  <si>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</si>
  <si>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</si>
  <si>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</si>
  <si>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</si>
  <si>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</si>
  <si>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</si>
  <si>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</si>
  <si>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</si>
  <si>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</si>
  <si>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</si>
  <si>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</si>
  <si>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</si>
  <si>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</si>
  <si>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</si>
  <si>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</si>
  <si>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</si>
  <si>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</si>
  <si>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</si>
  <si>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</si>
  <si>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</si>
  <si>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</si>
  <si>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</si>
  <si>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</si>
  <si>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</si>
  <si>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</si>
  <si>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</si>
  <si>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</si>
  <si>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</si>
  <si>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</si>
  <si>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</si>
  <si>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</si>
  <si>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</si>
  <si>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</si>
  <si>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</si>
  <si>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</si>
  <si>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</si>
  <si>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</si>
  <si>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</si>
  <si>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</si>
  <si>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</si>
  <si>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</si>
  <si>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 xml:space="preserve">Ujesjelles  Kanalizime sh.a Ura  Vajgurore </t>
  </si>
  <si>
    <t>Lek/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</si>
  <si>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</si>
  <si>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</si>
  <si>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</si>
  <si>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</si>
  <si>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Pershkruaj</t>
  </si>
  <si>
    <t>Shpenzime  konsumi dhe amortizime</t>
  </si>
  <si>
    <t>Te tjera(Vl.mbetur nga nxjerrja jash perdorimit e AAM)</t>
  </si>
  <si>
    <t xml:space="preserve">Rritje/Renie ne te drejtat e arketueshme dhe te tjera </t>
  </si>
  <si>
    <t xml:space="preserve">Ritje/Renie  ne inventare </t>
  </si>
  <si>
    <t xml:space="preserve">Rritje/Renie ne detyrimet e pagueshme </t>
  </si>
  <si>
    <t xml:space="preserve">Rritje/Renie ne detyrimet ndaj punonjesve </t>
  </si>
  <si>
    <t>Te  tjera(kreditore te tjere)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</si>
  <si>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</si>
  <si>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</si>
  <si>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</si>
  <si>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</si>
  <si>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</si>
  <si>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</si>
  <si>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</si>
  <si>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 xml:space="preserve">Pagesa per  blerjen e aktiveve afatgjata materiale </t>
  </si>
  <si>
    <t xml:space="preserve">Pagesa  per blerjen e investimeve te tjera </t>
  </si>
  <si>
    <t>Mjete monetare neto nga/perdorur ne aktivitetin e investimit</t>
  </si>
  <si>
    <t>Fluksi i mjeteve monetare nga/perdorur ne aktivitetin e financimit</t>
  </si>
  <si>
    <t xml:space="preserve">Arketime  nga emetimi I kapitalit aksionar 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</si>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</sst>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48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0" fontId="185" fillId="62" borderId="0" xfId="6590" applyNumberFormat="1" applyFont="1" applyFill="1" applyBorder="1" applyAlignment="1" applyProtection="1">
      <alignment horizontal="center" wrapText="1"/>
    </xf>
    <xf numFmtId="37" fontId="176" fillId="63" borderId="0" xfId="6590" applyNumberFormat="1" applyFont="1" applyFill="1" applyAlignment="1">
      <alignment horizontal="right"/>
    </xf>
    <xf numFmtId="0" fontId="178" fillId="0" borderId="0" xfId="3185" applyFont="1"/>
    <xf numFmtId="0" fontId="186" fillId="0" borderId="0" xfId="3185" applyNumberFormat="1" applyFont="1" applyFill="1" applyBorder="1" applyAlignment="1" applyProtection="1">
      <alignment horizontal="center"/>
    </xf>
    <xf numFmtId="0" fontId="186" fillId="0" borderId="0" xfId="3185" applyNumberFormat="1" applyFont="1" applyFill="1" applyBorder="1" applyAlignment="1" applyProtection="1"/>
    <xf numFmtId="0" fontId="179" fillId="0" borderId="0" xfId="3185" applyFont="1"/>
    <xf numFmtId="0" fontId="176" fillId="0" borderId="0" xfId="3185" applyFont="1" applyAlignment="1"/>
    <xf numFmtId="3" fontId="187" fillId="0" borderId="0" xfId="3185" applyNumberFormat="1" applyFont="1" applyBorder="1" applyAlignment="1">
      <alignment horizontal="center" vertical="center"/>
    </xf>
    <xf numFmtId="3" fontId="187" fillId="0" borderId="0" xfId="3185" applyNumberFormat="1" applyFont="1" applyFill="1" applyBorder="1" applyAlignment="1">
      <alignment horizontal="center" vertical="center"/>
    </xf>
    <xf numFmtId="0" fontId="188" fillId="0" borderId="0" xfId="6595" applyNumberFormat="1" applyFont="1" applyFill="1" applyBorder="1" applyAlignment="1" applyProtection="1">
      <alignment wrapText="1"/>
    </xf>
    <xf numFmtId="0" fontId="176" fillId="0" borderId="0" xfId="3185" applyFont="1"/>
    <xf numFmtId="0" fontId="176" fillId="0" borderId="0" xfId="3185" applyFont="1" applyBorder="1"/>
    <xf numFmtId="0" fontId="176" fillId="0" borderId="0" xfId="3185" applyFont="1" applyFill="1"/>
    <xf numFmtId="0" fontId="188" fillId="0" borderId="0" xfId="318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0" fontId="189" fillId="0" borderId="0" xfId="3185" applyNumberFormat="1" applyFont="1" applyFill="1" applyBorder="1" applyAlignment="1" applyProtection="1">
      <alignment horizontal="left" wrapText="1" indent="2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6" fillId="0" borderId="0" xfId="3185" applyNumberFormat="1" applyFont="1" applyBorder="1" applyAlignment="1">
      <alignment horizontal="right"/>
    </xf>
    <xf numFmtId="0" fontId="189" fillId="34" borderId="0" xfId="3185" applyNumberFormat="1" applyFont="1" applyFill="1" applyBorder="1" applyAlignment="1" applyProtection="1"/>
    <xf numFmtId="37" fontId="186" fillId="0" borderId="0" xfId="3185" applyNumberFormat="1" applyFont="1" applyFill="1" applyBorder="1" applyAlignment="1" applyProtection="1"/>
    <xf numFmtId="0" fontId="177" fillId="62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Fill="1" applyBorder="1" applyAlignment="1">
      <alignment horizontal="right"/>
    </xf>
    <xf numFmtId="0" fontId="190" fillId="0" borderId="0" xfId="6595" applyFont="1" applyBorder="1" applyAlignment="1">
      <alignment horizontal="left" vertical="center"/>
    </xf>
    <xf numFmtId="0" fontId="177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3185" applyNumberFormat="1" applyFont="1" applyFill="1" applyBorder="1" applyAlignment="1" applyProtection="1">
      <alignment horizontal="right"/>
    </xf>
    <xf numFmtId="0" fontId="1" fillId="0" borderId="0" xfId="6595"/>
    <xf numFmtId="37" fontId="175" fillId="0" borderId="15" xfId="3185" applyNumberFormat="1" applyFont="1" applyFill="1" applyBorder="1" applyAlignment="1" applyProtection="1">
      <alignment horizontal="right"/>
    </xf>
    <xf numFmtId="0" fontId="186" fillId="61" borderId="0" xfId="3185" applyNumberFormat="1" applyFont="1" applyFill="1" applyBorder="1" applyAlignment="1" applyProtection="1">
      <alignment horizontal="center"/>
    </xf>
    <xf numFmtId="37" fontId="186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9" fillId="0" borderId="0" xfId="6595" applyNumberFormat="1" applyFont="1" applyFill="1" applyBorder="1" applyAlignment="1" applyProtection="1">
      <alignment wrapText="1"/>
    </xf>
    <xf numFmtId="0" fontId="191" fillId="0" borderId="0" xfId="3185" applyFont="1" applyBorder="1" applyAlignment="1"/>
    <xf numFmtId="0" fontId="175" fillId="0" borderId="0" xfId="6595" applyNumberFormat="1" applyFont="1" applyFill="1" applyBorder="1" applyAlignment="1" applyProtection="1"/>
    <xf numFmtId="3" fontId="192" fillId="0" borderId="0" xfId="3185" applyNumberFormat="1" applyFont="1" applyBorder="1" applyAlignment="1">
      <alignment vertical="center"/>
    </xf>
    <xf numFmtId="37" fontId="176" fillId="61" borderId="0" xfId="3185" applyNumberFormat="1" applyFont="1" applyFill="1"/>
    <xf numFmtId="37" fontId="176" fillId="0" borderId="0" xfId="3185" applyNumberFormat="1" applyFont="1" applyBorder="1"/>
    <xf numFmtId="0" fontId="193" fillId="62" borderId="0" xfId="6595" applyNumberFormat="1" applyFont="1" applyFill="1" applyBorder="1" applyAlignment="1" applyProtection="1">
      <alignment wrapText="1"/>
    </xf>
    <xf numFmtId="37" fontId="187" fillId="0" borderId="25" xfId="3185" applyNumberFormat="1" applyFont="1" applyBorder="1" applyAlignment="1">
      <alignment vertical="center"/>
    </xf>
    <xf numFmtId="37" fontId="187" fillId="0" borderId="0" xfId="3185" applyNumberFormat="1" applyFont="1" applyBorder="1" applyAlignment="1">
      <alignment vertical="center"/>
    </xf>
    <xf numFmtId="37" fontId="176" fillId="0" borderId="0" xfId="3185" applyNumberFormat="1" applyFont="1"/>
    <xf numFmtId="0" fontId="187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6" fillId="61" borderId="26" xfId="3185" applyNumberFormat="1" applyFont="1" applyFill="1" applyBorder="1"/>
    <xf numFmtId="37" fontId="194" fillId="0" borderId="0" xfId="6595" applyNumberFormat="1" applyFont="1"/>
    <xf numFmtId="0" fontId="175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/>
    <xf numFmtId="37" fontId="194" fillId="0" borderId="25" xfId="6595" applyNumberFormat="1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87" fillId="0" borderId="27" xfId="3185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87" fillId="0" borderId="15" xfId="3185" applyNumberFormat="1" applyFont="1" applyFill="1" applyBorder="1" applyAlignment="1">
      <alignment vertical="center"/>
    </xf>
    <xf numFmtId="37" fontId="187" fillId="0" borderId="0" xfId="3185" applyNumberFormat="1" applyFont="1" applyFill="1" applyBorder="1" applyAlignment="1">
      <alignment vertical="center"/>
    </xf>
    <xf numFmtId="0" fontId="195" fillId="0" borderId="0" xfId="6596" applyNumberFormat="1" applyFont="1" applyFill="1" applyBorder="1" applyAlignment="1">
      <alignment vertical="center"/>
    </xf>
    <xf numFmtId="0" fontId="196" fillId="0" borderId="0" xfId="6596" applyNumberFormat="1" applyFont="1" applyFill="1" applyBorder="1" applyAlignment="1">
      <alignment horizontal="center" vertical="center"/>
    </xf>
    <xf numFmtId="0" fontId="197" fillId="0" borderId="0" xfId="6596" applyNumberFormat="1" applyFont="1" applyFill="1" applyBorder="1" applyAlignment="1">
      <alignment vertical="center"/>
    </xf>
    <xf numFmtId="37" fontId="197" fillId="0" borderId="0" xfId="6596" applyNumberFormat="1" applyFont="1" applyFill="1" applyBorder="1" applyAlignment="1">
      <alignment vertical="center"/>
    </xf>
    <xf numFmtId="0" fontId="196" fillId="0" borderId="0" xfId="6596" applyNumberFormat="1" applyFont="1" applyFill="1" applyBorder="1" applyAlignment="1">
      <alignment vertical="center"/>
    </xf>
    <xf numFmtId="0" fontId="191" fillId="0" borderId="0" xfId="3185" applyFont="1" applyBorder="1" applyAlignment="1">
      <alignment horizontal="left"/>
    </xf>
    <xf numFmtId="0" fontId="198" fillId="0" borderId="0" xfId="3185" applyFont="1" applyBorder="1" applyAlignment="1">
      <alignment vertical="center"/>
    </xf>
    <xf numFmtId="38" fontId="176" fillId="0" borderId="0" xfId="3185" applyNumberFormat="1" applyFont="1"/>
    <xf numFmtId="38" fontId="176" fillId="0" borderId="0" xfId="3185" applyNumberFormat="1" applyFont="1" applyBorder="1"/>
    <xf numFmtId="37" fontId="176" fillId="0" borderId="0" xfId="3185" applyNumberFormat="1" applyFont="1" applyFill="1" applyBorder="1"/>
    <xf numFmtId="0" fontId="177" fillId="0" borderId="0" xfId="3185" applyNumberFormat="1" applyFont="1" applyFill="1" applyBorder="1" applyAlignment="1" applyProtection="1">
      <alignment horizontal="left" wrapText="1" indent="2"/>
    </xf>
    <xf numFmtId="37" fontId="178" fillId="0" borderId="25" xfId="3185" applyNumberFormat="1" applyFont="1" applyBorder="1"/>
    <xf numFmtId="37" fontId="178" fillId="0" borderId="0" xfId="3185" applyNumberFormat="1" applyFont="1" applyBorder="1"/>
    <xf numFmtId="0" fontId="175" fillId="0" borderId="0" xfId="3275" applyFont="1" applyFill="1" applyAlignment="1">
      <alignment vertical="top" wrapText="1"/>
    </xf>
    <xf numFmtId="37" fontId="176" fillId="0" borderId="0" xfId="3185" applyNumberFormat="1" applyFont="1" applyFill="1"/>
    <xf numFmtId="37" fontId="178" fillId="0" borderId="27" xfId="3185" applyNumberFormat="1" applyFont="1" applyBorder="1"/>
    <xf numFmtId="0" fontId="177" fillId="0" borderId="0" xfId="3185" applyNumberFormat="1" applyFont="1" applyFill="1" applyBorder="1" applyAlignment="1" applyProtection="1">
      <alignment horizontal="left" wrapText="1"/>
    </xf>
    <xf numFmtId="0" fontId="175" fillId="61" borderId="0" xfId="3185" applyNumberFormat="1" applyFont="1" applyFill="1" applyBorder="1" applyAlignment="1" applyProtection="1">
      <alignment horizontal="left" wrapText="1"/>
    </xf>
    <xf numFmtId="37" fontId="178" fillId="61" borderId="15" xfId="3185" applyNumberFormat="1" applyFont="1" applyFill="1" applyBorder="1"/>
    <xf numFmtId="37" fontId="178" fillId="61" borderId="0" xfId="3185" applyNumberFormat="1" applyFont="1" applyFill="1" applyBorder="1"/>
    <xf numFmtId="169" fontId="197" fillId="0" borderId="0" xfId="6596" applyNumberFormat="1" applyFont="1" applyFill="1" applyBorder="1" applyAlignment="1">
      <alignment vertical="center"/>
    </xf>
    <xf numFmtId="1" fontId="197" fillId="0" borderId="0" xfId="6596" applyNumberFormat="1" applyFont="1" applyFill="1" applyBorder="1" applyAlignment="1">
      <alignment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showGridLines="0" topLeftCell="A52" workbookViewId="0">
      <selection activeCell="H4" sqref="H4"/>
    </sheetView>
  </sheetViews>
  <sheetFormatPr defaultColWidth="9.140625" defaultRowHeight="15"/>
  <cols>
    <col min="1" max="1" width="83.42578125" style="72" customWidth="1"/>
    <col min="2" max="2" width="15.7109375" style="71" customWidth="1"/>
    <col min="3" max="3" width="2.28515625" style="71" customWidth="1"/>
    <col min="4" max="4" width="15.7109375" style="71" customWidth="1"/>
    <col min="5" max="5" width="2.42578125" style="71" customWidth="1"/>
    <col min="6" max="6" width="10.5703125" style="72" bestFit="1" customWidth="1"/>
    <col min="7" max="7" width="11.28515625" style="72" bestFit="1" customWidth="1"/>
    <col min="8" max="8" width="11.5703125" style="72" bestFit="1" customWidth="1"/>
    <col min="9" max="16384" width="9.140625" style="72"/>
  </cols>
  <sheetData>
    <row r="1" spans="1:6">
      <c r="A1" s="70" t="s">
        <v>294</v>
      </c>
    </row>
    <row r="2" spans="1:6">
      <c r="A2" s="73" t="s">
        <v>239</v>
      </c>
    </row>
    <row r="3" spans="1:6">
      <c r="A3" s="73" t="s">
        <v>235</v>
      </c>
    </row>
    <row r="4" spans="1:6">
      <c r="A4" s="73"/>
    </row>
    <row r="5" spans="1:6">
      <c r="A5" s="102" t="s">
        <v>295</v>
      </c>
    </row>
    <row r="6" spans="1:6">
      <c r="A6" s="103" t="s">
        <v>296</v>
      </c>
      <c r="B6" s="75" t="s">
        <v>241</v>
      </c>
      <c r="C6" s="75"/>
      <c r="D6" s="75" t="s">
        <v>241</v>
      </c>
    </row>
    <row r="7" spans="1:6">
      <c r="A7" s="104"/>
      <c r="B7" s="75" t="s">
        <v>242</v>
      </c>
      <c r="C7" s="75"/>
      <c r="D7" s="75" t="s">
        <v>243</v>
      </c>
      <c r="E7" s="72"/>
    </row>
    <row r="8" spans="1:6">
      <c r="A8" s="105" t="s">
        <v>297</v>
      </c>
      <c r="B8" s="106"/>
      <c r="C8" s="106"/>
      <c r="D8" s="106"/>
      <c r="E8" s="72"/>
    </row>
    <row r="9" spans="1:6">
      <c r="A9" s="90" t="s">
        <v>298</v>
      </c>
      <c r="B9" s="106"/>
      <c r="C9" s="106"/>
      <c r="D9" s="106"/>
      <c r="E9" s="72"/>
    </row>
    <row r="10" spans="1:6">
      <c r="A10" s="82" t="s">
        <v>299</v>
      </c>
      <c r="B10" s="107"/>
      <c r="C10" s="108"/>
      <c r="D10" s="107"/>
      <c r="E10" s="72"/>
      <c r="F10" s="87" t="s">
        <v>247</v>
      </c>
    </row>
    <row r="11" spans="1:6">
      <c r="A11" s="82" t="s">
        <v>300</v>
      </c>
      <c r="B11" s="107">
        <v>278684604</v>
      </c>
      <c r="C11" s="108"/>
      <c r="D11" s="107">
        <v>167381232</v>
      </c>
      <c r="E11" s="72"/>
      <c r="F11" s="87" t="s">
        <v>249</v>
      </c>
    </row>
    <row r="12" spans="1:6">
      <c r="A12" s="82" t="s">
        <v>301</v>
      </c>
      <c r="B12" s="107"/>
      <c r="C12" s="108"/>
      <c r="D12" s="107"/>
      <c r="E12" s="72"/>
      <c r="F12" s="87" t="s">
        <v>249</v>
      </c>
    </row>
    <row r="13" spans="1:6" ht="16.5" customHeight="1">
      <c r="A13" s="82" t="s">
        <v>302</v>
      </c>
      <c r="B13" s="107"/>
      <c r="C13" s="108"/>
      <c r="D13" s="107"/>
      <c r="E13" s="72"/>
      <c r="F13" s="87" t="s">
        <v>249</v>
      </c>
    </row>
    <row r="14" spans="1:6" ht="16.5" customHeight="1">
      <c r="A14" s="82" t="s">
        <v>303</v>
      </c>
      <c r="B14" s="107"/>
      <c r="C14" s="108"/>
      <c r="D14" s="107"/>
      <c r="E14" s="72"/>
      <c r="F14" s="87" t="s">
        <v>253</v>
      </c>
    </row>
    <row r="15" spans="1:6">
      <c r="A15" s="82" t="s">
        <v>304</v>
      </c>
      <c r="B15" s="107"/>
      <c r="C15" s="108"/>
      <c r="D15" s="107"/>
      <c r="E15" s="72"/>
    </row>
    <row r="16" spans="1:6">
      <c r="A16" s="82" t="s">
        <v>305</v>
      </c>
      <c r="B16" s="107"/>
      <c r="C16" s="108"/>
      <c r="D16" s="107"/>
      <c r="E16" s="72"/>
    </row>
    <row r="17" spans="1:7">
      <c r="A17" s="82" t="s">
        <v>306</v>
      </c>
      <c r="B17" s="107"/>
      <c r="C17" s="108"/>
      <c r="D17" s="107"/>
      <c r="E17" s="72"/>
    </row>
    <row r="18" spans="1:7">
      <c r="A18" s="82" t="s">
        <v>307</v>
      </c>
      <c r="B18" s="107"/>
      <c r="C18" s="108"/>
      <c r="D18" s="107"/>
      <c r="E18" s="72"/>
    </row>
    <row r="19" spans="1:7" ht="16.5" customHeight="1">
      <c r="A19" s="82" t="s">
        <v>308</v>
      </c>
      <c r="B19" s="107"/>
      <c r="C19" s="108"/>
      <c r="D19" s="107"/>
      <c r="E19" s="72"/>
    </row>
    <row r="20" spans="1:7" ht="16.5" customHeight="1">
      <c r="A20" s="82" t="s">
        <v>309</v>
      </c>
      <c r="B20" s="107"/>
      <c r="C20" s="108"/>
      <c r="D20" s="107"/>
      <c r="E20" s="72"/>
    </row>
    <row r="21" spans="1:7">
      <c r="A21" s="109" t="s">
        <v>310</v>
      </c>
      <c r="B21" s="107"/>
      <c r="C21" s="108"/>
      <c r="D21" s="107"/>
      <c r="E21" s="72"/>
    </row>
    <row r="22" spans="1:7">
      <c r="A22" s="90" t="s">
        <v>311</v>
      </c>
      <c r="B22" s="110">
        <f>SUM(B10:B21)</f>
        <v>278684604</v>
      </c>
      <c r="C22" s="111"/>
      <c r="D22" s="110">
        <f>SUM(D10:D21)</f>
        <v>167381232</v>
      </c>
      <c r="E22" s="72"/>
    </row>
    <row r="23" spans="1:7">
      <c r="A23" s="105"/>
      <c r="B23" s="112"/>
      <c r="C23" s="108"/>
      <c r="D23" s="112"/>
      <c r="E23" s="72"/>
    </row>
    <row r="24" spans="1:7">
      <c r="A24" s="113" t="s">
        <v>312</v>
      </c>
      <c r="B24" s="112"/>
      <c r="C24" s="108"/>
      <c r="D24" s="112"/>
      <c r="E24" s="72"/>
    </row>
    <row r="25" spans="1:7">
      <c r="A25" s="82" t="s">
        <v>313</v>
      </c>
      <c r="B25" s="107">
        <v>1425587</v>
      </c>
      <c r="C25" s="108"/>
      <c r="D25" s="107">
        <v>1765492</v>
      </c>
      <c r="E25" s="72"/>
    </row>
    <row r="26" spans="1:7">
      <c r="A26" s="82" t="s">
        <v>314</v>
      </c>
      <c r="B26" s="107">
        <v>15493762</v>
      </c>
      <c r="C26" s="108"/>
      <c r="D26" s="107">
        <v>15819609</v>
      </c>
      <c r="E26" s="72"/>
    </row>
    <row r="27" spans="1:7">
      <c r="A27" s="114" t="s">
        <v>315</v>
      </c>
      <c r="B27" s="107"/>
      <c r="C27" s="108"/>
      <c r="D27" s="107"/>
      <c r="E27" s="72"/>
      <c r="G27" s="88"/>
    </row>
    <row r="28" spans="1:7">
      <c r="A28" s="82" t="s">
        <v>316</v>
      </c>
      <c r="B28" s="107">
        <v>861423</v>
      </c>
      <c r="C28" s="108"/>
      <c r="D28" s="107">
        <v>699911</v>
      </c>
      <c r="E28" s="72"/>
    </row>
    <row r="29" spans="1:7">
      <c r="A29" s="82" t="s">
        <v>317</v>
      </c>
      <c r="B29" s="107"/>
      <c r="C29" s="108"/>
      <c r="D29" s="107"/>
      <c r="E29" s="72"/>
    </row>
    <row r="30" spans="1:7">
      <c r="A30" s="82" t="s">
        <v>318</v>
      </c>
      <c r="B30" s="107">
        <v>282627</v>
      </c>
      <c r="C30" s="108"/>
      <c r="D30" s="107">
        <v>594705</v>
      </c>
      <c r="E30" s="72"/>
    </row>
    <row r="31" spans="1:7">
      <c r="A31" s="109" t="s">
        <v>310</v>
      </c>
      <c r="B31" s="115"/>
      <c r="C31" s="108"/>
      <c r="D31" s="115"/>
      <c r="E31" s="72"/>
    </row>
    <row r="32" spans="1:7">
      <c r="A32" s="98"/>
      <c r="B32" s="116">
        <f>SUM(B25:B31)</f>
        <v>18063399</v>
      </c>
      <c r="C32" s="98"/>
      <c r="D32" s="116">
        <f>SUM(D25:D31)</f>
        <v>18879717</v>
      </c>
      <c r="E32" s="72"/>
    </row>
    <row r="33" spans="1:7" ht="30">
      <c r="A33" s="82" t="s">
        <v>319</v>
      </c>
      <c r="B33" s="107"/>
      <c r="C33" s="108"/>
      <c r="D33" s="107"/>
      <c r="E33" s="72"/>
    </row>
    <row r="34" spans="1:7">
      <c r="A34" s="90" t="s">
        <v>320</v>
      </c>
      <c r="B34" s="110">
        <f>SUM(B32:B33)</f>
        <v>18063399</v>
      </c>
      <c r="C34" s="111"/>
      <c r="D34" s="110">
        <f>SUM(D32:D33)</f>
        <v>18879717</v>
      </c>
      <c r="E34" s="72"/>
    </row>
    <row r="35" spans="1:7">
      <c r="A35" s="117"/>
      <c r="B35" s="112"/>
      <c r="C35" s="108"/>
      <c r="D35" s="112"/>
      <c r="E35" s="72"/>
    </row>
    <row r="36" spans="1:7" ht="15.75" thickBot="1">
      <c r="A36" s="90" t="s">
        <v>321</v>
      </c>
      <c r="B36" s="118">
        <f>B34+B22</f>
        <v>296748003</v>
      </c>
      <c r="C36" s="108"/>
      <c r="D36" s="118">
        <f>D34+D22</f>
        <v>186260949</v>
      </c>
      <c r="E36" s="72"/>
    </row>
    <row r="37" spans="1:7" ht="15.75" thickTop="1">
      <c r="A37" s="84"/>
      <c r="B37" s="84"/>
      <c r="C37" s="84"/>
      <c r="D37" s="84"/>
      <c r="E37" s="72"/>
    </row>
    <row r="38" spans="1:7">
      <c r="A38" s="105" t="s">
        <v>322</v>
      </c>
      <c r="B38" s="72"/>
      <c r="C38" s="72"/>
      <c r="D38" s="72"/>
      <c r="E38" s="72"/>
    </row>
    <row r="39" spans="1:7">
      <c r="A39" s="105"/>
      <c r="B39" s="72"/>
      <c r="C39" s="72"/>
      <c r="D39" s="72"/>
      <c r="E39" s="72"/>
    </row>
    <row r="40" spans="1:7">
      <c r="A40" s="90" t="s">
        <v>323</v>
      </c>
      <c r="B40" s="112"/>
      <c r="C40" s="108"/>
      <c r="D40" s="112"/>
      <c r="E40" s="72"/>
    </row>
    <row r="41" spans="1:7">
      <c r="A41" s="82" t="s">
        <v>324</v>
      </c>
      <c r="B41" s="107">
        <v>293552766</v>
      </c>
      <c r="C41" s="108"/>
      <c r="D41" s="107">
        <v>174041842</v>
      </c>
      <c r="E41" s="72"/>
    </row>
    <row r="42" spans="1:7">
      <c r="A42" s="109" t="s">
        <v>234</v>
      </c>
      <c r="B42" s="107">
        <v>4578425</v>
      </c>
      <c r="C42" s="108"/>
      <c r="D42" s="107">
        <v>4578425</v>
      </c>
      <c r="E42" s="72"/>
    </row>
    <row r="43" spans="1:7">
      <c r="A43" s="82" t="s">
        <v>325</v>
      </c>
      <c r="B43" s="107">
        <v>-57192503</v>
      </c>
      <c r="C43" s="108"/>
      <c r="D43" s="107">
        <v>-26566884</v>
      </c>
      <c r="E43" s="72"/>
    </row>
    <row r="44" spans="1:7">
      <c r="B44" s="119">
        <f>SUM(B41:B43)</f>
        <v>240938688</v>
      </c>
      <c r="C44" s="98"/>
      <c r="D44" s="119">
        <f>SUM(D41:D43)</f>
        <v>152053383</v>
      </c>
      <c r="E44" s="72"/>
    </row>
    <row r="45" spans="1:7">
      <c r="A45" s="82" t="s">
        <v>326</v>
      </c>
      <c r="B45" s="107">
        <v>-27582574</v>
      </c>
      <c r="C45" s="108"/>
      <c r="D45" s="107">
        <v>-30625619</v>
      </c>
      <c r="E45" s="72"/>
      <c r="G45" s="88"/>
    </row>
    <row r="46" spans="1:7">
      <c r="A46" s="117" t="s">
        <v>327</v>
      </c>
      <c r="B46" s="119">
        <f t="shared" ref="B46" si="0">B44+B45</f>
        <v>213356114</v>
      </c>
      <c r="C46" s="119"/>
      <c r="D46" s="119">
        <f>D44+D45</f>
        <v>121427764</v>
      </c>
      <c r="E46" s="72"/>
    </row>
    <row r="47" spans="1:7">
      <c r="A47" s="120" t="s">
        <v>213</v>
      </c>
      <c r="B47" s="107"/>
      <c r="C47" s="108"/>
      <c r="D47" s="107"/>
      <c r="E47" s="72"/>
    </row>
    <row r="48" spans="1:7">
      <c r="A48" s="117" t="s">
        <v>328</v>
      </c>
      <c r="B48" s="121">
        <f t="shared" ref="B48" si="1">B46</f>
        <v>213356114</v>
      </c>
      <c r="C48" s="121"/>
      <c r="D48" s="121">
        <f>D46</f>
        <v>121427764</v>
      </c>
      <c r="E48" s="72"/>
    </row>
    <row r="49" spans="1:8">
      <c r="A49" s="105"/>
      <c r="B49" s="72"/>
      <c r="C49" s="72"/>
      <c r="D49" s="72"/>
      <c r="E49" s="72"/>
    </row>
    <row r="50" spans="1:8">
      <c r="A50" s="90" t="s">
        <v>329</v>
      </c>
      <c r="B50" s="112"/>
      <c r="C50" s="108"/>
      <c r="D50" s="112"/>
      <c r="E50" s="72"/>
    </row>
    <row r="51" spans="1:8">
      <c r="A51" s="82" t="s">
        <v>330</v>
      </c>
      <c r="B51" s="107"/>
      <c r="C51" s="108"/>
      <c r="D51" s="107"/>
      <c r="E51" s="72"/>
    </row>
    <row r="52" spans="1:8">
      <c r="A52" s="82" t="s">
        <v>331</v>
      </c>
      <c r="B52" s="107"/>
      <c r="C52" s="108"/>
      <c r="D52" s="107"/>
      <c r="E52" s="72"/>
    </row>
    <row r="53" spans="1:8">
      <c r="A53" s="82" t="s">
        <v>332</v>
      </c>
      <c r="B53" s="107"/>
      <c r="C53" s="108"/>
      <c r="D53" s="107"/>
      <c r="E53" s="72"/>
      <c r="H53" s="88"/>
    </row>
    <row r="54" spans="1:8">
      <c r="A54" s="82" t="s">
        <v>333</v>
      </c>
      <c r="B54" s="107">
        <v>59106750</v>
      </c>
      <c r="C54" s="108"/>
      <c r="D54" s="107">
        <v>34074046</v>
      </c>
      <c r="E54" s="72"/>
    </row>
    <row r="55" spans="1:8">
      <c r="A55" s="82" t="s">
        <v>334</v>
      </c>
      <c r="B55" s="107"/>
      <c r="C55" s="108"/>
      <c r="D55" s="107"/>
      <c r="E55" s="72"/>
    </row>
    <row r="56" spans="1:8">
      <c r="A56" s="82" t="s">
        <v>335</v>
      </c>
      <c r="B56" s="107"/>
      <c r="C56" s="108"/>
      <c r="D56" s="107"/>
      <c r="E56" s="72"/>
    </row>
    <row r="57" spans="1:8">
      <c r="A57" s="109" t="s">
        <v>336</v>
      </c>
      <c r="B57" s="107"/>
      <c r="C57" s="108"/>
      <c r="D57" s="107"/>
      <c r="E57" s="72"/>
    </row>
    <row r="58" spans="1:8">
      <c r="A58" s="90" t="s">
        <v>337</v>
      </c>
      <c r="B58" s="110">
        <f>SUM(B51:B57)</f>
        <v>59106750</v>
      </c>
      <c r="C58" s="111"/>
      <c r="D58" s="110">
        <f>SUM(D51:D57)</f>
        <v>34074046</v>
      </c>
      <c r="E58" s="72"/>
    </row>
    <row r="59" spans="1:8">
      <c r="A59" s="105"/>
      <c r="B59" s="72"/>
      <c r="C59" s="72"/>
      <c r="D59" s="72"/>
      <c r="E59" s="72"/>
    </row>
    <row r="60" spans="1:8">
      <c r="A60" s="90" t="s">
        <v>338</v>
      </c>
      <c r="B60" s="72"/>
      <c r="C60" s="72"/>
      <c r="D60" s="72"/>
      <c r="E60" s="72"/>
    </row>
    <row r="61" spans="1:8">
      <c r="A61" s="82" t="s">
        <v>339</v>
      </c>
      <c r="B61" s="107">
        <v>24285139</v>
      </c>
      <c r="C61" s="108"/>
      <c r="D61" s="107">
        <v>30759139</v>
      </c>
      <c r="E61" s="72"/>
    </row>
    <row r="62" spans="1:8">
      <c r="A62" s="82" t="s">
        <v>340</v>
      </c>
      <c r="B62" s="107"/>
      <c r="C62" s="108"/>
      <c r="D62" s="107"/>
      <c r="E62" s="72"/>
    </row>
    <row r="63" spans="1:8">
      <c r="A63" s="82" t="s">
        <v>330</v>
      </c>
      <c r="B63" s="107"/>
      <c r="C63" s="108"/>
      <c r="D63" s="107"/>
      <c r="E63" s="72"/>
    </row>
    <row r="64" spans="1:8">
      <c r="A64" s="82" t="s">
        <v>331</v>
      </c>
      <c r="B64" s="107"/>
      <c r="C64" s="108"/>
      <c r="D64" s="107"/>
      <c r="E64" s="72"/>
    </row>
    <row r="65" spans="1:5">
      <c r="A65" s="82" t="s">
        <v>341</v>
      </c>
      <c r="B65" s="107"/>
      <c r="C65" s="108"/>
      <c r="D65" s="107"/>
      <c r="E65" s="72"/>
    </row>
    <row r="66" spans="1:5">
      <c r="A66" s="82" t="s">
        <v>334</v>
      </c>
      <c r="B66" s="107"/>
      <c r="C66" s="108"/>
      <c r="D66" s="107"/>
      <c r="E66" s="72"/>
    </row>
    <row r="67" spans="1:5">
      <c r="A67" s="82" t="s">
        <v>335</v>
      </c>
      <c r="B67" s="107"/>
      <c r="C67" s="108"/>
      <c r="D67" s="107"/>
      <c r="E67" s="72"/>
    </row>
    <row r="68" spans="1:5">
      <c r="A68" s="109" t="s">
        <v>336</v>
      </c>
      <c r="B68" s="107"/>
      <c r="C68" s="108"/>
      <c r="D68" s="107"/>
      <c r="E68" s="72"/>
    </row>
    <row r="69" spans="1:5">
      <c r="A69" s="82"/>
      <c r="B69" s="122">
        <f>SUM(B61:B68)</f>
        <v>24285139</v>
      </c>
      <c r="C69" s="90"/>
      <c r="D69" s="122">
        <f>SUM(D61:D68)</f>
        <v>30759139</v>
      </c>
      <c r="E69" s="72"/>
    </row>
    <row r="70" spans="1:5" ht="30">
      <c r="A70" s="82" t="s">
        <v>342</v>
      </c>
      <c r="B70" s="107"/>
      <c r="C70" s="108"/>
      <c r="D70" s="107"/>
      <c r="E70" s="72"/>
    </row>
    <row r="71" spans="1:5">
      <c r="A71" s="90" t="s">
        <v>343</v>
      </c>
      <c r="B71" s="110">
        <f>SUM(B69:B70)</f>
        <v>24285139</v>
      </c>
      <c r="C71" s="111"/>
      <c r="D71" s="110">
        <f>SUM(D69:D70)</f>
        <v>30759139</v>
      </c>
      <c r="E71" s="72"/>
    </row>
    <row r="72" spans="1:5">
      <c r="A72" s="90"/>
      <c r="B72" s="112"/>
      <c r="C72" s="108"/>
      <c r="D72" s="112"/>
      <c r="E72" s="72"/>
    </row>
    <row r="73" spans="1:5">
      <c r="A73" s="90" t="s">
        <v>344</v>
      </c>
      <c r="B73" s="121">
        <f>B58+B71</f>
        <v>83391889</v>
      </c>
      <c r="C73" s="111"/>
      <c r="D73" s="121">
        <f>D58+D71</f>
        <v>64833185</v>
      </c>
      <c r="E73" s="72"/>
    </row>
    <row r="74" spans="1:5">
      <c r="A74" s="90"/>
      <c r="B74" s="112"/>
      <c r="C74" s="108"/>
      <c r="D74" s="112"/>
      <c r="E74" s="72"/>
    </row>
    <row r="75" spans="1:5" ht="15.75" thickBot="1">
      <c r="A75" s="123" t="s">
        <v>345</v>
      </c>
      <c r="B75" s="124">
        <f>B48+B73</f>
        <v>296748003</v>
      </c>
      <c r="C75" s="125"/>
      <c r="D75" s="124">
        <f>D48+D73</f>
        <v>186260949</v>
      </c>
      <c r="E75" s="72"/>
    </row>
    <row r="76" spans="1:5" ht="15.75" thickTop="1">
      <c r="A76" s="126"/>
      <c r="B76" s="127"/>
      <c r="C76" s="127"/>
      <c r="D76" s="127"/>
      <c r="E76" s="127"/>
    </row>
    <row r="77" spans="1:5">
      <c r="A77" s="128" t="s">
        <v>346</v>
      </c>
      <c r="B77" s="129">
        <f>B75-B36</f>
        <v>0</v>
      </c>
      <c r="C77" s="128"/>
      <c r="D77" s="129">
        <f>D75-D36</f>
        <v>0</v>
      </c>
      <c r="E77" s="130"/>
    </row>
    <row r="78" spans="1:5">
      <c r="A78" s="130"/>
      <c r="B78" s="130"/>
      <c r="C78" s="130"/>
      <c r="D78" s="130"/>
      <c r="E78" s="130"/>
    </row>
    <row r="79" spans="1:5">
      <c r="A79" s="130"/>
      <c r="B79" s="130"/>
      <c r="C79" s="130"/>
      <c r="D79" s="130"/>
      <c r="E79" s="130"/>
    </row>
    <row r="80" spans="1:5">
      <c r="A80" s="130"/>
      <c r="B80" s="130"/>
      <c r="C80" s="130"/>
      <c r="D80" s="130"/>
      <c r="E80" s="130"/>
    </row>
    <row r="81" spans="1:5">
      <c r="A81" s="130"/>
      <c r="B81" s="130"/>
      <c r="C81" s="130"/>
      <c r="D81" s="130"/>
      <c r="E81" s="130"/>
    </row>
    <row r="82" spans="1:5">
      <c r="A82" s="130"/>
      <c r="B82" s="130"/>
      <c r="C82" s="130"/>
      <c r="D82" s="130"/>
      <c r="E82" s="130"/>
    </row>
    <row r="83" spans="1:5">
      <c r="A83" s="130"/>
      <c r="B83" s="130"/>
      <c r="C83" s="130"/>
      <c r="D83" s="130"/>
      <c r="E83" s="130"/>
    </row>
    <row r="84" spans="1:5">
      <c r="A84" s="130"/>
      <c r="B84" s="130"/>
      <c r="C84" s="130"/>
      <c r="D84" s="130"/>
      <c r="E84" s="130"/>
    </row>
    <row r="85" spans="1:5">
      <c r="A85" s="130"/>
      <c r="B85" s="127"/>
      <c r="C85" s="127"/>
      <c r="D85" s="127"/>
      <c r="E85" s="127"/>
    </row>
    <row r="86" spans="1:5">
      <c r="A86" s="130"/>
      <c r="B86" s="127"/>
      <c r="C86" s="127"/>
      <c r="D86" s="127"/>
      <c r="E86" s="127"/>
    </row>
    <row r="87" spans="1:5">
      <c r="A87" s="130"/>
      <c r="B87" s="127"/>
      <c r="C87" s="127"/>
      <c r="D87" s="127"/>
      <c r="E87" s="127"/>
    </row>
    <row r="88" spans="1:5">
      <c r="A88" s="130"/>
      <c r="B88" s="127"/>
      <c r="C88" s="127"/>
      <c r="D88" s="127"/>
      <c r="E88" s="127"/>
    </row>
    <row r="89" spans="1:5">
      <c r="A89" s="130"/>
      <c r="B89" s="127"/>
      <c r="C89" s="127"/>
      <c r="D89" s="127"/>
      <c r="E89" s="127"/>
    </row>
    <row r="90" spans="1:5">
      <c r="A90" s="130"/>
      <c r="B90" s="127"/>
      <c r="C90" s="127"/>
      <c r="D90" s="127"/>
      <c r="E90" s="127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H53" sqref="H53"/>
    </sheetView>
  </sheetViews>
  <sheetFormatPr defaultColWidth="9.140625"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35" t="s">
        <v>238</v>
      </c>
    </row>
    <row r="2" spans="1:13">
      <c r="A2" s="36" t="s">
        <v>237</v>
      </c>
    </row>
    <row r="3" spans="1:13">
      <c r="A3" s="36" t="s">
        <v>235</v>
      </c>
    </row>
    <row r="4" spans="1:13">
      <c r="A4" s="36" t="s">
        <v>236</v>
      </c>
    </row>
    <row r="5" spans="1:13">
      <c r="A5" s="35" t="s">
        <v>212</v>
      </c>
    </row>
    <row r="6" spans="1:13">
      <c r="A6" s="42"/>
    </row>
    <row r="7" spans="1:13" ht="72">
      <c r="B7" s="43" t="s">
        <v>215</v>
      </c>
      <c r="C7" s="43" t="s">
        <v>210</v>
      </c>
      <c r="D7" s="43" t="s">
        <v>211</v>
      </c>
      <c r="E7" s="68" t="s">
        <v>234</v>
      </c>
      <c r="F7" s="68" t="s">
        <v>234</v>
      </c>
      <c r="G7" s="43" t="s">
        <v>214</v>
      </c>
      <c r="H7" s="43" t="s">
        <v>216</v>
      </c>
      <c r="I7" s="43" t="s">
        <v>217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218</v>
      </c>
      <c r="B10" s="41">
        <v>170366002</v>
      </c>
      <c r="C10" s="41">
        <v>3675840</v>
      </c>
      <c r="D10" s="41"/>
      <c r="E10" s="41">
        <v>199208</v>
      </c>
      <c r="F10" s="41">
        <v>4379217</v>
      </c>
      <c r="G10" s="41"/>
      <c r="H10" s="41">
        <v>-8693191</v>
      </c>
      <c r="I10" s="41">
        <v>-17873393</v>
      </c>
      <c r="J10" s="41">
        <f>SUM(B10:I10)</f>
        <v>152053683</v>
      </c>
      <c r="K10" s="41"/>
      <c r="L10" s="41">
        <f>SUM(J10:K10)</f>
        <v>152053683</v>
      </c>
      <c r="M10" s="45"/>
    </row>
    <row r="11" spans="1:13" ht="15.75" thickTop="1">
      <c r="A11" s="52" t="s">
        <v>219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220</v>
      </c>
      <c r="B12" s="54">
        <f>SUM(B10:B11)</f>
        <v>170366002</v>
      </c>
      <c r="C12" s="54">
        <f t="shared" ref="C12:K12" si="0">SUM(C10:C11)</f>
        <v>3675840</v>
      </c>
      <c r="D12" s="54">
        <f t="shared" si="0"/>
        <v>0</v>
      </c>
      <c r="E12" s="54">
        <f t="shared" si="0"/>
        <v>199208</v>
      </c>
      <c r="F12" s="54">
        <f t="shared" ref="F12" si="1">SUM(F10:F11)</f>
        <v>4379217</v>
      </c>
      <c r="G12" s="54">
        <f t="shared" si="0"/>
        <v>0</v>
      </c>
      <c r="H12" s="54">
        <f t="shared" si="0"/>
        <v>-8693191</v>
      </c>
      <c r="I12" s="54">
        <f t="shared" si="0"/>
        <v>-17873393</v>
      </c>
      <c r="J12" s="54">
        <f>SUM(B12:I12)</f>
        <v>152053683</v>
      </c>
      <c r="K12" s="54">
        <f t="shared" si="0"/>
        <v>0</v>
      </c>
      <c r="L12" s="54">
        <f>SUM(J12:K12)</f>
        <v>152053683</v>
      </c>
      <c r="M12" s="45"/>
    </row>
    <row r="13" spans="1:13">
      <c r="A13" s="55" t="s">
        <v>221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217</v>
      </c>
      <c r="B14" s="40"/>
      <c r="C14" s="40"/>
      <c r="D14" s="40"/>
      <c r="E14" s="40"/>
      <c r="F14" s="40"/>
      <c r="G14" s="40"/>
      <c r="H14" s="39"/>
      <c r="I14" s="69">
        <v>-30625919</v>
      </c>
      <c r="J14" s="39">
        <f t="shared" ref="J14:J37" si="3">SUM(B14:I14)</f>
        <v>-30625919</v>
      </c>
      <c r="K14" s="69"/>
      <c r="L14" s="39">
        <f t="shared" si="2"/>
        <v>-30625919</v>
      </c>
      <c r="M14" s="45"/>
    </row>
    <row r="15" spans="1:13">
      <c r="A15" s="56" t="s">
        <v>222</v>
      </c>
      <c r="B15" s="40"/>
      <c r="C15" s="40"/>
      <c r="D15" s="40"/>
      <c r="E15" s="40"/>
      <c r="F15" s="40"/>
      <c r="G15" s="40"/>
      <c r="H15" s="39"/>
      <c r="I15" s="69"/>
      <c r="J15" s="39">
        <f t="shared" si="3"/>
        <v>0</v>
      </c>
      <c r="K15" s="39"/>
      <c r="L15" s="39">
        <f t="shared" si="2"/>
        <v>0</v>
      </c>
      <c r="M15" s="45"/>
    </row>
    <row r="16" spans="1:13">
      <c r="A16" s="56" t="s">
        <v>223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3">
      <c r="A17" s="55" t="s">
        <v>224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0</v>
      </c>
      <c r="F17" s="57">
        <f t="shared" ref="F17" si="5">SUM(F13:F16)</f>
        <v>0</v>
      </c>
      <c r="G17" s="57">
        <f t="shared" si="4"/>
        <v>0</v>
      </c>
      <c r="H17" s="57">
        <f t="shared" si="4"/>
        <v>0</v>
      </c>
      <c r="I17" s="57">
        <f>SUM(I13:I16)</f>
        <v>-30625919</v>
      </c>
      <c r="J17" s="57">
        <f t="shared" si="3"/>
        <v>-30625919</v>
      </c>
      <c r="K17" s="57">
        <f t="shared" si="4"/>
        <v>0</v>
      </c>
      <c r="L17" s="57">
        <f t="shared" si="2"/>
        <v>-30625919</v>
      </c>
      <c r="M17" s="45"/>
    </row>
    <row r="18" spans="1:13">
      <c r="A18" s="55" t="s">
        <v>225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3">
      <c r="A19" s="58" t="s">
        <v>226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5"/>
    </row>
    <row r="20" spans="1:13">
      <c r="A20" s="58" t="s">
        <v>227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3">
      <c r="A21" s="67" t="s">
        <v>228</v>
      </c>
      <c r="B21" s="40"/>
      <c r="C21" s="40"/>
      <c r="D21" s="40"/>
      <c r="E21" s="59"/>
      <c r="F21" s="59"/>
      <c r="G21" s="59"/>
      <c r="H21" s="39">
        <v>-17873393</v>
      </c>
      <c r="I21" s="39">
        <v>17873393</v>
      </c>
      <c r="J21" s="39">
        <f t="shared" si="3"/>
        <v>0</v>
      </c>
      <c r="K21" s="39"/>
      <c r="L21" s="39">
        <f t="shared" si="2"/>
        <v>0</v>
      </c>
      <c r="M21" s="45"/>
    </row>
    <row r="22" spans="1:13">
      <c r="A22" s="55" t="s">
        <v>229</v>
      </c>
      <c r="B22" s="54">
        <f>SUM(B19:B21)</f>
        <v>0</v>
      </c>
      <c r="C22" s="54">
        <f t="shared" ref="C22:K22" si="6">SUM(C19:C21)</f>
        <v>0</v>
      </c>
      <c r="D22" s="54">
        <f t="shared" si="6"/>
        <v>0</v>
      </c>
      <c r="E22" s="54">
        <f t="shared" si="6"/>
        <v>0</v>
      </c>
      <c r="F22" s="54">
        <f t="shared" ref="F22" si="7">SUM(F19:F21)</f>
        <v>0</v>
      </c>
      <c r="G22" s="54">
        <f t="shared" si="6"/>
        <v>0</v>
      </c>
      <c r="H22" s="54">
        <f t="shared" si="6"/>
        <v>-17873393</v>
      </c>
      <c r="I22" s="54">
        <f t="shared" si="6"/>
        <v>17873393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230</v>
      </c>
      <c r="B24" s="60">
        <f>B12+B17+B22</f>
        <v>170366002</v>
      </c>
      <c r="C24" s="60">
        <f t="shared" ref="C24:K24" si="8">C12+C17+C22</f>
        <v>3675840</v>
      </c>
      <c r="D24" s="60">
        <f t="shared" si="8"/>
        <v>0</v>
      </c>
      <c r="E24" s="60">
        <f t="shared" si="8"/>
        <v>199208</v>
      </c>
      <c r="F24" s="60">
        <f t="shared" ref="F24" si="9">F12+F17+F22</f>
        <v>4379217</v>
      </c>
      <c r="G24" s="60">
        <f t="shared" si="8"/>
        <v>0</v>
      </c>
      <c r="H24" s="60">
        <f t="shared" si="8"/>
        <v>-26566584</v>
      </c>
      <c r="I24" s="60">
        <f t="shared" si="8"/>
        <v>-30625919</v>
      </c>
      <c r="J24" s="60">
        <f t="shared" si="3"/>
        <v>121427764</v>
      </c>
      <c r="K24" s="60">
        <f t="shared" si="8"/>
        <v>0</v>
      </c>
      <c r="L24" s="60">
        <f t="shared" si="2"/>
        <v>121427764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3">
      <c r="A26" s="55" t="s">
        <v>221</v>
      </c>
      <c r="B26" s="40"/>
      <c r="C26" s="40"/>
      <c r="D26" s="40"/>
      <c r="E26" s="40"/>
      <c r="F26" s="40"/>
      <c r="G26" s="40"/>
      <c r="H26" s="39"/>
      <c r="I26" s="69"/>
      <c r="J26" s="39">
        <f t="shared" si="3"/>
        <v>0</v>
      </c>
      <c r="K26" s="39"/>
      <c r="L26" s="39">
        <f t="shared" si="2"/>
        <v>0</v>
      </c>
      <c r="M26" s="45"/>
    </row>
    <row r="27" spans="1:13">
      <c r="A27" s="56" t="s">
        <v>217</v>
      </c>
      <c r="B27" s="40"/>
      <c r="C27" s="40"/>
      <c r="D27" s="40"/>
      <c r="E27" s="40"/>
      <c r="F27" s="40"/>
      <c r="G27" s="40"/>
      <c r="H27" s="39"/>
      <c r="I27" s="69">
        <v>-27582574</v>
      </c>
      <c r="J27" s="39">
        <f t="shared" si="3"/>
        <v>-27582574</v>
      </c>
      <c r="K27" s="69"/>
      <c r="L27" s="39">
        <f t="shared" si="2"/>
        <v>-27582574</v>
      </c>
      <c r="M27" s="45"/>
    </row>
    <row r="28" spans="1:13">
      <c r="A28" s="56" t="s">
        <v>222</v>
      </c>
      <c r="B28" s="40"/>
      <c r="C28" s="40"/>
      <c r="D28" s="40"/>
      <c r="E28" s="40"/>
      <c r="F28" s="40"/>
      <c r="G28" s="40"/>
      <c r="H28" s="39"/>
      <c r="I28" s="69"/>
      <c r="J28" s="39">
        <f t="shared" si="3"/>
        <v>0</v>
      </c>
      <c r="K28" s="39"/>
      <c r="L28" s="39">
        <f t="shared" si="2"/>
        <v>0</v>
      </c>
      <c r="M28" s="45"/>
    </row>
    <row r="29" spans="1:13">
      <c r="A29" s="56" t="s">
        <v>223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3">
      <c r="A30" s="55" t="s">
        <v>224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 t="shared" ref="F30" si="11">SUM(F27:F29)</f>
        <v>0</v>
      </c>
      <c r="G30" s="57">
        <f t="shared" si="10"/>
        <v>0</v>
      </c>
      <c r="H30" s="57">
        <f t="shared" si="10"/>
        <v>0</v>
      </c>
      <c r="I30" s="57">
        <f t="shared" si="10"/>
        <v>-27582574</v>
      </c>
      <c r="J30" s="57">
        <f t="shared" si="3"/>
        <v>-27582574</v>
      </c>
      <c r="K30" s="57">
        <f t="shared" si="10"/>
        <v>0</v>
      </c>
      <c r="L30" s="57">
        <f t="shared" si="2"/>
        <v>-27582574</v>
      </c>
      <c r="M30" s="45"/>
    </row>
    <row r="31" spans="1:13">
      <c r="A31" s="55" t="s">
        <v>225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3">
      <c r="A32" s="58" t="s">
        <v>226</v>
      </c>
      <c r="B32" s="40"/>
      <c r="C32" s="40">
        <v>119510924</v>
      </c>
      <c r="D32" s="40"/>
      <c r="E32" s="40"/>
      <c r="F32" s="40"/>
      <c r="G32" s="40"/>
      <c r="H32" s="39"/>
      <c r="I32" s="39"/>
      <c r="J32" s="39">
        <f t="shared" si="3"/>
        <v>119510924</v>
      </c>
      <c r="K32" s="39"/>
      <c r="L32" s="39">
        <f t="shared" si="2"/>
        <v>119510924</v>
      </c>
      <c r="M32" s="45"/>
    </row>
    <row r="33" spans="1:13">
      <c r="A33" s="58" t="s">
        <v>227</v>
      </c>
      <c r="B33" s="40"/>
      <c r="C33" s="40"/>
      <c r="D33" s="40"/>
      <c r="E33" s="40"/>
      <c r="F33" s="40"/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5"/>
    </row>
    <row r="34" spans="1:13">
      <c r="A34" s="67" t="s">
        <v>228</v>
      </c>
      <c r="B34" s="40"/>
      <c r="C34" s="40"/>
      <c r="D34" s="40"/>
      <c r="E34" s="59"/>
      <c r="F34" s="59"/>
      <c r="G34" s="59"/>
      <c r="H34" s="39">
        <v>-30625917</v>
      </c>
      <c r="I34" s="39">
        <v>30625917</v>
      </c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229</v>
      </c>
      <c r="B35" s="57">
        <f t="shared" ref="B35:K35" si="12">SUM(B32:B34)</f>
        <v>0</v>
      </c>
      <c r="C35" s="57">
        <f t="shared" si="12"/>
        <v>119510924</v>
      </c>
      <c r="D35" s="57">
        <f t="shared" si="12"/>
        <v>0</v>
      </c>
      <c r="E35" s="57">
        <f t="shared" si="12"/>
        <v>0</v>
      </c>
      <c r="F35" s="57">
        <f t="shared" ref="F35" si="13">SUM(F32:F34)</f>
        <v>0</v>
      </c>
      <c r="G35" s="57">
        <f t="shared" si="12"/>
        <v>0</v>
      </c>
      <c r="H35" s="57">
        <f t="shared" si="12"/>
        <v>-30625917</v>
      </c>
      <c r="I35" s="57">
        <f t="shared" si="12"/>
        <v>30625917</v>
      </c>
      <c r="J35" s="57">
        <f t="shared" si="3"/>
        <v>119510924</v>
      </c>
      <c r="K35" s="57">
        <f t="shared" si="12"/>
        <v>0</v>
      </c>
      <c r="L35" s="57">
        <f t="shared" si="2"/>
        <v>119510924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231</v>
      </c>
      <c r="B37" s="60">
        <f>B24+B30+B35</f>
        <v>170366002</v>
      </c>
      <c r="C37" s="60">
        <f t="shared" ref="C37:K37" si="14">C24+C30+C35</f>
        <v>123186764</v>
      </c>
      <c r="D37" s="60">
        <f t="shared" si="14"/>
        <v>0</v>
      </c>
      <c r="E37" s="60">
        <f t="shared" si="14"/>
        <v>199208</v>
      </c>
      <c r="F37" s="60">
        <f t="shared" si="14"/>
        <v>4379217</v>
      </c>
      <c r="G37" s="60">
        <f t="shared" si="14"/>
        <v>0</v>
      </c>
      <c r="H37" s="60">
        <f t="shared" si="14"/>
        <v>-57192501</v>
      </c>
      <c r="I37" s="60">
        <f t="shared" si="14"/>
        <v>-27582576</v>
      </c>
      <c r="J37" s="60">
        <f t="shared" si="3"/>
        <v>213356114</v>
      </c>
      <c r="K37" s="60">
        <f t="shared" si="14"/>
        <v>0</v>
      </c>
      <c r="L37" s="60">
        <f t="shared" si="2"/>
        <v>213356114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232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233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topLeftCell="A52" workbookViewId="0">
      <selection activeCell="F3" sqref="F3"/>
    </sheetView>
  </sheetViews>
  <sheetFormatPr defaultColWidth="9.140625" defaultRowHeight="15"/>
  <cols>
    <col min="1" max="1" width="9.7109375" style="72" customWidth="1"/>
    <col min="2" max="2" width="90.140625" style="72" customWidth="1"/>
    <col min="3" max="3" width="15.7109375" style="72" customWidth="1"/>
    <col min="4" max="4" width="2.7109375" style="72" customWidth="1"/>
    <col min="5" max="5" width="15.7109375" style="72" customWidth="1"/>
    <col min="6" max="6" width="11.5703125" style="72" customWidth="1"/>
    <col min="7" max="16384" width="9.140625" style="72"/>
  </cols>
  <sheetData>
    <row r="1" spans="2:5">
      <c r="B1" s="70" t="s">
        <v>238</v>
      </c>
    </row>
    <row r="2" spans="2:5">
      <c r="B2" s="73" t="s">
        <v>347</v>
      </c>
    </row>
    <row r="3" spans="2:5">
      <c r="B3" s="73" t="s">
        <v>235</v>
      </c>
    </row>
    <row r="4" spans="2:5">
      <c r="B4" s="73" t="s">
        <v>348</v>
      </c>
    </row>
    <row r="5" spans="2:5">
      <c r="B5" s="70" t="s">
        <v>349</v>
      </c>
      <c r="C5" s="78"/>
      <c r="D5" s="79"/>
      <c r="E5" s="78"/>
    </row>
    <row r="6" spans="2:5">
      <c r="B6" s="73"/>
      <c r="C6" s="78"/>
      <c r="D6" s="79"/>
      <c r="E6" s="78"/>
    </row>
    <row r="7" spans="2:5">
      <c r="B7" s="131"/>
      <c r="C7" s="75" t="s">
        <v>241</v>
      </c>
      <c r="D7" s="75"/>
      <c r="E7" s="75" t="s">
        <v>241</v>
      </c>
    </row>
    <row r="8" spans="2:5" ht="14.1" customHeight="1">
      <c r="B8" s="131"/>
      <c r="C8" s="75" t="s">
        <v>242</v>
      </c>
      <c r="D8" s="75"/>
      <c r="E8" s="75" t="s">
        <v>243</v>
      </c>
    </row>
    <row r="9" spans="2:5" ht="14.1" customHeight="1">
      <c r="B9" s="132"/>
      <c r="C9" s="78"/>
      <c r="D9" s="79"/>
      <c r="E9" s="78"/>
    </row>
    <row r="10" spans="2:5" ht="14.1" customHeight="1">
      <c r="B10" s="117" t="s">
        <v>350</v>
      </c>
      <c r="C10" s="133"/>
      <c r="D10" s="134"/>
      <c r="E10" s="133"/>
    </row>
    <row r="11" spans="2:5" ht="14.1" customHeight="1">
      <c r="B11" s="120" t="s">
        <v>351</v>
      </c>
      <c r="C11" s="112">
        <v>-27582574</v>
      </c>
      <c r="D11" s="108"/>
      <c r="E11" s="112">
        <v>-30625919</v>
      </c>
    </row>
    <row r="12" spans="2:5" ht="14.1" customHeight="1">
      <c r="B12" s="120" t="s">
        <v>352</v>
      </c>
      <c r="C12" s="112"/>
      <c r="D12" s="108"/>
      <c r="E12" s="112"/>
    </row>
    <row r="13" spans="2:5" ht="14.1" customHeight="1">
      <c r="B13" s="84" t="s">
        <v>353</v>
      </c>
      <c r="C13" s="112"/>
      <c r="D13" s="108"/>
      <c r="E13" s="112"/>
    </row>
    <row r="14" spans="2:5" ht="14.1" customHeight="1">
      <c r="B14" s="84" t="s">
        <v>354</v>
      </c>
      <c r="C14" s="112">
        <v>8207552</v>
      </c>
      <c r="D14" s="108"/>
      <c r="E14" s="112">
        <v>8808509</v>
      </c>
    </row>
    <row r="15" spans="2:5" ht="14.1" customHeight="1">
      <c r="B15" s="84" t="s">
        <v>353</v>
      </c>
      <c r="C15" s="112"/>
      <c r="D15" s="108"/>
      <c r="E15" s="112"/>
    </row>
    <row r="16" spans="2:5">
      <c r="B16" s="84" t="s">
        <v>353</v>
      </c>
      <c r="C16" s="112"/>
      <c r="D16" s="108"/>
      <c r="E16" s="112"/>
    </row>
    <row r="17" spans="2:5">
      <c r="B17" s="84" t="s">
        <v>355</v>
      </c>
      <c r="C17" s="112">
        <v>0</v>
      </c>
      <c r="D17" s="108"/>
      <c r="E17" s="112">
        <v>301789</v>
      </c>
    </row>
    <row r="18" spans="2:5">
      <c r="B18" s="84" t="s">
        <v>353</v>
      </c>
      <c r="C18" s="112"/>
      <c r="D18" s="108"/>
      <c r="E18" s="112"/>
    </row>
    <row r="19" spans="2:5">
      <c r="B19" s="84" t="s">
        <v>356</v>
      </c>
      <c r="C19" s="112">
        <v>164336</v>
      </c>
      <c r="D19" s="108"/>
      <c r="E19" s="112">
        <v>-16772</v>
      </c>
    </row>
    <row r="20" spans="2:5">
      <c r="B20" s="84" t="s">
        <v>357</v>
      </c>
      <c r="C20" s="112">
        <v>339905</v>
      </c>
      <c r="D20" s="108"/>
      <c r="E20" s="112">
        <v>-565098</v>
      </c>
    </row>
    <row r="21" spans="2:5">
      <c r="B21" s="84" t="s">
        <v>358</v>
      </c>
      <c r="C21" s="112">
        <v>20561471</v>
      </c>
      <c r="D21" s="135"/>
      <c r="E21" s="112">
        <v>23541349</v>
      </c>
    </row>
    <row r="22" spans="2:5">
      <c r="B22" s="84" t="s">
        <v>359</v>
      </c>
      <c r="C22" s="112">
        <v>-2002768</v>
      </c>
      <c r="D22" s="135"/>
      <c r="E22" s="112">
        <v>1490508</v>
      </c>
    </row>
    <row r="23" spans="2:5">
      <c r="B23" s="84" t="s">
        <v>360</v>
      </c>
      <c r="C23" s="112">
        <v>0</v>
      </c>
      <c r="D23" s="135"/>
      <c r="E23" s="112">
        <v>-1611558</v>
      </c>
    </row>
    <row r="24" spans="2:5">
      <c r="B24" s="84" t="s">
        <v>353</v>
      </c>
      <c r="C24" s="112"/>
      <c r="D24" s="135"/>
      <c r="E24" s="112"/>
    </row>
    <row r="25" spans="2:5">
      <c r="B25" s="136"/>
      <c r="C25" s="112"/>
      <c r="D25" s="108"/>
      <c r="E25" s="112"/>
    </row>
    <row r="26" spans="2:5" ht="14.1" customHeight="1">
      <c r="B26" s="120" t="s">
        <v>361</v>
      </c>
      <c r="C26" s="112">
        <v>0</v>
      </c>
      <c r="D26" s="108"/>
      <c r="E26" s="112">
        <v>0</v>
      </c>
    </row>
    <row r="27" spans="2:5" ht="14.1" customHeight="1">
      <c r="B27" s="84" t="s">
        <v>353</v>
      </c>
      <c r="C27" s="112"/>
      <c r="D27" s="108"/>
      <c r="E27" s="112"/>
    </row>
    <row r="28" spans="2:5">
      <c r="B28" s="84" t="s">
        <v>353</v>
      </c>
      <c r="C28" s="112"/>
      <c r="D28" s="108"/>
      <c r="E28" s="112"/>
    </row>
    <row r="29" spans="2:5">
      <c r="B29" s="84" t="s">
        <v>353</v>
      </c>
      <c r="C29" s="112"/>
      <c r="D29" s="108"/>
      <c r="E29" s="112"/>
    </row>
    <row r="30" spans="2:5">
      <c r="B30" s="84" t="s">
        <v>353</v>
      </c>
      <c r="C30" s="112"/>
      <c r="D30" s="108"/>
      <c r="E30" s="112"/>
    </row>
    <row r="31" spans="2:5">
      <c r="B31" s="84" t="s">
        <v>353</v>
      </c>
      <c r="C31" s="112"/>
      <c r="D31" s="108"/>
      <c r="E31" s="112"/>
    </row>
    <row r="32" spans="2:5">
      <c r="B32" s="84" t="s">
        <v>353</v>
      </c>
      <c r="C32" s="112"/>
      <c r="D32" s="108"/>
      <c r="E32" s="112"/>
    </row>
    <row r="33" spans="2:5">
      <c r="B33" s="136"/>
      <c r="C33" s="112">
        <v>0</v>
      </c>
      <c r="D33" s="108"/>
      <c r="E33" s="112">
        <v>0</v>
      </c>
    </row>
    <row r="34" spans="2:5" ht="14.1" customHeight="1">
      <c r="B34" s="120" t="s">
        <v>362</v>
      </c>
      <c r="C34" s="112"/>
      <c r="D34" s="108"/>
      <c r="E34" s="112"/>
    </row>
    <row r="35" spans="2:5">
      <c r="B35" s="136" t="s">
        <v>363</v>
      </c>
      <c r="C35" s="112"/>
      <c r="D35" s="108"/>
      <c r="E35" s="112"/>
    </row>
    <row r="36" spans="2:5" ht="14.25" customHeight="1">
      <c r="B36" s="136" t="s">
        <v>363</v>
      </c>
      <c r="C36" s="112"/>
      <c r="D36" s="108"/>
      <c r="E36" s="112"/>
    </row>
    <row r="37" spans="2:5" ht="14.25" customHeight="1">
      <c r="B37" s="136" t="s">
        <v>363</v>
      </c>
      <c r="C37" s="112"/>
      <c r="D37" s="108"/>
      <c r="E37" s="112"/>
    </row>
    <row r="38" spans="2:5" ht="14.25" customHeight="1">
      <c r="B38" s="136" t="s">
        <v>364</v>
      </c>
      <c r="C38" s="112"/>
      <c r="D38" s="108"/>
      <c r="E38" s="112"/>
    </row>
    <row r="39" spans="2:5">
      <c r="B39" s="136" t="s">
        <v>364</v>
      </c>
      <c r="C39" s="112"/>
      <c r="D39" s="108"/>
      <c r="E39" s="112"/>
    </row>
    <row r="40" spans="2:5" ht="14.1" customHeight="1">
      <c r="B40" s="136" t="s">
        <v>364</v>
      </c>
      <c r="C40" s="112"/>
      <c r="D40" s="108"/>
      <c r="E40" s="112"/>
    </row>
    <row r="41" spans="2:5">
      <c r="B41" s="117" t="s">
        <v>365</v>
      </c>
      <c r="C41" s="137">
        <f>SUM(C11:C40)</f>
        <v>-312078</v>
      </c>
      <c r="D41" s="138"/>
      <c r="E41" s="137">
        <f>SUM(E11:E40)</f>
        <v>1322808</v>
      </c>
    </row>
    <row r="42" spans="2:5">
      <c r="B42" s="120" t="s">
        <v>366</v>
      </c>
      <c r="C42" s="138"/>
      <c r="D42" s="138"/>
      <c r="E42" s="138"/>
    </row>
    <row r="43" spans="2:5">
      <c r="B43" s="139"/>
      <c r="C43" s="112"/>
      <c r="D43" s="108"/>
      <c r="E43" s="112"/>
    </row>
    <row r="44" spans="2:5">
      <c r="B44" s="117" t="s">
        <v>367</v>
      </c>
      <c r="C44" s="112"/>
      <c r="D44" s="108"/>
      <c r="E44" s="112"/>
    </row>
    <row r="45" spans="2:5" ht="14.1" customHeight="1">
      <c r="B45" s="84" t="s">
        <v>368</v>
      </c>
      <c r="C45" s="112">
        <v>0</v>
      </c>
      <c r="D45" s="108"/>
      <c r="E45" s="112">
        <v>-1227417</v>
      </c>
    </row>
    <row r="46" spans="2:5">
      <c r="B46" s="84" t="s">
        <v>353</v>
      </c>
      <c r="C46" s="112"/>
      <c r="D46" s="108"/>
      <c r="E46" s="112"/>
    </row>
    <row r="47" spans="2:5" ht="14.1" customHeight="1">
      <c r="B47" s="84" t="s">
        <v>353</v>
      </c>
      <c r="C47" s="112"/>
      <c r="D47" s="108"/>
      <c r="E47" s="112"/>
    </row>
    <row r="48" spans="2:5">
      <c r="B48" s="84" t="s">
        <v>353</v>
      </c>
      <c r="C48" s="112"/>
      <c r="D48" s="108"/>
      <c r="E48" s="112"/>
    </row>
    <row r="49" spans="2:5">
      <c r="B49" s="84" t="s">
        <v>369</v>
      </c>
      <c r="C49" s="112"/>
      <c r="D49" s="108"/>
      <c r="E49" s="112"/>
    </row>
    <row r="50" spans="2:5">
      <c r="B50" s="84" t="s">
        <v>353</v>
      </c>
      <c r="C50" s="112"/>
      <c r="D50" s="108"/>
      <c r="E50" s="112"/>
    </row>
    <row r="51" spans="2:5">
      <c r="B51" s="84" t="s">
        <v>353</v>
      </c>
      <c r="C51" s="112"/>
      <c r="D51" s="108"/>
      <c r="E51" s="112"/>
    </row>
    <row r="52" spans="2:5" ht="14.1" customHeight="1">
      <c r="B52" s="84" t="s">
        <v>353</v>
      </c>
      <c r="C52" s="112"/>
      <c r="D52" s="108"/>
      <c r="E52" s="112"/>
    </row>
    <row r="53" spans="2:5" ht="14.1" customHeight="1">
      <c r="B53" s="84" t="s">
        <v>353</v>
      </c>
      <c r="C53" s="112"/>
      <c r="D53" s="108"/>
      <c r="E53" s="112"/>
    </row>
    <row r="54" spans="2:5" ht="14.1" customHeight="1">
      <c r="B54" s="84" t="s">
        <v>353</v>
      </c>
      <c r="C54" s="112"/>
      <c r="D54" s="108"/>
      <c r="E54" s="112"/>
    </row>
    <row r="55" spans="2:5" ht="14.1" customHeight="1">
      <c r="B55" s="84" t="s">
        <v>353</v>
      </c>
      <c r="C55" s="112"/>
      <c r="D55" s="108"/>
      <c r="E55" s="112"/>
    </row>
    <row r="56" spans="2:5" ht="14.1" customHeight="1">
      <c r="B56" s="84" t="s">
        <v>353</v>
      </c>
      <c r="C56" s="112">
        <v>-119510924</v>
      </c>
      <c r="D56" s="108"/>
      <c r="E56" s="112"/>
    </row>
    <row r="57" spans="2:5" ht="14.1" customHeight="1">
      <c r="B57" s="117" t="s">
        <v>370</v>
      </c>
      <c r="C57" s="137">
        <f>SUM(C45:C56)</f>
        <v>-119510924</v>
      </c>
      <c r="D57" s="138"/>
      <c r="E57" s="137">
        <f>SUM(E45:E56)</f>
        <v>-1227417</v>
      </c>
    </row>
    <row r="58" spans="2:5" ht="14.1" customHeight="1">
      <c r="B58" s="139"/>
      <c r="C58" s="112"/>
      <c r="D58" s="108"/>
      <c r="E58" s="112"/>
    </row>
    <row r="59" spans="2:5" ht="14.1" customHeight="1">
      <c r="B59" s="117" t="s">
        <v>371</v>
      </c>
      <c r="C59" s="112"/>
      <c r="D59" s="108"/>
      <c r="E59" s="112"/>
    </row>
    <row r="60" spans="2:5" ht="14.1" customHeight="1">
      <c r="B60" s="84" t="s">
        <v>372</v>
      </c>
      <c r="C60" s="112"/>
      <c r="D60" s="108"/>
      <c r="E60" s="112"/>
    </row>
    <row r="61" spans="2:5" ht="14.1" customHeight="1">
      <c r="B61" s="84" t="s">
        <v>353</v>
      </c>
      <c r="C61" s="112"/>
      <c r="D61" s="108"/>
      <c r="E61" s="112"/>
    </row>
    <row r="62" spans="2:5" ht="14.1" customHeight="1">
      <c r="B62" s="84" t="s">
        <v>353</v>
      </c>
      <c r="C62" s="112"/>
      <c r="D62" s="108"/>
      <c r="E62" s="112"/>
    </row>
    <row r="63" spans="2:5" ht="14.1" customHeight="1">
      <c r="B63" s="84" t="s">
        <v>353</v>
      </c>
      <c r="C63" s="112"/>
      <c r="D63" s="108"/>
      <c r="E63" s="112"/>
    </row>
    <row r="64" spans="2:5" ht="14.1" customHeight="1">
      <c r="B64" s="84" t="s">
        <v>353</v>
      </c>
      <c r="C64" s="112"/>
      <c r="D64" s="108"/>
      <c r="E64" s="112"/>
    </row>
    <row r="65" spans="2:6" ht="14.1" customHeight="1">
      <c r="B65" s="84" t="s">
        <v>353</v>
      </c>
      <c r="C65" s="112"/>
      <c r="D65" s="108"/>
      <c r="E65" s="112"/>
    </row>
    <row r="66" spans="2:6" ht="14.1" customHeight="1">
      <c r="B66" s="84" t="s">
        <v>353</v>
      </c>
      <c r="C66" s="112"/>
      <c r="D66" s="108"/>
      <c r="E66" s="112"/>
    </row>
    <row r="67" spans="2:6" ht="14.1" customHeight="1">
      <c r="B67" s="84" t="s">
        <v>353</v>
      </c>
      <c r="C67" s="112"/>
      <c r="D67" s="108"/>
      <c r="E67" s="112"/>
    </row>
    <row r="68" spans="2:6" ht="15" customHeight="1">
      <c r="B68" s="84" t="s">
        <v>353</v>
      </c>
      <c r="C68" s="112"/>
      <c r="D68" s="108"/>
      <c r="E68" s="112"/>
    </row>
    <row r="69" spans="2:6" ht="15" customHeight="1">
      <c r="B69" s="84" t="s">
        <v>353</v>
      </c>
      <c r="C69" s="112"/>
      <c r="D69" s="108"/>
      <c r="E69" s="112"/>
    </row>
    <row r="70" spans="2:6" ht="15" customHeight="1">
      <c r="B70" s="84" t="s">
        <v>353</v>
      </c>
      <c r="C70" s="112"/>
      <c r="D70" s="108"/>
      <c r="E70" s="112"/>
    </row>
    <row r="71" spans="2:6" ht="14.1" customHeight="1">
      <c r="B71" s="84" t="s">
        <v>353</v>
      </c>
      <c r="C71" s="112">
        <v>119510924</v>
      </c>
      <c r="D71" s="135"/>
      <c r="E71" s="140"/>
    </row>
    <row r="72" spans="2:6" ht="14.1" customHeight="1">
      <c r="B72" s="117" t="s">
        <v>373</v>
      </c>
      <c r="C72" s="137">
        <f>SUM(C60:C71)</f>
        <v>119510924</v>
      </c>
      <c r="D72" s="138"/>
      <c r="E72" s="137">
        <f>SUM(E60:E71)</f>
        <v>0</v>
      </c>
    </row>
    <row r="73" spans="2:6" ht="14.1" customHeight="1">
      <c r="B73" s="139"/>
      <c r="C73" s="112"/>
      <c r="D73" s="108"/>
      <c r="E73" s="112"/>
    </row>
    <row r="74" spans="2:6" ht="14.1" customHeight="1">
      <c r="B74" s="117" t="s">
        <v>374</v>
      </c>
      <c r="C74" s="141">
        <f>C41+C57+C72</f>
        <v>-312078</v>
      </c>
      <c r="D74" s="138"/>
      <c r="E74" s="141">
        <f>E41+E57+E72</f>
        <v>95391</v>
      </c>
    </row>
    <row r="75" spans="2:6">
      <c r="B75" s="142" t="s">
        <v>375</v>
      </c>
      <c r="C75" s="112">
        <v>594705</v>
      </c>
      <c r="D75" s="108"/>
      <c r="E75" s="112">
        <v>499314</v>
      </c>
    </row>
    <row r="76" spans="2:6">
      <c r="B76" s="142" t="s">
        <v>376</v>
      </c>
      <c r="C76" s="112"/>
      <c r="D76" s="108"/>
      <c r="E76" s="112"/>
    </row>
    <row r="77" spans="2:6" ht="15.75" thickBot="1">
      <c r="B77" s="143" t="s">
        <v>377</v>
      </c>
      <c r="C77" s="144">
        <f>SUM(C74:C76)</f>
        <v>282627</v>
      </c>
      <c r="D77" s="145"/>
      <c r="E77" s="144">
        <f>SUM(E74:E76)</f>
        <v>594705</v>
      </c>
    </row>
    <row r="78" spans="2:6" ht="15.75" thickTop="1"/>
    <row r="80" spans="2:6">
      <c r="B80" s="128" t="s">
        <v>346</v>
      </c>
      <c r="C80" s="146">
        <f>C77-'[1]Pasqyra e Pozicioni Financiar'!C11</f>
        <v>282627</v>
      </c>
      <c r="D80" s="147"/>
      <c r="E80" s="147">
        <f>E77-'[1]Pasqyra e Pozicioni Financiar'!E11</f>
        <v>594705</v>
      </c>
      <c r="F80" s="12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showGridLines="0" topLeftCell="A58" workbookViewId="0">
      <selection activeCell="A22" sqref="A22:XFD22"/>
    </sheetView>
  </sheetViews>
  <sheetFormatPr defaultColWidth="9.140625" defaultRowHeight="15"/>
  <cols>
    <col min="1" max="1" width="110.5703125" style="72" customWidth="1"/>
    <col min="2" max="2" width="15.7109375" style="71" customWidth="1"/>
    <col min="3" max="3" width="2.7109375" style="71" customWidth="1"/>
    <col min="4" max="4" width="15.7109375" style="71" customWidth="1"/>
    <col min="5" max="5" width="2.5703125" style="71" customWidth="1"/>
    <col min="6" max="6" width="41.28515625" style="71" customWidth="1"/>
    <col min="7" max="8" width="11" style="72" bestFit="1" customWidth="1"/>
    <col min="9" max="9" width="9.5703125" style="72" bestFit="1" customWidth="1"/>
    <col min="10" max="16384" width="9.140625" style="72"/>
  </cols>
  <sheetData>
    <row r="1" spans="1:6">
      <c r="A1" s="70" t="s">
        <v>238</v>
      </c>
    </row>
    <row r="2" spans="1:6">
      <c r="A2" s="73" t="s">
        <v>239</v>
      </c>
    </row>
    <row r="3" spans="1:6">
      <c r="A3" s="73" t="s">
        <v>235</v>
      </c>
    </row>
    <row r="4" spans="1:6">
      <c r="A4" s="73" t="s">
        <v>236</v>
      </c>
    </row>
    <row r="5" spans="1:6">
      <c r="A5" s="70" t="s">
        <v>240</v>
      </c>
      <c r="B5" s="72"/>
      <c r="C5" s="72"/>
      <c r="D5" s="72"/>
      <c r="E5" s="72"/>
      <c r="F5" s="72"/>
    </row>
    <row r="6" spans="1:6">
      <c r="A6" s="74"/>
      <c r="B6" s="75" t="s">
        <v>241</v>
      </c>
      <c r="C6" s="75"/>
      <c r="D6" s="75" t="s">
        <v>241</v>
      </c>
      <c r="E6" s="76"/>
      <c r="F6" s="72"/>
    </row>
    <row r="7" spans="1:6">
      <c r="A7" s="74"/>
      <c r="B7" s="75" t="s">
        <v>242</v>
      </c>
      <c r="C7" s="75"/>
      <c r="D7" s="75" t="s">
        <v>243</v>
      </c>
      <c r="E7" s="76"/>
      <c r="F7" s="72"/>
    </row>
    <row r="8" spans="1:6">
      <c r="A8" s="77" t="s">
        <v>244</v>
      </c>
      <c r="B8" s="78"/>
      <c r="C8" s="79"/>
      <c r="D8" s="78"/>
      <c r="E8" s="80"/>
      <c r="F8" s="81"/>
    </row>
    <row r="9" spans="1:6">
      <c r="A9" s="82" t="s">
        <v>245</v>
      </c>
      <c r="B9" s="78"/>
      <c r="C9" s="79"/>
      <c r="D9" s="78"/>
      <c r="E9" s="83"/>
      <c r="F9" s="72"/>
    </row>
    <row r="10" spans="1:6">
      <c r="A10" s="84" t="s">
        <v>246</v>
      </c>
      <c r="B10" s="85">
        <v>23261304</v>
      </c>
      <c r="C10" s="86"/>
      <c r="D10" s="85">
        <v>21825656</v>
      </c>
      <c r="E10" s="83"/>
      <c r="F10" s="87" t="s">
        <v>247</v>
      </c>
    </row>
    <row r="11" spans="1:6">
      <c r="A11" s="84" t="s">
        <v>248</v>
      </c>
      <c r="B11" s="85"/>
      <c r="C11" s="86"/>
      <c r="D11" s="85"/>
      <c r="E11" s="83"/>
      <c r="F11" s="87" t="s">
        <v>249</v>
      </c>
    </row>
    <row r="12" spans="1:6">
      <c r="A12" s="84" t="s">
        <v>250</v>
      </c>
      <c r="B12" s="85"/>
      <c r="C12" s="86"/>
      <c r="D12" s="85"/>
      <c r="E12" s="83"/>
      <c r="F12" s="87" t="s">
        <v>249</v>
      </c>
    </row>
    <row r="13" spans="1:6">
      <c r="A13" s="84" t="s">
        <v>251</v>
      </c>
      <c r="B13" s="85"/>
      <c r="C13" s="86"/>
      <c r="D13" s="85"/>
      <c r="E13" s="83"/>
      <c r="F13" s="87" t="s">
        <v>249</v>
      </c>
    </row>
    <row r="14" spans="1:6">
      <c r="A14" s="84" t="s">
        <v>252</v>
      </c>
      <c r="B14" s="85">
        <v>9543494</v>
      </c>
      <c r="C14" s="86"/>
      <c r="D14" s="85">
        <v>8339000</v>
      </c>
      <c r="E14" s="83"/>
      <c r="F14" s="87" t="s">
        <v>253</v>
      </c>
    </row>
    <row r="15" spans="1:6">
      <c r="A15" s="82" t="s">
        <v>254</v>
      </c>
      <c r="B15" s="85"/>
      <c r="C15" s="86"/>
      <c r="D15" s="85"/>
      <c r="E15" s="83"/>
      <c r="F15" s="72"/>
    </row>
    <row r="16" spans="1:6">
      <c r="A16" s="82" t="s">
        <v>255</v>
      </c>
      <c r="B16" s="85"/>
      <c r="C16" s="86"/>
      <c r="D16" s="85"/>
      <c r="E16" s="83"/>
      <c r="F16" s="72"/>
    </row>
    <row r="17" spans="1:6">
      <c r="A17" s="82" t="s">
        <v>256</v>
      </c>
      <c r="B17" s="85">
        <v>-3536906</v>
      </c>
      <c r="C17" s="86"/>
      <c r="D17" s="85">
        <v>-3725672</v>
      </c>
      <c r="E17" s="83"/>
      <c r="F17" s="72"/>
    </row>
    <row r="18" spans="1:6">
      <c r="A18" s="82" t="s">
        <v>257</v>
      </c>
      <c r="B18" s="85">
        <v>-21290534</v>
      </c>
      <c r="C18" s="86"/>
      <c r="D18" s="85">
        <v>-19208469</v>
      </c>
      <c r="E18" s="83"/>
      <c r="F18" s="72"/>
    </row>
    <row r="19" spans="1:6">
      <c r="A19" s="82" t="s">
        <v>258</v>
      </c>
      <c r="B19" s="85">
        <v>-8207552</v>
      </c>
      <c r="C19" s="86"/>
      <c r="D19" s="85">
        <v>-8808509</v>
      </c>
      <c r="E19" s="83"/>
      <c r="F19" s="72"/>
    </row>
    <row r="20" spans="1:6">
      <c r="A20" s="82" t="s">
        <v>259</v>
      </c>
      <c r="B20" s="85">
        <v>-25228986</v>
      </c>
      <c r="C20" s="86"/>
      <c r="D20" s="85">
        <v>-26255054</v>
      </c>
      <c r="E20" s="83"/>
      <c r="F20" s="88"/>
    </row>
    <row r="21" spans="1:6">
      <c r="A21" s="82" t="s">
        <v>260</v>
      </c>
      <c r="B21" s="85"/>
      <c r="C21" s="86"/>
      <c r="D21" s="85"/>
      <c r="E21" s="83"/>
      <c r="F21" s="72"/>
    </row>
    <row r="22" spans="1:6">
      <c r="A22" s="82" t="s">
        <v>261</v>
      </c>
      <c r="B22" s="85">
        <v>-2123394</v>
      </c>
      <c r="C22" s="86"/>
      <c r="D22" s="85">
        <v>-2792871</v>
      </c>
      <c r="E22" s="83"/>
      <c r="F22" s="72"/>
    </row>
    <row r="23" spans="1:6">
      <c r="A23" s="82"/>
      <c r="B23" s="82"/>
      <c r="C23" s="82"/>
      <c r="D23" s="82"/>
      <c r="E23" s="83"/>
      <c r="F23" s="72"/>
    </row>
    <row r="24" spans="1:6">
      <c r="A24" s="82" t="s">
        <v>262</v>
      </c>
      <c r="B24" s="85"/>
      <c r="C24" s="86"/>
      <c r="D24" s="85"/>
      <c r="E24" s="83"/>
      <c r="F24" s="72"/>
    </row>
    <row r="25" spans="1:6">
      <c r="A25" s="82" t="s">
        <v>263</v>
      </c>
      <c r="B25" s="85"/>
      <c r="C25" s="86"/>
      <c r="D25" s="85"/>
      <c r="E25" s="83"/>
      <c r="F25" s="72"/>
    </row>
    <row r="26" spans="1:6">
      <c r="A26" s="82" t="s">
        <v>264</v>
      </c>
      <c r="B26" s="85"/>
      <c r="C26" s="86"/>
      <c r="D26" s="85"/>
      <c r="E26" s="83"/>
      <c r="F26" s="72"/>
    </row>
    <row r="27" spans="1:6">
      <c r="A27" s="89" t="s">
        <v>265</v>
      </c>
      <c r="B27" s="85"/>
      <c r="C27" s="86"/>
      <c r="D27" s="85"/>
      <c r="E27" s="83"/>
      <c r="F27" s="72"/>
    </row>
    <row r="28" spans="1:6" ht="15" customHeight="1">
      <c r="A28" s="90" t="s">
        <v>266</v>
      </c>
      <c r="B28" s="91">
        <f>SUM(B10:B22,B24:B27)</f>
        <v>-27582574</v>
      </c>
      <c r="C28" s="86"/>
      <c r="D28" s="91">
        <f>SUM(D10:D22,D24:D27)</f>
        <v>-30625919</v>
      </c>
      <c r="E28" s="83"/>
      <c r="F28" s="72"/>
    </row>
    <row r="29" spans="1:6" ht="15" customHeight="1">
      <c r="A29" s="82" t="s">
        <v>267</v>
      </c>
      <c r="B29" s="85"/>
      <c r="C29" s="86"/>
      <c r="D29" s="85"/>
      <c r="E29" s="83"/>
      <c r="F29" s="72"/>
    </row>
    <row r="30" spans="1:6" ht="15" customHeight="1">
      <c r="A30" s="90" t="s">
        <v>268</v>
      </c>
      <c r="B30" s="91">
        <f>SUM(B28:B29)</f>
        <v>-27582574</v>
      </c>
      <c r="C30" s="92"/>
      <c r="D30" s="91">
        <f>SUM(D28:D29)</f>
        <v>-30625919</v>
      </c>
      <c r="E30" s="83"/>
      <c r="F30" s="72"/>
    </row>
    <row r="31" spans="1:6" ht="15" customHeight="1">
      <c r="A31" s="82"/>
      <c r="B31" s="82"/>
      <c r="C31" s="82"/>
      <c r="D31" s="82"/>
      <c r="E31" s="83"/>
      <c r="F31" s="72"/>
    </row>
    <row r="32" spans="1:6" ht="15" customHeight="1">
      <c r="A32" s="77" t="s">
        <v>269</v>
      </c>
      <c r="B32" s="82"/>
      <c r="C32" s="82"/>
      <c r="D32" s="82"/>
      <c r="E32" s="83"/>
      <c r="F32" s="72"/>
    </row>
    <row r="33" spans="1:6" ht="15" customHeight="1">
      <c r="A33" s="82" t="s">
        <v>270</v>
      </c>
      <c r="B33" s="85"/>
      <c r="C33" s="86"/>
      <c r="D33" s="85"/>
      <c r="E33" s="83"/>
      <c r="F33" s="72"/>
    </row>
    <row r="34" spans="1:6">
      <c r="A34" s="82"/>
      <c r="B34" s="82"/>
      <c r="C34" s="82"/>
      <c r="D34" s="82"/>
      <c r="E34" s="83"/>
      <c r="F34" s="72"/>
    </row>
    <row r="35" spans="1:6" ht="15.75" thickBot="1">
      <c r="A35" s="90" t="s">
        <v>271</v>
      </c>
      <c r="B35" s="93">
        <f>B30+B33</f>
        <v>-27582574</v>
      </c>
      <c r="C35" s="94"/>
      <c r="D35" s="93">
        <f>D30+D33</f>
        <v>-30625919</v>
      </c>
      <c r="E35" s="83"/>
      <c r="F35" s="72"/>
    </row>
    <row r="36" spans="1:6" ht="15.75" thickTop="1">
      <c r="A36" s="90"/>
      <c r="B36" s="90"/>
      <c r="C36" s="90"/>
      <c r="D36" s="90"/>
      <c r="E36" s="83"/>
      <c r="F36" s="72"/>
    </row>
    <row r="37" spans="1:6">
      <c r="A37" s="90" t="s">
        <v>272</v>
      </c>
      <c r="B37" s="90"/>
      <c r="C37" s="90"/>
      <c r="D37" s="90"/>
      <c r="E37" s="83"/>
      <c r="F37" s="72"/>
    </row>
    <row r="38" spans="1:6">
      <c r="A38" s="82" t="s">
        <v>273</v>
      </c>
      <c r="B38" s="85"/>
      <c r="C38" s="86"/>
      <c r="D38" s="85"/>
      <c r="E38" s="83"/>
      <c r="F38" s="72"/>
    </row>
    <row r="39" spans="1:6">
      <c r="A39" s="82" t="s">
        <v>274</v>
      </c>
      <c r="B39" s="85"/>
      <c r="C39" s="86"/>
      <c r="D39" s="85"/>
      <c r="E39" s="83"/>
      <c r="F39" s="72"/>
    </row>
    <row r="40" spans="1:6">
      <c r="A40" s="82"/>
      <c r="B40" s="95"/>
      <c r="C40" s="95"/>
      <c r="D40" s="95"/>
      <c r="E40" s="83"/>
      <c r="F40" s="72"/>
    </row>
    <row r="41" spans="1:6">
      <c r="A41" s="90" t="s">
        <v>275</v>
      </c>
      <c r="B41" s="72"/>
      <c r="C41" s="72"/>
      <c r="D41" s="72"/>
      <c r="E41" s="94"/>
      <c r="F41" s="72"/>
    </row>
    <row r="42" spans="1:6">
      <c r="A42" s="82" t="s">
        <v>276</v>
      </c>
      <c r="B42" s="92"/>
      <c r="C42" s="92"/>
      <c r="D42" s="92"/>
      <c r="E42" s="94"/>
      <c r="F42" s="72"/>
    </row>
    <row r="43" spans="1:6">
      <c r="A43" s="96" t="s">
        <v>277</v>
      </c>
      <c r="B43" s="85"/>
      <c r="C43" s="86"/>
      <c r="D43" s="85"/>
      <c r="E43" s="83"/>
      <c r="F43" s="72"/>
    </row>
    <row r="44" spans="1:6">
      <c r="A44" s="96" t="s">
        <v>278</v>
      </c>
      <c r="B44" s="85"/>
      <c r="C44" s="86"/>
      <c r="D44" s="85"/>
      <c r="E44" s="83"/>
      <c r="F44" s="72"/>
    </row>
    <row r="45" spans="1:6">
      <c r="A45" s="95"/>
      <c r="B45" s="95"/>
      <c r="C45" s="95"/>
      <c r="D45" s="95"/>
      <c r="E45" s="83"/>
      <c r="F45" s="72"/>
    </row>
    <row r="46" spans="1:6">
      <c r="A46" s="82" t="s">
        <v>279</v>
      </c>
      <c r="B46" s="72"/>
      <c r="C46" s="72"/>
      <c r="D46" s="72"/>
      <c r="E46" s="94"/>
      <c r="F46" s="72"/>
    </row>
    <row r="47" spans="1:6">
      <c r="A47" s="96" t="s">
        <v>277</v>
      </c>
      <c r="B47" s="85"/>
      <c r="C47" s="86"/>
      <c r="D47" s="85"/>
      <c r="E47" s="72"/>
      <c r="F47" s="72"/>
    </row>
    <row r="48" spans="1:6">
      <c r="A48" s="96" t="s">
        <v>278</v>
      </c>
      <c r="B48" s="85"/>
      <c r="C48" s="86"/>
      <c r="D48" s="85"/>
      <c r="E48" s="72"/>
      <c r="F48" s="72"/>
    </row>
    <row r="49" spans="1:5">
      <c r="B49" s="72"/>
      <c r="C49" s="72"/>
      <c r="D49" s="72"/>
      <c r="E49" s="72"/>
    </row>
    <row r="50" spans="1:5">
      <c r="A50" s="90" t="s">
        <v>280</v>
      </c>
      <c r="B50" s="97">
        <f>B35</f>
        <v>-27582574</v>
      </c>
      <c r="D50" s="97">
        <f>D35</f>
        <v>-30625919</v>
      </c>
    </row>
    <row r="51" spans="1:5">
      <c r="A51" s="90"/>
    </row>
    <row r="52" spans="1:5">
      <c r="A52" s="77" t="s">
        <v>222</v>
      </c>
    </row>
    <row r="53" spans="1:5">
      <c r="A53" s="90"/>
    </row>
    <row r="54" spans="1:5">
      <c r="A54" s="90" t="s">
        <v>281</v>
      </c>
    </row>
    <row r="55" spans="1:5">
      <c r="A55" s="82" t="s">
        <v>282</v>
      </c>
      <c r="B55" s="85"/>
      <c r="C55" s="86"/>
      <c r="D55" s="85"/>
    </row>
    <row r="56" spans="1:5">
      <c r="A56" s="82" t="s">
        <v>283</v>
      </c>
      <c r="B56" s="85"/>
      <c r="C56" s="86"/>
      <c r="D56" s="85"/>
    </row>
    <row r="57" spans="1:5">
      <c r="A57" s="89" t="s">
        <v>265</v>
      </c>
      <c r="B57" s="85"/>
      <c r="C57" s="86"/>
      <c r="D57" s="85"/>
    </row>
    <row r="58" spans="1:5">
      <c r="A58" s="82" t="s">
        <v>284</v>
      </c>
      <c r="B58" s="85"/>
      <c r="C58" s="86"/>
      <c r="D58" s="85"/>
    </row>
    <row r="59" spans="1:5">
      <c r="A59" s="90" t="s">
        <v>285</v>
      </c>
      <c r="B59" s="97">
        <f>SUM(B55:B58)</f>
        <v>0</v>
      </c>
      <c r="D59" s="97">
        <f>SUM(D55:D58)</f>
        <v>0</v>
      </c>
    </row>
    <row r="60" spans="1:5">
      <c r="A60" s="98"/>
    </row>
    <row r="61" spans="1:5">
      <c r="A61" s="90" t="s">
        <v>286</v>
      </c>
    </row>
    <row r="62" spans="1:5">
      <c r="A62" s="82" t="s">
        <v>287</v>
      </c>
      <c r="B62" s="85"/>
      <c r="C62" s="86"/>
      <c r="D62" s="85"/>
    </row>
    <row r="63" spans="1:5">
      <c r="A63" s="82" t="s">
        <v>288</v>
      </c>
      <c r="B63" s="85"/>
      <c r="C63" s="86"/>
      <c r="D63" s="85"/>
    </row>
    <row r="64" spans="1:5">
      <c r="A64" s="82" t="s">
        <v>289</v>
      </c>
      <c r="B64" s="85"/>
      <c r="C64" s="86"/>
      <c r="D64" s="85"/>
    </row>
    <row r="65" spans="1:4">
      <c r="A65" s="89" t="s">
        <v>265</v>
      </c>
      <c r="B65" s="85"/>
      <c r="C65" s="86"/>
      <c r="D65" s="85"/>
    </row>
    <row r="66" spans="1:4">
      <c r="A66" s="82" t="s">
        <v>290</v>
      </c>
      <c r="B66" s="85"/>
      <c r="C66" s="86"/>
      <c r="D66" s="85"/>
    </row>
    <row r="67" spans="1:4">
      <c r="A67" s="90" t="s">
        <v>285</v>
      </c>
      <c r="B67" s="97">
        <f>SUM(B62:B66)</f>
        <v>0</v>
      </c>
      <c r="D67" s="97">
        <f>SUM(D62:D66)</f>
        <v>0</v>
      </c>
    </row>
    <row r="68" spans="1:4">
      <c r="A68" s="98"/>
    </row>
    <row r="69" spans="1:4">
      <c r="A69" s="90" t="s">
        <v>291</v>
      </c>
      <c r="B69" s="97">
        <f>SUM(B59,B67)</f>
        <v>0</v>
      </c>
      <c r="D69" s="97">
        <f>SUM(D59,D67)</f>
        <v>0</v>
      </c>
    </row>
    <row r="70" spans="1:4">
      <c r="A70" s="98"/>
      <c r="B70" s="97"/>
      <c r="D70" s="97"/>
    </row>
    <row r="71" spans="1:4" ht="15.75" thickBot="1">
      <c r="A71" s="90" t="s">
        <v>292</v>
      </c>
      <c r="B71" s="99">
        <f>B69+B50</f>
        <v>-27582574</v>
      </c>
      <c r="D71" s="99">
        <f>D69+D50</f>
        <v>-30625919</v>
      </c>
    </row>
    <row r="72" spans="1:4" ht="15.75" thickTop="1">
      <c r="A72" s="82"/>
    </row>
    <row r="73" spans="1:4">
      <c r="A73" s="77" t="s">
        <v>293</v>
      </c>
    </row>
    <row r="74" spans="1:4">
      <c r="A74" s="82" t="s">
        <v>273</v>
      </c>
      <c r="B74" s="100"/>
      <c r="D74" s="100"/>
    </row>
    <row r="75" spans="1:4">
      <c r="A75" s="82" t="s">
        <v>274</v>
      </c>
      <c r="B75" s="100"/>
      <c r="D75" s="100"/>
    </row>
    <row r="79" spans="1:4">
      <c r="B79" s="101"/>
    </row>
    <row r="80" spans="1:4">
      <c r="B80" s="10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Pasqyra e Levizjeve ne Kapital</vt:lpstr>
      <vt:lpstr>5-CashFlow (indirekt)</vt:lpstr>
      <vt:lpstr>1.Pasqyra e Perform. (natyra)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2021-09-06T13:35:03Z</dcterms:modified>
</cp:coreProperties>
</file>