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1"/>
  </bookViews>
  <sheets>
    <sheet name="2.Pasqyra e Pozicioni Financiar" sheetId="26" r:id="rId1"/>
    <sheet name="1.Pasqyra e Perform. (natyra)" sheetId="27" r:id="rId2"/>
    <sheet name="5-CashFlow (direkt)" sheetId="25" r:id="rId3"/>
    <sheet name="Pasqyra e Levizjeve ne Kapital" sheetId="28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K35" i="28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K24" s="1"/>
  <c r="K37" s="1"/>
  <c r="I17"/>
  <c r="I24" s="1"/>
  <c r="I37" s="1"/>
  <c r="H17"/>
  <c r="G17"/>
  <c r="G24" s="1"/>
  <c r="G37" s="1"/>
  <c r="F17"/>
  <c r="E17"/>
  <c r="E24" s="1"/>
  <c r="E37" s="1"/>
  <c r="D17"/>
  <c r="C17"/>
  <c r="C24" s="1"/>
  <c r="C37" s="1"/>
  <c r="B17"/>
  <c r="J17" s="1"/>
  <c r="L17" s="1"/>
  <c r="L16"/>
  <c r="J16"/>
  <c r="L15"/>
  <c r="J15"/>
  <c r="L14"/>
  <c r="J14"/>
  <c r="L13"/>
  <c r="J13"/>
  <c r="K12"/>
  <c r="I12"/>
  <c r="H12"/>
  <c r="H24" s="1"/>
  <c r="H37" s="1"/>
  <c r="G12"/>
  <c r="F12"/>
  <c r="F24" s="1"/>
  <c r="F37" s="1"/>
  <c r="E12"/>
  <c r="D12"/>
  <c r="D24" s="1"/>
  <c r="D37" s="1"/>
  <c r="C12"/>
  <c r="B12"/>
  <c r="B24" s="1"/>
  <c r="J11"/>
  <c r="L11" s="1"/>
  <c r="J10"/>
  <c r="L10" s="1"/>
  <c r="J24" l="1"/>
  <c r="L24" s="1"/>
  <c r="B37"/>
  <c r="J37" s="1"/>
  <c r="L37" s="1"/>
  <c r="J12"/>
  <c r="L12" s="1"/>
  <c r="D67" i="27" l="1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D69" i="26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B20" i="25" l="1"/>
  <c r="D20" l="1"/>
  <c r="B35"/>
  <c r="B52" s="1"/>
  <c r="B55" s="1"/>
  <c r="D35"/>
  <c r="D52" s="1"/>
  <c r="D55" s="1"/>
  <c r="B50"/>
  <c r="D50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<sst xmlns="http://schemas.openxmlformats.org/spreadsheetml/2006/main" count="577" uniqueCount="384">
  <si>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</si>
  <si>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</si>
  <si>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</si>
  <si>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</si>
  <si>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</si>
  <si>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</si>
  <si>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</si>
  <si>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</si>
  <si>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</si>
  <si>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</si>
  <si>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</si>
  <si>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</si>
  <si>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</si>
  <si>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</si>
  <si>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</si>
  <si>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</si>
  <si>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</si>
  <si>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</si>
  <si>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</si>
  <si>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</si>
  <si>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</si>
  <si>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</si>
  <si>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</si>
  <si>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</si>
  <si>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</si>
  <si>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</si>
  <si>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</si>
  <si>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</si>
  <si>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</si>
  <si>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</si>
  <si>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</si>
  <si>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</si>
  <si>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</si>
  <si>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</si>
  <si>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</si>
  <si>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</si>
  <si>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</si>
  <si>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</si>
  <si>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</si>
  <si>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</si>
  <si>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</si>
  <si>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</si>
  <si>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</si>
  <si>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</si>
  <si>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</si>
  <si>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</si>
  <si>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</si>
  <si>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</si>
  <si>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</si>
  <si>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</si>
  <si>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</si>
  <si>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</si>
  <si>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</si>
  <si>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</si>
  <si>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</si>
  <si>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</si>
  <si>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</si>
  <si>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</si>
  <si>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</si>
  <si>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</si>
  <si>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</si>
  <si>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</si>
  <si>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</si>
  <si>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</si>
  <si>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</si>
  <si>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</si>
  <si>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</si>
  <si>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</si>
  <si>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</si>
  <si>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</si>
  <si>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</si>
  <si>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</si>
  <si>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</si>
  <si>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</si>
  <si>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</si>
  <si>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</si>
  <si>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</si>
  <si>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</si>
  <si>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</si>
  <si>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</si>
  <si>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</si>
  <si>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</si>
  <si>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</si>
  <si>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</si>
  <si>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</si>
  <si>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</si>
  <si>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</si>
  <si>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</si>
  <si>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</si>
  <si>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</si>
  <si>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</si>
  <si>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</si>
  <si>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</si>
  <si>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</si>
  <si>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</si>
  <si>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</si>
  <si>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</si>
  <si>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</si>
  <si>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</si>
  <si>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</si>
  <si>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</si>
  <si>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</si>
  <si>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</si>
  <si>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</si>
  <si>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</si>
  <si>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</si>
  <si>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</si>
  <si>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</si>
  <si>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</si>
  <si>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</si>
  <si>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</si>
  <si>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</si>
  <si>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</si>
  <si>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</si>
  <si>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</si>
  <si>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</si>
  <si>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</si>
  <si>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</si>
  <si>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</si>
  <si>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</si>
  <si>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</si>
  <si>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</si>
  <si>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</si>
  <si>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</si>
  <si>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</si>
  <si>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</si>
  <si>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</si>
  <si>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</si>
  <si>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</si>
  <si>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</si>
  <si>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</si>
  <si>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</si>
  <si>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</si>
  <si>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</si>
  <si>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</si>
  <si>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</si>
  <si>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</si>
  <si>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</si>
  <si>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</si>
  <si>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</si>
  <si>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</si>
  <si>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</si>
  <si>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</si>
  <si>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</si>
  <si>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</si>
  <si>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</si>
  <si>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</si>
  <si>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</si>
  <si>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</si>
  <si>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</si>
  <si>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</si>
  <si>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</si>
  <si>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</si>
  <si>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</si>
  <si>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</si>
  <si>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</si>
  <si>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</si>
  <si>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</si>
  <si>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</si>
  <si>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</si>
  <si>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</si>
  <si>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</si>
  <si>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</si>
  <si>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</si>
  <si>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</si>
  <si>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</si>
  <si>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</si>
  <si>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</si>
  <si>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</si>
  <si>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</si>
  <si>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</si>
  <si>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</si>
  <si>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</si>
  <si>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</si>
  <si>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</si>
  <si>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</si>
  <si>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</si>
  <si>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</si>
  <si>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</si>
  <si>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</si>
  <si>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</si>
  <si>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</si>
  <si>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</si>
  <si>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</si>
  <si>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</si>
  <si>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</si>
  <si>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</si>
  <si>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</si>
  <si>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</si>
  <si>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</si>
  <si>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</si>
  <si>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</si>
  <si>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</si>
  <si>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</si>
  <si>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</si>
  <si>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</si>
  <si>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</si>
  <si>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</si>
  <si>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</si>
  <si>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</si>
  <si>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</si>
  <si>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</si>
  <si>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</si>
  <si>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</si>
  <si>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</si>
  <si>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</si>
  <si>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</si>
  <si>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</si>
  <si>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</si>
  <si>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</si>
  <si>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</si>
  <si>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</si>
  <si>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</si>
  <si>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</si>
  <si>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</si>
  <si>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</si>
  <si>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t>Interes i paguar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</si>
  <si>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</si>
  <si>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</si>
  <si>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</si>
  <si>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</si>
  <si>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Fluksi mjeteve monetare nga/perdorur ne aktivitetin e shfrytezimit:</t>
  </si>
  <si>
    <t>Efekti i luhatjeve te kurset te kembimit te mjetet monetare</t>
  </si>
  <si>
    <t>Tatim fitimi i paguar</t>
  </si>
  <si>
    <t>Mjete monetare te gjeneruara nga aktiviteti i shfrytezimit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</si>
  <si>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</si>
  <si>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Pershkruaj</t>
  </si>
  <si>
    <t>Pasqyrat financiare te vitit 2019</t>
  </si>
  <si>
    <t>Ujesjelles Kanalizime Malesi e Madhe</t>
  </si>
  <si>
    <t>K48420718C</t>
  </si>
  <si>
    <t>Lek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</si>
  <si>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</si>
  <si>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</si>
  <si>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</si>
  <si>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</si>
  <si>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Pagesa per blerjen e aktiveve afatgjata materiale</t>
  </si>
  <si>
    <t>Arketime nga shitja e aktiveve afatgjata materiale</t>
  </si>
  <si>
    <t>Para te perdorura per blerjen e filjaleve</t>
  </si>
  <si>
    <t xml:space="preserve">Para te arketuara nga shitja e filjaleve </t>
  </si>
  <si>
    <t>Pagesa per blerjen e investimeve te tjera</t>
  </si>
  <si>
    <t>Arketime nga shitja e investimeve te tjera</t>
  </si>
  <si>
    <t>Dividente te arketuar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</si>
  <si>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</si>
  <si>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</si>
  <si>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</si>
  <si>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</si>
  <si>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</si>
  <si>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</si>
  <si>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</si>
  <si>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</si>
  <si>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</si>
  <si>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</si>
  <si>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</si>
  <si>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</si>
  <si>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</si>
  <si>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</si>
  <si>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</si>
  <si>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</si>
  <si>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</si>
  <si>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</si>
  <si>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</si>
  <si>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</si>
  <si>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</si>
  <si>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</si>
  <si>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</si>
  <si>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</si>
  <si>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</si>
  <si>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</si>
  <si>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</si>
  <si>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</si>
  <si>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</si>
  <si>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</si>
  <si>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</si>
  <si>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</si>
  <si>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</si>
  <si>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tjera (pershkruaj) Nga aktiviteti i shfrytezimit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</si>
  <si>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</si>
  <si>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</si>
  <si>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</si>
  <si>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</si>
  <si>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</si>
  <si>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</si>
  <si>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</si>
  <si>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</si>
  <si>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</si>
  <si>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</si>
  <si>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</si>
  <si>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</si>
  <si>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</si>
  <si>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</si>
  <si>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</si>
  <si>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</si>
  <si>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</si>
  <si>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</si>
  <si>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</si>
  <si>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(pershkruaj)Deftesa te pagueshme (proces gjyqesor)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</si>
  <si>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</si>
  <si>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</si>
  <si>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</si>
  <si>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</si>
  <si>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</si>
  <si>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 te tjera (pershkruaj)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</si>
  <si>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</si>
  <si>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</si>
  <si>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</si>
  <si>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</si>
  <si>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</si>
  <si>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</si>
  <si>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</si>
  <si>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</si>
  <si>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</si>
  <si>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</si>
  <si>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</si>
  <si>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</si>
  <si>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</si>
  <si>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</si>
  <si>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</si>
  <si>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</si>
  <si>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</si>
  <si>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</si>
  <si>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</si>
  <si>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</si>
  <si>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</si>
  <si>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</si>
  <si>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</si>
  <si>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</si>
  <si>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</si>
  <si>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</si>
  <si>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</si>
  <si>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</si>
  <si>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</si>
  <si>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</si>
  <si>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</si>
  <si>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</si>
  <si>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</si>
  <si>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</si>
  <si>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</si>
  <si>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</si>
  <si>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</si>
  <si>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</si>
  <si>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</si>
  <si>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</si>
  <si>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</si>
  <si>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</si>
  <si>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</si>
  <si>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</si>
  <si>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</si>
  <si>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</si>
  <si>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</si>
  <si>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</si>
  <si>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</si>
  <si>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</si>
  <si>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</si>
  <si>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</si>
  <si>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</si>
  <si>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</si>
  <si>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</si>
  <si>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</si>
  <si>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</si>
  <si>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</si>
  <si>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levizjeve ne kapitalin neto</t>
  </si>
  <si>
    <t>Kapitali i nenshkruar</t>
  </si>
  <si>
    <t>Shtese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</si>
  <si>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</si>
  <si>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</si>
  <si>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</si>
  <si>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</si>
  <si>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</si>
  <si>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 xml:space="preserve">Pozicioni financiar ne fillim 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</si>
  <si>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</si>
  <si>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</si>
  <si>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</si>
  <si>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</si>
  <si>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</si>
  <si>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</si>
  <si>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</si>
  <si>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</si>
  <si>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 fitim /humbje e periudhes </t>
    </r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</si>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</sst>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7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3275" applyFont="1" applyFill="1" applyAlignment="1">
      <alignment vertical="top" wrapText="1"/>
    </xf>
    <xf numFmtId="0" fontId="178" fillId="0" borderId="0" xfId="6593" applyFont="1"/>
    <xf numFmtId="0" fontId="178" fillId="0" borderId="0" xfId="6593" applyFont="1" applyBorder="1"/>
    <xf numFmtId="0" fontId="179" fillId="0" borderId="0" xfId="6593" applyNumberFormat="1" applyFont="1" applyFill="1" applyBorder="1" applyAlignment="1" applyProtection="1">
      <alignment wrapText="1"/>
    </xf>
    <xf numFmtId="38" fontId="178" fillId="61" borderId="16" xfId="6593" applyNumberFormat="1" applyFont="1" applyFill="1" applyBorder="1"/>
    <xf numFmtId="38" fontId="178" fillId="61" borderId="0" xfId="6593" applyNumberFormat="1" applyFont="1" applyFill="1" applyBorder="1"/>
    <xf numFmtId="0" fontId="175" fillId="61" borderId="0" xfId="6593" applyNumberFormat="1" applyFont="1" applyFill="1" applyBorder="1" applyAlignment="1" applyProtection="1">
      <alignment horizontal="left" wrapText="1"/>
    </xf>
    <xf numFmtId="38" fontId="178" fillId="0" borderId="0" xfId="6593" applyNumberFormat="1" applyFont="1"/>
    <xf numFmtId="38" fontId="178" fillId="0" borderId="0" xfId="6593" applyNumberFormat="1" applyFont="1" applyBorder="1"/>
    <xf numFmtId="0" fontId="179" fillId="0" borderId="0" xfId="6593" applyNumberFormat="1" applyFont="1" applyFill="1" applyBorder="1" applyAlignment="1" applyProtection="1">
      <alignment horizontal="left" wrapText="1"/>
    </xf>
    <xf numFmtId="38" fontId="178" fillId="0" borderId="15" xfId="6593" applyNumberFormat="1" applyFont="1" applyBorder="1"/>
    <xf numFmtId="0" fontId="175" fillId="0" borderId="0" xfId="6593" applyNumberFormat="1" applyFont="1" applyFill="1" applyBorder="1" applyAlignment="1" applyProtection="1">
      <alignment wrapText="1"/>
    </xf>
    <xf numFmtId="38" fontId="178" fillId="0" borderId="26" xfId="6593" applyNumberFormat="1" applyFont="1" applyBorder="1"/>
    <xf numFmtId="0" fontId="179" fillId="0" borderId="0" xfId="6593" applyNumberFormat="1" applyFont="1" applyFill="1" applyBorder="1" applyAlignment="1" applyProtection="1">
      <alignment horizontal="left" wrapText="1" indent="2"/>
    </xf>
    <xf numFmtId="0" fontId="179" fillId="0" borderId="0" xfId="6593" applyNumberFormat="1" applyFont="1" applyFill="1" applyBorder="1" applyAlignment="1" applyProtection="1">
      <alignment horizontal="left" indent="2"/>
    </xf>
    <xf numFmtId="0" fontId="184" fillId="0" borderId="0" xfId="6593" applyFont="1" applyBorder="1" applyAlignment="1">
      <alignment vertical="center"/>
    </xf>
    <xf numFmtId="3" fontId="176" fillId="0" borderId="0" xfId="6593" applyNumberFormat="1" applyFont="1" applyBorder="1" applyAlignment="1">
      <alignment horizontal="center" vertical="center"/>
    </xf>
    <xf numFmtId="0" fontId="181" fillId="0" borderId="0" xfId="6593" applyFont="1"/>
    <xf numFmtId="0" fontId="180" fillId="0" borderId="0" xfId="6593" applyNumberFormat="1" applyFont="1" applyFill="1" applyBorder="1" applyAlignment="1" applyProtection="1">
      <alignment horizontal="left" wrapText="1" indent="2"/>
    </xf>
    <xf numFmtId="0" fontId="181" fillId="62" borderId="0" xfId="0" applyFont="1" applyFill="1"/>
    <xf numFmtId="0" fontId="182" fillId="62" borderId="0" xfId="0" applyFont="1" applyFill="1"/>
    <xf numFmtId="3" fontId="177" fillId="0" borderId="0" xfId="6593" applyNumberFormat="1" applyFont="1" applyBorder="1" applyAlignment="1">
      <alignment horizontal="center" vertical="center"/>
    </xf>
    <xf numFmtId="0" fontId="178" fillId="0" borderId="0" xfId="6593" applyFont="1" applyAlignment="1">
      <alignment horizontal="center"/>
    </xf>
    <xf numFmtId="0" fontId="181" fillId="0" borderId="0" xfId="0" applyFont="1"/>
    <xf numFmtId="0" fontId="185" fillId="0" borderId="0" xfId="0" applyNumberFormat="1" applyFont="1" applyFill="1" applyBorder="1" applyAlignment="1" applyProtection="1">
      <alignment horizontal="center"/>
    </xf>
    <xf numFmtId="0" fontId="185" fillId="0" borderId="0" xfId="0" applyNumberFormat="1" applyFont="1" applyFill="1" applyBorder="1" applyAlignment="1" applyProtection="1"/>
    <xf numFmtId="0" fontId="182" fillId="0" borderId="0" xfId="0" applyFont="1"/>
    <xf numFmtId="0" fontId="175" fillId="0" borderId="0" xfId="0" applyNumberFormat="1" applyFont="1" applyFill="1" applyBorder="1" applyAlignment="1" applyProtection="1"/>
    <xf numFmtId="0" fontId="180" fillId="0" borderId="0" xfId="6594" applyNumberFormat="1" applyFont="1" applyFill="1" applyBorder="1" applyAlignment="1" applyProtection="1">
      <alignment wrapText="1"/>
    </xf>
    <xf numFmtId="3" fontId="176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/>
    <xf numFmtId="0" fontId="177" fillId="0" borderId="0" xfId="0" applyNumberFormat="1" applyFont="1" applyBorder="1" applyAlignment="1">
      <alignment horizontal="center" vertical="center"/>
    </xf>
    <xf numFmtId="3" fontId="177" fillId="0" borderId="0" xfId="0" applyNumberFormat="1" applyFont="1" applyBorder="1" applyAlignment="1">
      <alignment horizontal="center" vertical="center"/>
    </xf>
    <xf numFmtId="0" fontId="175" fillId="0" borderId="0" xfId="6594" applyNumberFormat="1" applyFont="1" applyFill="1" applyBorder="1" applyAlignment="1" applyProtection="1"/>
    <xf numFmtId="3" fontId="177" fillId="0" borderId="0" xfId="0" applyNumberFormat="1" applyFont="1" applyBorder="1" applyAlignment="1">
      <alignment vertical="center"/>
    </xf>
    <xf numFmtId="0" fontId="175" fillId="0" borderId="0" xfId="6594" applyNumberFormat="1" applyFont="1" applyFill="1" applyBorder="1" applyAlignment="1" applyProtection="1">
      <alignment wrapText="1"/>
    </xf>
    <xf numFmtId="0" fontId="179" fillId="0" borderId="0" xfId="6594" applyNumberFormat="1" applyFont="1" applyFill="1" applyBorder="1" applyAlignment="1" applyProtection="1">
      <alignment wrapText="1"/>
    </xf>
    <xf numFmtId="37" fontId="178" fillId="62" borderId="0" xfId="0" applyNumberFormat="1" applyFont="1" applyFill="1"/>
    <xf numFmtId="37" fontId="178" fillId="62" borderId="0" xfId="0" applyNumberFormat="1" applyFont="1" applyFill="1" applyBorder="1"/>
    <xf numFmtId="37" fontId="178" fillId="61" borderId="0" xfId="0" applyNumberFormat="1" applyFont="1" applyFill="1"/>
    <xf numFmtId="37" fontId="178" fillId="0" borderId="0" xfId="0" applyNumberFormat="1" applyFont="1" applyBorder="1"/>
    <xf numFmtId="0" fontId="187" fillId="63" borderId="0" xfId="6594" applyNumberFormat="1" applyFont="1" applyFill="1" applyBorder="1" applyAlignment="1" applyProtection="1">
      <alignment wrapText="1"/>
    </xf>
    <xf numFmtId="37" fontId="176" fillId="0" borderId="26" xfId="0" applyNumberFormat="1" applyFont="1" applyBorder="1" applyAlignment="1">
      <alignment vertical="center"/>
    </xf>
    <xf numFmtId="37" fontId="176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6" fillId="0" borderId="0" xfId="3275" applyFont="1" applyFill="1" applyBorder="1" applyAlignment="1">
      <alignment horizontal="left" vertical="center"/>
    </xf>
    <xf numFmtId="0" fontId="177" fillId="0" borderId="0" xfId="3275" applyFont="1" applyFill="1" applyBorder="1" applyAlignment="1">
      <alignment horizontal="left" vertical="center"/>
    </xf>
    <xf numFmtId="0" fontId="187" fillId="62" borderId="0" xfId="6594" applyNumberFormat="1" applyFont="1" applyFill="1" applyBorder="1" applyAlignment="1" applyProtection="1">
      <alignment wrapText="1"/>
    </xf>
    <xf numFmtId="37" fontId="178" fillId="62" borderId="27" xfId="0" applyNumberFormat="1" applyFont="1" applyFill="1" applyBorder="1"/>
    <xf numFmtId="0" fontId="1" fillId="0" borderId="0" xfId="6594"/>
    <xf numFmtId="37" fontId="188" fillId="0" borderId="0" xfId="6594" applyNumberFormat="1" applyFont="1"/>
    <xf numFmtId="0" fontId="175" fillId="0" borderId="0" xfId="0" applyNumberFormat="1" applyFont="1" applyFill="1" applyBorder="1" applyAlignment="1" applyProtection="1">
      <alignment wrapText="1"/>
    </xf>
    <xf numFmtId="37" fontId="181" fillId="0" borderId="16" xfId="0" applyNumberFormat="1" applyFont="1" applyBorder="1"/>
    <xf numFmtId="0" fontId="180" fillId="0" borderId="0" xfId="0" applyNumberFormat="1" applyFont="1" applyFill="1" applyBorder="1" applyAlignment="1" applyProtection="1">
      <alignment horizontal="left" wrapText="1" indent="2"/>
    </xf>
    <xf numFmtId="37" fontId="185" fillId="62" borderId="0" xfId="0" applyNumberFormat="1" applyFont="1" applyFill="1" applyBorder="1" applyAlignment="1" applyProtection="1"/>
    <xf numFmtId="0" fontId="185" fillId="62" borderId="0" xfId="0" applyNumberFormat="1" applyFont="1" applyFill="1" applyBorder="1" applyAlignment="1" applyProtection="1"/>
    <xf numFmtId="37" fontId="188" fillId="0" borderId="26" xfId="6594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6" fillId="0" borderId="15" xfId="0" applyNumberFormat="1" applyFont="1" applyBorder="1" applyAlignment="1">
      <alignment vertical="center"/>
    </xf>
    <xf numFmtId="37" fontId="175" fillId="0" borderId="26" xfId="6594" applyNumberFormat="1" applyFont="1" applyFill="1" applyBorder="1" applyAlignment="1" applyProtection="1">
      <alignment wrapText="1"/>
    </xf>
    <xf numFmtId="0" fontId="175" fillId="0" borderId="0" xfId="6594" applyNumberFormat="1" applyFont="1" applyFill="1" applyBorder="1" applyAlignment="1" applyProtection="1">
      <alignment vertical="top" wrapText="1"/>
    </xf>
    <xf numFmtId="37" fontId="176" fillId="0" borderId="16" xfId="0" applyNumberFormat="1" applyFont="1" applyFill="1" applyBorder="1" applyAlignment="1">
      <alignment vertical="center"/>
    </xf>
    <xf numFmtId="37" fontId="176" fillId="0" borderId="0" xfId="0" applyNumberFormat="1" applyFont="1" applyFill="1" applyBorder="1" applyAlignment="1">
      <alignment vertical="center"/>
    </xf>
    <xf numFmtId="0" fontId="189" fillId="0" borderId="0" xfId="6595" applyNumberFormat="1" applyFont="1" applyFill="1" applyBorder="1" applyAlignment="1">
      <alignment vertical="center"/>
    </xf>
    <xf numFmtId="0" fontId="190" fillId="0" borderId="0" xfId="6595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>
      <alignment vertical="center"/>
    </xf>
    <xf numFmtId="37" fontId="191" fillId="0" borderId="0" xfId="6595" applyNumberFormat="1" applyFont="1" applyFill="1" applyBorder="1" applyAlignment="1">
      <alignment vertical="center"/>
    </xf>
    <xf numFmtId="0" fontId="190" fillId="0" borderId="0" xfId="6595" applyNumberFormat="1" applyFont="1" applyFill="1" applyBorder="1" applyAlignment="1">
      <alignment vertical="center"/>
    </xf>
    <xf numFmtId="0" fontId="178" fillId="0" borderId="0" xfId="0" applyFont="1" applyAlignment="1"/>
    <xf numFmtId="3" fontId="176" fillId="0" borderId="0" xfId="0" applyNumberFormat="1" applyFont="1" applyFill="1" applyBorder="1" applyAlignment="1">
      <alignment horizontal="center" vertical="center"/>
    </xf>
    <xf numFmtId="0" fontId="176" fillId="0" borderId="0" xfId="0" applyNumberFormat="1" applyFont="1" applyBorder="1" applyAlignment="1">
      <alignment horizontal="center" vertical="center"/>
    </xf>
    <xf numFmtId="0" fontId="192" fillId="0" borderId="0" xfId="6594" applyNumberFormat="1" applyFont="1" applyFill="1" applyBorder="1" applyAlignment="1" applyProtection="1">
      <alignment wrapText="1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Fill="1"/>
    <xf numFmtId="0" fontId="192" fillId="0" borderId="0" xfId="0" applyNumberFormat="1" applyFont="1" applyFill="1" applyBorder="1" applyAlignment="1" applyProtection="1"/>
    <xf numFmtId="37" fontId="185" fillId="0" borderId="0" xfId="215" applyNumberFormat="1" applyFont="1" applyFill="1" applyBorder="1" applyAlignment="1" applyProtection="1">
      <alignment horizontal="right" wrapText="1"/>
    </xf>
    <xf numFmtId="0" fontId="180" fillId="62" borderId="0" xfId="0" applyNumberFormat="1" applyFont="1" applyFill="1" applyBorder="1" applyAlignment="1" applyProtection="1">
      <alignment horizontal="left" wrapText="1" indent="2"/>
    </xf>
    <xf numFmtId="37" fontId="185" fillId="62" borderId="0" xfId="215" applyNumberFormat="1" applyFont="1" applyFill="1" applyBorder="1" applyAlignment="1" applyProtection="1">
      <alignment horizontal="right" wrapText="1"/>
    </xf>
    <xf numFmtId="37" fontId="178" fillId="62" borderId="0" xfId="0" applyNumberFormat="1" applyFont="1" applyFill="1" applyBorder="1" applyAlignment="1">
      <alignment horizontal="right"/>
    </xf>
    <xf numFmtId="0" fontId="180" fillId="34" borderId="0" xfId="0" applyNumberFormat="1" applyFont="1" applyFill="1" applyBorder="1" applyAlignment="1" applyProtection="1"/>
    <xf numFmtId="0" fontId="185" fillId="34" borderId="0" xfId="0" applyNumberFormat="1" applyFont="1" applyFill="1" applyBorder="1" applyAlignment="1" applyProtection="1"/>
    <xf numFmtId="37" fontId="185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79" fillId="62" borderId="0" xfId="6594" applyNumberFormat="1" applyFont="1" applyFill="1" applyBorder="1" applyAlignment="1" applyProtection="1">
      <alignment wrapText="1"/>
    </xf>
    <xf numFmtId="37" fontId="185" fillId="0" borderId="0" xfId="0" applyNumberFormat="1" applyFont="1" applyFill="1" applyBorder="1" applyAlignment="1" applyProtection="1"/>
    <xf numFmtId="0" fontId="179" fillId="63" borderId="0" xfId="6594" applyNumberFormat="1" applyFont="1" applyFill="1" applyBorder="1" applyAlignment="1" applyProtection="1">
      <alignment wrapText="1"/>
    </xf>
    <xf numFmtId="37" fontId="175" fillId="0" borderId="26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75" fillId="0" borderId="16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167" fontId="185" fillId="0" borderId="0" xfId="215" applyNumberFormat="1" applyFont="1" applyFill="1" applyBorder="1" applyAlignment="1" applyProtection="1"/>
    <xf numFmtId="0" fontId="193" fillId="0" borderId="0" xfId="6594" applyFont="1" applyBorder="1" applyAlignment="1">
      <alignment horizontal="left" vertical="center"/>
    </xf>
    <xf numFmtId="0" fontId="179" fillId="0" borderId="0" xfId="6594" applyNumberFormat="1" applyFont="1" applyFill="1" applyBorder="1" applyAlignment="1" applyProtection="1">
      <alignment horizontal="left" wrapText="1" indent="2"/>
    </xf>
    <xf numFmtId="37" fontId="175" fillId="0" borderId="26" xfId="0" applyNumberFormat="1" applyFont="1" applyFill="1" applyBorder="1" applyAlignment="1" applyProtection="1">
      <alignment horizontal="right"/>
    </xf>
    <xf numFmtId="37" fontId="175" fillId="0" borderId="16" xfId="0" applyNumberFormat="1" applyFont="1" applyFill="1" applyBorder="1" applyAlignment="1" applyProtection="1">
      <alignment horizontal="right"/>
    </xf>
    <xf numFmtId="0" fontId="185" fillId="61" borderId="0" xfId="0" applyNumberFormat="1" applyFont="1" applyFill="1" applyBorder="1" applyAlignment="1" applyProtection="1">
      <alignment horizontal="center"/>
    </xf>
    <xf numFmtId="0" fontId="178" fillId="0" borderId="0" xfId="6596" applyFont="1"/>
    <xf numFmtId="0" fontId="182" fillId="0" borderId="0" xfId="6596" applyFont="1"/>
    <xf numFmtId="0" fontId="175" fillId="0" borderId="0" xfId="6596" applyNumberFormat="1" applyFont="1" applyFill="1" applyBorder="1" applyAlignment="1" applyProtection="1">
      <alignment horizontal="center" wrapText="1"/>
    </xf>
    <xf numFmtId="0" fontId="194" fillId="63" borderId="0" xfId="6596" applyNumberFormat="1" applyFont="1" applyFill="1" applyBorder="1" applyAlignment="1" applyProtection="1">
      <alignment horizontal="center" wrapText="1"/>
    </xf>
    <xf numFmtId="0" fontId="175" fillId="0" borderId="0" xfId="6596" applyNumberFormat="1" applyFont="1" applyFill="1" applyBorder="1" applyAlignment="1" applyProtection="1">
      <alignment wrapText="1"/>
    </xf>
    <xf numFmtId="0" fontId="175" fillId="0" borderId="0" xfId="6597" applyFont="1" applyFill="1" applyBorder="1"/>
    <xf numFmtId="0" fontId="178" fillId="0" borderId="0" xfId="6596" applyFont="1" applyBorder="1"/>
    <xf numFmtId="0" fontId="179" fillId="0" borderId="0" xfId="6596" applyNumberFormat="1" applyFont="1" applyFill="1" applyBorder="1" applyAlignment="1" applyProtection="1"/>
    <xf numFmtId="0" fontId="175" fillId="0" borderId="0" xfId="6596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37" fontId="178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1" fillId="0" borderId="16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5" fillId="0" borderId="26" xfId="6598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78" fillId="0" borderId="0" xfId="6596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78" fillId="34" borderId="0" xfId="6596" applyNumberFormat="1" applyFont="1" applyFill="1" applyAlignment="1">
      <alignment horizontal="right"/>
    </xf>
    <xf numFmtId="37" fontId="181" fillId="0" borderId="26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3" borderId="0" xfId="6596" applyNumberFormat="1" applyFont="1" applyFill="1" applyBorder="1" applyAlignment="1" applyProtection="1">
      <alignment vertical="top"/>
    </xf>
    <xf numFmtId="37" fontId="178" fillId="0" borderId="0" xfId="6596" applyNumberFormat="1" applyFont="1" applyFill="1" applyBorder="1" applyAlignment="1">
      <alignment horizontal="right"/>
    </xf>
    <xf numFmtId="37" fontId="181" fillId="61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37" fontId="178" fillId="0" borderId="0" xfId="6596" applyNumberFormat="1" applyFont="1" applyBorder="1"/>
    <xf numFmtId="37" fontId="178" fillId="0" borderId="0" xfId="6596" applyNumberFormat="1" applyFont="1"/>
    <xf numFmtId="0" fontId="198" fillId="0" borderId="0" xfId="6596" applyFont="1"/>
    <xf numFmtId="37" fontId="198" fillId="0" borderId="0" xfId="6596" applyNumberFormat="1" applyFont="1" applyBorder="1"/>
    <xf numFmtId="0" fontId="175" fillId="62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5" fillId="62" borderId="0" xfId="6596" applyNumberFormat="1" applyFont="1" applyFill="1" applyBorder="1" applyAlignment="1" applyProtection="1">
      <alignment wrapText="1"/>
    </xf>
    <xf numFmtId="0" fontId="178" fillId="62" borderId="0" xfId="6596" applyFont="1" applyFill="1" applyBorder="1"/>
    <xf numFmtId="0" fontId="179" fillId="62" borderId="0" xfId="6596" applyNumberFormat="1" applyFont="1" applyFill="1" applyBorder="1" applyAlignment="1" applyProtection="1"/>
    <xf numFmtId="0" fontId="175" fillId="62" borderId="0" xfId="6596" applyNumberFormat="1" applyFont="1" applyFill="1" applyBorder="1" applyAlignment="1" applyProtection="1">
      <alignment horizontal="right" wrapText="1"/>
    </xf>
    <xf numFmtId="37" fontId="179" fillId="62" borderId="0" xfId="6598" applyNumberFormat="1" applyFont="1" applyFill="1" applyBorder="1" applyAlignment="1">
      <alignment horizontal="right"/>
    </xf>
    <xf numFmtId="37" fontId="179" fillId="62" borderId="0" xfId="6598" applyNumberFormat="1" applyFont="1" applyFill="1" applyBorder="1" applyAlignment="1" applyProtection="1">
      <alignment horizontal="right" wrapText="1"/>
    </xf>
    <xf numFmtId="37" fontId="178" fillId="62" borderId="0" xfId="6596" applyNumberFormat="1" applyFont="1" applyFill="1" applyBorder="1" applyAlignment="1">
      <alignment horizontal="right"/>
    </xf>
    <xf numFmtId="37" fontId="181" fillId="62" borderId="0" xfId="6596" applyNumberFormat="1" applyFont="1" applyFill="1" applyBorder="1" applyAlignment="1">
      <alignment horizontal="right"/>
    </xf>
    <xf numFmtId="37" fontId="175" fillId="62" borderId="0" xfId="6598" applyNumberFormat="1" applyFont="1" applyFill="1" applyBorder="1" applyAlignment="1">
      <alignment horizontal="right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7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37" workbookViewId="0">
      <selection activeCell="B43" sqref="B43"/>
    </sheetView>
  </sheetViews>
  <sheetFormatPr defaultRowHeight="15"/>
  <cols>
    <col min="1" max="1" width="83.42578125" style="60" customWidth="1"/>
    <col min="2" max="2" width="15.7109375" style="59" customWidth="1"/>
    <col min="3" max="3" width="2.28515625" style="59" customWidth="1"/>
    <col min="4" max="4" width="15.7109375" style="59" customWidth="1"/>
    <col min="5" max="5" width="2.42578125" style="59" customWidth="1"/>
    <col min="6" max="6" width="10.5703125" style="60" bestFit="1" customWidth="1"/>
    <col min="7" max="16384" width="9.140625" style="60"/>
  </cols>
  <sheetData>
    <row r="1" spans="1:5">
      <c r="A1" s="58" t="s">
        <v>227</v>
      </c>
    </row>
    <row r="2" spans="1:5">
      <c r="A2" s="61" t="s">
        <v>228</v>
      </c>
    </row>
    <row r="3" spans="1:5">
      <c r="A3" s="61" t="s">
        <v>229</v>
      </c>
    </row>
    <row r="4" spans="1:5">
      <c r="A4" s="61" t="s">
        <v>230</v>
      </c>
    </row>
    <row r="5" spans="1:5">
      <c r="A5" s="62" t="s">
        <v>251</v>
      </c>
    </row>
    <row r="6" spans="1:5">
      <c r="A6" s="63" t="s">
        <v>252</v>
      </c>
      <c r="B6" s="64" t="s">
        <v>209</v>
      </c>
      <c r="C6" s="64"/>
      <c r="D6" s="64" t="s">
        <v>209</v>
      </c>
    </row>
    <row r="7" spans="1:5">
      <c r="A7" s="65"/>
      <c r="B7" s="66">
        <v>2019</v>
      </c>
      <c r="C7" s="67"/>
      <c r="D7" s="66">
        <v>2018</v>
      </c>
      <c r="E7" s="60"/>
    </row>
    <row r="8" spans="1:5">
      <c r="A8" s="68" t="s">
        <v>253</v>
      </c>
      <c r="B8" s="69"/>
      <c r="C8" s="69"/>
      <c r="D8" s="69"/>
      <c r="E8" s="60"/>
    </row>
    <row r="9" spans="1:5">
      <c r="A9" s="70" t="s">
        <v>254</v>
      </c>
      <c r="B9" s="69"/>
      <c r="C9" s="69"/>
      <c r="D9" s="69"/>
      <c r="E9" s="60"/>
    </row>
    <row r="10" spans="1:5">
      <c r="A10" s="71" t="s">
        <v>255</v>
      </c>
      <c r="B10" s="72">
        <v>473327883</v>
      </c>
      <c r="C10" s="73"/>
      <c r="D10" s="72">
        <v>490783330</v>
      </c>
      <c r="E10" s="60"/>
    </row>
    <row r="11" spans="1:5">
      <c r="A11" s="71" t="s">
        <v>256</v>
      </c>
      <c r="B11" s="74"/>
      <c r="C11" s="75"/>
      <c r="D11" s="74"/>
      <c r="E11" s="60"/>
    </row>
    <row r="12" spans="1:5">
      <c r="A12" s="71" t="s">
        <v>257</v>
      </c>
      <c r="B12" s="74"/>
      <c r="C12" s="75"/>
      <c r="D12" s="74"/>
      <c r="E12" s="60"/>
    </row>
    <row r="13" spans="1:5" ht="16.5" customHeight="1">
      <c r="A13" s="71" t="s">
        <v>258</v>
      </c>
      <c r="B13" s="74"/>
      <c r="C13" s="75"/>
      <c r="D13" s="74"/>
      <c r="E13" s="60"/>
    </row>
    <row r="14" spans="1:5" ht="16.5" customHeight="1">
      <c r="A14" s="71" t="s">
        <v>259</v>
      </c>
      <c r="B14" s="74"/>
      <c r="C14" s="75"/>
      <c r="D14" s="74"/>
      <c r="E14" s="60"/>
    </row>
    <row r="15" spans="1:5">
      <c r="A15" s="71" t="s">
        <v>260</v>
      </c>
      <c r="B15" s="74"/>
      <c r="C15" s="75"/>
      <c r="D15" s="74"/>
      <c r="E15" s="60"/>
    </row>
    <row r="16" spans="1:5">
      <c r="A16" s="71" t="s">
        <v>261</v>
      </c>
      <c r="B16" s="74"/>
      <c r="C16" s="75"/>
      <c r="D16" s="74"/>
      <c r="E16" s="60"/>
    </row>
    <row r="17" spans="1:5">
      <c r="A17" s="71" t="s">
        <v>262</v>
      </c>
      <c r="B17" s="74"/>
      <c r="C17" s="75"/>
      <c r="D17" s="74"/>
      <c r="E17" s="60"/>
    </row>
    <row r="18" spans="1:5">
      <c r="A18" s="71" t="s">
        <v>263</v>
      </c>
      <c r="B18" s="74"/>
      <c r="C18" s="75"/>
      <c r="D18" s="74"/>
      <c r="E18" s="60"/>
    </row>
    <row r="19" spans="1:5" ht="16.5" customHeight="1">
      <c r="A19" s="71" t="s">
        <v>264</v>
      </c>
      <c r="B19" s="74"/>
      <c r="C19" s="75"/>
      <c r="D19" s="74"/>
      <c r="E19" s="60"/>
    </row>
    <row r="20" spans="1:5" ht="16.5" customHeight="1">
      <c r="A20" s="71" t="s">
        <v>265</v>
      </c>
      <c r="B20" s="74"/>
      <c r="C20" s="75"/>
      <c r="D20" s="74"/>
      <c r="E20" s="60"/>
    </row>
    <row r="21" spans="1:5">
      <c r="A21" s="76" t="s">
        <v>266</v>
      </c>
      <c r="B21" s="74"/>
      <c r="C21" s="75"/>
      <c r="D21" s="74"/>
      <c r="E21" s="60"/>
    </row>
    <row r="22" spans="1:5">
      <c r="A22" s="70" t="s">
        <v>267</v>
      </c>
      <c r="B22" s="77">
        <f>SUM(B10:B21)</f>
        <v>473327883</v>
      </c>
      <c r="C22" s="78"/>
      <c r="D22" s="77">
        <f>SUM(D10:D21)</f>
        <v>490783330</v>
      </c>
      <c r="E22" s="60"/>
    </row>
    <row r="23" spans="1:5">
      <c r="A23" s="68"/>
      <c r="B23" s="79"/>
      <c r="C23" s="75"/>
      <c r="D23" s="79"/>
      <c r="E23" s="60"/>
    </row>
    <row r="24" spans="1:5">
      <c r="A24" s="80" t="s">
        <v>268</v>
      </c>
      <c r="B24" s="79"/>
      <c r="C24" s="75"/>
      <c r="D24" s="79"/>
      <c r="E24" s="60"/>
    </row>
    <row r="25" spans="1:5">
      <c r="A25" s="71" t="s">
        <v>269</v>
      </c>
      <c r="B25" s="74"/>
      <c r="C25" s="75"/>
      <c r="D25" s="74"/>
      <c r="E25" s="60"/>
    </row>
    <row r="26" spans="1:5">
      <c r="A26" s="71" t="s">
        <v>270</v>
      </c>
      <c r="B26" s="74"/>
      <c r="C26" s="75"/>
      <c r="D26" s="74"/>
      <c r="E26" s="60"/>
    </row>
    <row r="27" spans="1:5">
      <c r="A27" s="81" t="s">
        <v>271</v>
      </c>
      <c r="B27" s="74"/>
      <c r="C27" s="75"/>
      <c r="D27" s="74"/>
      <c r="E27" s="60"/>
    </row>
    <row r="28" spans="1:5">
      <c r="A28" s="71" t="s">
        <v>272</v>
      </c>
      <c r="B28" s="74"/>
      <c r="C28" s="75"/>
      <c r="D28" s="74"/>
      <c r="E28" s="60"/>
    </row>
    <row r="29" spans="1:5">
      <c r="A29" s="71" t="s">
        <v>273</v>
      </c>
      <c r="B29" s="74"/>
      <c r="C29" s="75"/>
      <c r="D29" s="74"/>
      <c r="E29" s="60"/>
    </row>
    <row r="30" spans="1:5">
      <c r="A30" s="71" t="s">
        <v>274</v>
      </c>
      <c r="B30" s="72">
        <v>1369915</v>
      </c>
      <c r="C30" s="73"/>
      <c r="D30" s="72">
        <v>30373</v>
      </c>
      <c r="E30" s="60"/>
    </row>
    <row r="31" spans="1:5">
      <c r="A31" s="82" t="s">
        <v>275</v>
      </c>
      <c r="B31" s="83">
        <v>77276372</v>
      </c>
      <c r="C31" s="73"/>
      <c r="D31" s="83">
        <v>74891935</v>
      </c>
      <c r="E31" s="60"/>
    </row>
    <row r="32" spans="1:5">
      <c r="A32" s="84"/>
      <c r="B32" s="85">
        <f>SUM(B25:B31)</f>
        <v>78646287</v>
      </c>
      <c r="C32" s="84"/>
      <c r="D32" s="85">
        <f>SUM(D25:D31)</f>
        <v>74922308</v>
      </c>
      <c r="E32" s="60"/>
    </row>
    <row r="33" spans="1:5" ht="30">
      <c r="A33" s="71" t="s">
        <v>276</v>
      </c>
      <c r="B33" s="74"/>
      <c r="C33" s="75"/>
      <c r="D33" s="74"/>
      <c r="E33" s="60"/>
    </row>
    <row r="34" spans="1:5">
      <c r="A34" s="70" t="s">
        <v>277</v>
      </c>
      <c r="B34" s="77">
        <f>SUM(B32:B33)</f>
        <v>78646287</v>
      </c>
      <c r="C34" s="78"/>
      <c r="D34" s="77">
        <f>SUM(D32:D33)</f>
        <v>74922308</v>
      </c>
      <c r="E34" s="60"/>
    </row>
    <row r="35" spans="1:5">
      <c r="A35" s="86"/>
      <c r="B35" s="79"/>
      <c r="C35" s="75"/>
      <c r="D35" s="79"/>
      <c r="E35" s="60"/>
    </row>
    <row r="36" spans="1:5" ht="15.75" thickBot="1">
      <c r="A36" s="70" t="s">
        <v>278</v>
      </c>
      <c r="B36" s="87">
        <f>B34+B22</f>
        <v>551974170</v>
      </c>
      <c r="C36" s="75"/>
      <c r="D36" s="87">
        <f>D34+D22</f>
        <v>565705638</v>
      </c>
      <c r="E36" s="60"/>
    </row>
    <row r="37" spans="1:5" ht="15.75" thickTop="1">
      <c r="A37" s="88"/>
      <c r="B37" s="88"/>
      <c r="C37" s="88"/>
      <c r="D37" s="88"/>
      <c r="E37" s="60"/>
    </row>
    <row r="38" spans="1:5">
      <c r="A38" s="68" t="s">
        <v>279</v>
      </c>
      <c r="B38" s="60"/>
      <c r="C38" s="60"/>
      <c r="D38" s="60"/>
      <c r="E38" s="60"/>
    </row>
    <row r="39" spans="1:5">
      <c r="A39" s="68"/>
      <c r="B39" s="60"/>
      <c r="C39" s="60"/>
      <c r="D39" s="60"/>
      <c r="E39" s="60"/>
    </row>
    <row r="40" spans="1:5">
      <c r="A40" s="70" t="s">
        <v>280</v>
      </c>
      <c r="B40" s="79"/>
      <c r="C40" s="75"/>
      <c r="D40" s="79"/>
      <c r="E40" s="60"/>
    </row>
    <row r="41" spans="1:5">
      <c r="A41" s="71" t="s">
        <v>281</v>
      </c>
      <c r="B41" s="74">
        <v>341748736</v>
      </c>
      <c r="C41" s="75"/>
      <c r="D41" s="74">
        <v>341748736</v>
      </c>
      <c r="E41" s="60"/>
    </row>
    <row r="42" spans="1:5">
      <c r="A42" s="76" t="s">
        <v>282</v>
      </c>
      <c r="B42" s="89">
        <v>47398488</v>
      </c>
      <c r="C42" s="90"/>
      <c r="D42" s="89">
        <v>66889739</v>
      </c>
      <c r="E42" s="60"/>
    </row>
    <row r="43" spans="1:5">
      <c r="A43" s="71" t="s">
        <v>283</v>
      </c>
      <c r="B43" s="72">
        <v>1360500</v>
      </c>
      <c r="C43" s="73"/>
      <c r="D43" s="72">
        <v>-19491251</v>
      </c>
      <c r="E43" s="60"/>
    </row>
    <row r="44" spans="1:5">
      <c r="B44" s="91">
        <f>SUM(B41:B43)</f>
        <v>390507724</v>
      </c>
      <c r="C44" s="84"/>
      <c r="D44" s="91">
        <f>SUM(D41:D43)</f>
        <v>389147224</v>
      </c>
      <c r="E44" s="60"/>
    </row>
    <row r="45" spans="1:5">
      <c r="A45" s="71" t="s">
        <v>284</v>
      </c>
      <c r="B45" s="74"/>
      <c r="C45" s="75"/>
      <c r="D45" s="74"/>
      <c r="E45" s="60"/>
    </row>
    <row r="46" spans="1:5">
      <c r="A46" s="86" t="s">
        <v>285</v>
      </c>
      <c r="B46" s="91">
        <f>SUM(B44:B45)</f>
        <v>390507724</v>
      </c>
      <c r="C46" s="84"/>
      <c r="D46" s="91">
        <f>SUM(D44:D45)</f>
        <v>389147224</v>
      </c>
      <c r="E46" s="60"/>
    </row>
    <row r="47" spans="1:5">
      <c r="A47" s="92" t="s">
        <v>286</v>
      </c>
      <c r="B47" s="74"/>
      <c r="C47" s="75"/>
      <c r="D47" s="74"/>
      <c r="E47" s="60"/>
    </row>
    <row r="48" spans="1:5">
      <c r="A48" s="86" t="s">
        <v>287</v>
      </c>
      <c r="B48" s="93">
        <f>SUM(B46:B47)</f>
        <v>390507724</v>
      </c>
      <c r="C48" s="78"/>
      <c r="D48" s="93">
        <f>SUM(D46:D47)</f>
        <v>389147224</v>
      </c>
      <c r="E48" s="60"/>
    </row>
    <row r="49" spans="1:5">
      <c r="A49" s="68"/>
      <c r="B49" s="60"/>
      <c r="C49" s="60"/>
      <c r="D49" s="60"/>
      <c r="E49" s="60"/>
    </row>
    <row r="50" spans="1:5">
      <c r="A50" s="70" t="s">
        <v>288</v>
      </c>
      <c r="B50" s="79"/>
      <c r="C50" s="75"/>
      <c r="D50" s="79"/>
      <c r="E50" s="60"/>
    </row>
    <row r="51" spans="1:5">
      <c r="A51" s="71" t="s">
        <v>289</v>
      </c>
      <c r="B51" s="74"/>
      <c r="C51" s="75"/>
      <c r="D51" s="74"/>
      <c r="E51" s="60"/>
    </row>
    <row r="52" spans="1:5">
      <c r="A52" s="71" t="s">
        <v>290</v>
      </c>
      <c r="B52" s="74"/>
      <c r="C52" s="75"/>
      <c r="D52" s="74"/>
      <c r="E52" s="60"/>
    </row>
    <row r="53" spans="1:5">
      <c r="A53" s="71" t="s">
        <v>291</v>
      </c>
      <c r="B53" s="74"/>
      <c r="C53" s="75"/>
      <c r="D53" s="74"/>
      <c r="E53" s="60"/>
    </row>
    <row r="54" spans="1:5">
      <c r="A54" s="71" t="s">
        <v>292</v>
      </c>
      <c r="B54" s="74"/>
      <c r="C54" s="75"/>
      <c r="D54" s="74"/>
      <c r="E54" s="60"/>
    </row>
    <row r="55" spans="1:5">
      <c r="A55" s="71" t="s">
        <v>293</v>
      </c>
      <c r="B55" s="74"/>
      <c r="C55" s="75"/>
      <c r="D55" s="74"/>
      <c r="E55" s="60"/>
    </row>
    <row r="56" spans="1:5">
      <c r="A56" s="71" t="s">
        <v>294</v>
      </c>
      <c r="B56" s="74"/>
      <c r="C56" s="75"/>
      <c r="D56" s="74"/>
      <c r="E56" s="60"/>
    </row>
    <row r="57" spans="1:5">
      <c r="A57" s="82" t="s">
        <v>295</v>
      </c>
      <c r="B57" s="74">
        <v>2169692</v>
      </c>
      <c r="C57" s="75"/>
      <c r="D57" s="74">
        <v>19795592</v>
      </c>
      <c r="E57" s="60"/>
    </row>
    <row r="58" spans="1:5">
      <c r="A58" s="70" t="s">
        <v>296</v>
      </c>
      <c r="B58" s="77">
        <f>SUM(B51:B57)</f>
        <v>2169692</v>
      </c>
      <c r="C58" s="78"/>
      <c r="D58" s="77">
        <f>SUM(D51:D57)</f>
        <v>19795592</v>
      </c>
      <c r="E58" s="60"/>
    </row>
    <row r="59" spans="1:5">
      <c r="A59" s="68"/>
      <c r="B59" s="60"/>
      <c r="C59" s="60"/>
      <c r="D59" s="60"/>
      <c r="E59" s="60"/>
    </row>
    <row r="60" spans="1:5">
      <c r="A60" s="70" t="s">
        <v>297</v>
      </c>
      <c r="B60" s="60"/>
      <c r="C60" s="60"/>
      <c r="D60" s="60"/>
      <c r="E60" s="60"/>
    </row>
    <row r="61" spans="1:5">
      <c r="A61" s="71" t="s">
        <v>298</v>
      </c>
      <c r="B61" s="74"/>
      <c r="C61" s="75"/>
      <c r="D61" s="74"/>
      <c r="E61" s="60"/>
    </row>
    <row r="62" spans="1:5">
      <c r="A62" s="71" t="s">
        <v>299</v>
      </c>
      <c r="B62" s="74"/>
      <c r="C62" s="75"/>
      <c r="D62" s="74"/>
      <c r="E62" s="60"/>
    </row>
    <row r="63" spans="1:5">
      <c r="A63" s="71" t="s">
        <v>289</v>
      </c>
      <c r="B63" s="74"/>
      <c r="C63" s="75"/>
      <c r="D63" s="74"/>
      <c r="E63" s="60"/>
    </row>
    <row r="64" spans="1:5">
      <c r="A64" s="71" t="s">
        <v>290</v>
      </c>
      <c r="B64" s="72">
        <v>12060000</v>
      </c>
      <c r="C64" s="73"/>
      <c r="D64" s="72">
        <v>11907589</v>
      </c>
      <c r="E64" s="60"/>
    </row>
    <row r="65" spans="1:5">
      <c r="A65" s="71" t="s">
        <v>300</v>
      </c>
      <c r="B65" s="72">
        <v>12739259</v>
      </c>
      <c r="C65" s="73"/>
      <c r="D65" s="72">
        <v>6282592</v>
      </c>
      <c r="E65" s="60"/>
    </row>
    <row r="66" spans="1:5">
      <c r="A66" s="71" t="s">
        <v>293</v>
      </c>
      <c r="B66" s="74"/>
      <c r="C66" s="75"/>
      <c r="D66" s="74"/>
      <c r="E66" s="60"/>
    </row>
    <row r="67" spans="1:5">
      <c r="A67" s="71" t="s">
        <v>294</v>
      </c>
      <c r="B67" s="72">
        <v>20279515</v>
      </c>
      <c r="C67" s="73"/>
      <c r="D67" s="72">
        <v>20279515</v>
      </c>
      <c r="E67" s="60"/>
    </row>
    <row r="68" spans="1:5">
      <c r="A68" s="76" t="s">
        <v>301</v>
      </c>
      <c r="B68" s="72">
        <v>114217980</v>
      </c>
      <c r="C68" s="73"/>
      <c r="D68" s="72">
        <v>118293126</v>
      </c>
      <c r="E68" s="60"/>
    </row>
    <row r="69" spans="1:5">
      <c r="A69" s="71"/>
      <c r="B69" s="94">
        <f>SUM(B61:B68)</f>
        <v>159296754</v>
      </c>
      <c r="C69" s="70"/>
      <c r="D69" s="94">
        <f>SUM(D61:D68)</f>
        <v>156762822</v>
      </c>
      <c r="E69" s="60"/>
    </row>
    <row r="70" spans="1:5" ht="30">
      <c r="A70" s="71" t="s">
        <v>302</v>
      </c>
      <c r="B70" s="74"/>
      <c r="C70" s="75"/>
      <c r="D70" s="74"/>
      <c r="E70" s="60"/>
    </row>
    <row r="71" spans="1:5">
      <c r="A71" s="70" t="s">
        <v>303</v>
      </c>
      <c r="B71" s="77">
        <f>SUM(B69:B70)</f>
        <v>159296754</v>
      </c>
      <c r="C71" s="78"/>
      <c r="D71" s="77">
        <f>SUM(D69:D70)</f>
        <v>156762822</v>
      </c>
      <c r="E71" s="60"/>
    </row>
    <row r="72" spans="1:5">
      <c r="A72" s="70"/>
      <c r="B72" s="79"/>
      <c r="C72" s="75"/>
      <c r="D72" s="79"/>
      <c r="E72" s="60"/>
    </row>
    <row r="73" spans="1:5">
      <c r="A73" s="70" t="s">
        <v>304</v>
      </c>
      <c r="B73" s="93">
        <f>B58+B71</f>
        <v>161466446</v>
      </c>
      <c r="C73" s="78"/>
      <c r="D73" s="93">
        <f>D58+D71</f>
        <v>176558414</v>
      </c>
      <c r="E73" s="60"/>
    </row>
    <row r="74" spans="1:5">
      <c r="A74" s="70"/>
      <c r="B74" s="79"/>
      <c r="C74" s="75"/>
      <c r="D74" s="79"/>
      <c r="E74" s="60"/>
    </row>
    <row r="75" spans="1:5" ht="15.75" thickBot="1">
      <c r="A75" s="95" t="s">
        <v>305</v>
      </c>
      <c r="B75" s="96">
        <f>B48+B73</f>
        <v>551974170</v>
      </c>
      <c r="C75" s="97"/>
      <c r="D75" s="96">
        <f>D48+D73</f>
        <v>565705638</v>
      </c>
      <c r="E75" s="60"/>
    </row>
    <row r="76" spans="1:5" ht="15.75" thickTop="1">
      <c r="A76" s="98"/>
      <c r="B76" s="99"/>
      <c r="C76" s="99"/>
      <c r="D76" s="99"/>
      <c r="E76" s="99"/>
    </row>
    <row r="77" spans="1:5">
      <c r="A77" s="100" t="s">
        <v>306</v>
      </c>
      <c r="B77" s="101">
        <f>B75-B36</f>
        <v>0</v>
      </c>
      <c r="C77" s="100"/>
      <c r="D77" s="101">
        <f>D75-D36</f>
        <v>0</v>
      </c>
      <c r="E77" s="102"/>
    </row>
    <row r="78" spans="1:5">
      <c r="A78" s="102"/>
      <c r="B78" s="102"/>
      <c r="C78" s="102"/>
      <c r="D78" s="102"/>
      <c r="E78" s="102"/>
    </row>
    <row r="79" spans="1:5">
      <c r="A79" s="102"/>
      <c r="B79" s="102"/>
      <c r="C79" s="102"/>
      <c r="D79" s="102"/>
      <c r="E79" s="102"/>
    </row>
    <row r="80" spans="1:5">
      <c r="A80" s="102"/>
      <c r="B80" s="102"/>
      <c r="C80" s="102"/>
      <c r="D80" s="102"/>
      <c r="E80" s="102"/>
    </row>
    <row r="81" spans="1:5">
      <c r="A81" s="102"/>
      <c r="B81" s="102"/>
      <c r="C81" s="102"/>
      <c r="D81" s="102"/>
      <c r="E81" s="102"/>
    </row>
    <row r="82" spans="1:5">
      <c r="A82" s="102"/>
      <c r="B82" s="102"/>
      <c r="C82" s="102"/>
      <c r="D82" s="102"/>
      <c r="E82" s="102"/>
    </row>
    <row r="83" spans="1:5">
      <c r="A83" s="102"/>
      <c r="B83" s="102"/>
      <c r="C83" s="102"/>
      <c r="D83" s="102"/>
      <c r="E83" s="102"/>
    </row>
    <row r="84" spans="1:5">
      <c r="A84" s="102"/>
      <c r="B84" s="102"/>
      <c r="C84" s="102"/>
      <c r="D84" s="102"/>
      <c r="E84" s="102"/>
    </row>
    <row r="85" spans="1:5">
      <c r="A85" s="102"/>
      <c r="B85" s="99"/>
      <c r="C85" s="99"/>
      <c r="D85" s="99"/>
      <c r="E85" s="99"/>
    </row>
    <row r="86" spans="1:5">
      <c r="A86" s="102"/>
      <c r="B86" s="99"/>
      <c r="C86" s="99"/>
      <c r="D86" s="99"/>
      <c r="E86" s="99"/>
    </row>
    <row r="87" spans="1:5">
      <c r="A87" s="102"/>
      <c r="B87" s="99"/>
      <c r="C87" s="99"/>
      <c r="D87" s="99"/>
      <c r="E87" s="99"/>
    </row>
    <row r="88" spans="1:5">
      <c r="A88" s="102"/>
      <c r="B88" s="99"/>
      <c r="C88" s="99"/>
      <c r="D88" s="99"/>
      <c r="E88" s="99"/>
    </row>
    <row r="89" spans="1:5">
      <c r="A89" s="102"/>
      <c r="B89" s="99"/>
      <c r="C89" s="99"/>
      <c r="D89" s="99"/>
      <c r="E89" s="99"/>
    </row>
    <row r="90" spans="1:5">
      <c r="A90" s="102"/>
      <c r="B90" s="99"/>
      <c r="C90" s="99"/>
      <c r="D90" s="99"/>
      <c r="E90" s="99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5"/>
  <sheetViews>
    <sheetView showGridLines="0" tabSelected="1" topLeftCell="A51" workbookViewId="0">
      <selection activeCell="B28" sqref="B28"/>
    </sheetView>
  </sheetViews>
  <sheetFormatPr defaultRowHeight="15"/>
  <cols>
    <col min="1" max="1" width="110.5703125" style="60" customWidth="1"/>
    <col min="2" max="2" width="15.7109375" style="59" customWidth="1"/>
    <col min="3" max="3" width="2.7109375" style="59" customWidth="1"/>
    <col min="4" max="4" width="15.7109375" style="59" customWidth="1"/>
    <col min="5" max="5" width="2.5703125" style="59" customWidth="1"/>
    <col min="6" max="6" width="41.28515625" style="59" customWidth="1"/>
    <col min="7" max="7" width="11" style="60" bestFit="1" customWidth="1"/>
    <col min="8" max="8" width="14.7109375" style="60" bestFit="1" customWidth="1"/>
    <col min="9" max="9" width="9.5703125" style="60" bestFit="1" customWidth="1"/>
    <col min="10" max="16384" width="9.140625" style="60"/>
  </cols>
  <sheetData>
    <row r="1" spans="1:8">
      <c r="A1" s="58" t="s">
        <v>227</v>
      </c>
    </row>
    <row r="2" spans="1:8">
      <c r="A2" s="61" t="s">
        <v>228</v>
      </c>
    </row>
    <row r="3" spans="1:8">
      <c r="A3" s="61" t="s">
        <v>229</v>
      </c>
    </row>
    <row r="4" spans="1:8">
      <c r="A4" s="61" t="s">
        <v>230</v>
      </c>
    </row>
    <row r="5" spans="1:8">
      <c r="A5" s="58" t="s">
        <v>307</v>
      </c>
      <c r="B5" s="60"/>
      <c r="C5" s="60"/>
      <c r="D5" s="60"/>
      <c r="E5" s="60"/>
      <c r="F5" s="60"/>
    </row>
    <row r="6" spans="1:8">
      <c r="A6" s="103"/>
      <c r="B6" s="64" t="s">
        <v>209</v>
      </c>
      <c r="C6" s="64"/>
      <c r="D6" s="64" t="s">
        <v>209</v>
      </c>
      <c r="E6" s="104"/>
      <c r="F6" s="60"/>
    </row>
    <row r="7" spans="1:8">
      <c r="A7" s="103"/>
      <c r="B7" s="105">
        <v>2019</v>
      </c>
      <c r="C7" s="64"/>
      <c r="D7" s="105">
        <v>2018</v>
      </c>
      <c r="E7" s="104"/>
      <c r="F7" s="60"/>
    </row>
    <row r="8" spans="1:8">
      <c r="A8" s="106" t="s">
        <v>308</v>
      </c>
      <c r="B8" s="107"/>
      <c r="C8" s="108"/>
      <c r="D8" s="107"/>
      <c r="E8" s="109"/>
      <c r="F8" s="110" t="s">
        <v>309</v>
      </c>
    </row>
    <row r="9" spans="1:8">
      <c r="A9" s="71" t="s">
        <v>310</v>
      </c>
      <c r="B9" s="107"/>
      <c r="C9" s="108"/>
      <c r="D9" s="107"/>
      <c r="E9" s="111"/>
      <c r="F9" s="60"/>
    </row>
    <row r="10" spans="1:8" s="90" customFormat="1">
      <c r="A10" s="112" t="s">
        <v>311</v>
      </c>
      <c r="B10" s="113">
        <v>41201927</v>
      </c>
      <c r="C10" s="114"/>
      <c r="D10" s="113">
        <v>37075605</v>
      </c>
      <c r="E10" s="113"/>
      <c r="F10" s="115" t="s">
        <v>312</v>
      </c>
      <c r="G10" s="116"/>
      <c r="H10" s="116"/>
    </row>
    <row r="11" spans="1:8" s="90" customFormat="1">
      <c r="A11" s="112" t="s">
        <v>313</v>
      </c>
      <c r="B11" s="113">
        <v>886911</v>
      </c>
      <c r="C11" s="114"/>
      <c r="D11" s="113"/>
      <c r="E11" s="113"/>
      <c r="F11" s="115" t="s">
        <v>314</v>
      </c>
      <c r="G11" s="116"/>
      <c r="H11" s="116"/>
    </row>
    <row r="12" spans="1:8">
      <c r="A12" s="88" t="s">
        <v>315</v>
      </c>
      <c r="B12" s="117"/>
      <c r="C12" s="118"/>
      <c r="D12" s="117"/>
      <c r="E12" s="111"/>
      <c r="F12" s="115" t="s">
        <v>314</v>
      </c>
      <c r="G12" s="116"/>
      <c r="H12" s="116"/>
    </row>
    <row r="13" spans="1:8">
      <c r="A13" s="88" t="s">
        <v>316</v>
      </c>
      <c r="B13" s="117"/>
      <c r="C13" s="118"/>
      <c r="D13" s="117"/>
      <c r="E13" s="111"/>
      <c r="F13" s="115" t="s">
        <v>314</v>
      </c>
      <c r="G13" s="116"/>
      <c r="H13" s="116"/>
    </row>
    <row r="14" spans="1:8" s="90" customFormat="1">
      <c r="A14" s="112" t="s">
        <v>317</v>
      </c>
      <c r="B14" s="113">
        <v>3099000</v>
      </c>
      <c r="C14" s="114"/>
      <c r="D14" s="113">
        <v>14752210</v>
      </c>
      <c r="E14" s="113"/>
      <c r="F14" s="115" t="s">
        <v>318</v>
      </c>
      <c r="G14" s="116"/>
      <c r="H14" s="116"/>
    </row>
    <row r="15" spans="1:8">
      <c r="A15" s="71" t="s">
        <v>319</v>
      </c>
      <c r="B15" s="117"/>
      <c r="C15" s="118"/>
      <c r="D15" s="117"/>
      <c r="E15" s="111"/>
      <c r="F15" s="60"/>
    </row>
    <row r="16" spans="1:8" s="90" customFormat="1">
      <c r="A16" s="119" t="s">
        <v>320</v>
      </c>
      <c r="B16" s="113">
        <v>17625900</v>
      </c>
      <c r="C16" s="114"/>
      <c r="D16" s="113"/>
      <c r="E16" s="113"/>
    </row>
    <row r="17" spans="1:8">
      <c r="A17" s="71" t="s">
        <v>321</v>
      </c>
      <c r="B17" s="117"/>
      <c r="C17" s="118"/>
      <c r="D17" s="117"/>
      <c r="E17" s="111"/>
      <c r="F17" s="60"/>
    </row>
    <row r="18" spans="1:8" s="90" customFormat="1">
      <c r="A18" s="119" t="s">
        <v>322</v>
      </c>
      <c r="B18" s="113">
        <v>-3191649</v>
      </c>
      <c r="C18" s="114"/>
      <c r="D18" s="113">
        <v>-1821091</v>
      </c>
      <c r="E18" s="113"/>
    </row>
    <row r="19" spans="1:8" s="90" customFormat="1">
      <c r="A19" s="119" t="s">
        <v>323</v>
      </c>
      <c r="B19" s="113">
        <v>-24893485</v>
      </c>
      <c r="C19" s="114"/>
      <c r="D19" s="113">
        <v>-36412595</v>
      </c>
      <c r="E19" s="113"/>
    </row>
    <row r="20" spans="1:8" s="90" customFormat="1">
      <c r="A20" s="119" t="s">
        <v>324</v>
      </c>
      <c r="B20" s="113">
        <v>-25466051</v>
      </c>
      <c r="C20" s="114"/>
      <c r="D20" s="113">
        <v>-20801589</v>
      </c>
      <c r="E20" s="113"/>
    </row>
    <row r="21" spans="1:8">
      <c r="A21" s="71" t="s">
        <v>325</v>
      </c>
      <c r="B21" s="117"/>
      <c r="C21" s="118"/>
      <c r="D21" s="117"/>
      <c r="E21" s="111"/>
      <c r="F21" s="60"/>
    </row>
    <row r="22" spans="1:8" s="90" customFormat="1">
      <c r="A22" s="119" t="s">
        <v>326</v>
      </c>
      <c r="B22" s="113">
        <v>-7661965</v>
      </c>
      <c r="C22" s="114"/>
      <c r="D22" s="113">
        <v>-12283791</v>
      </c>
      <c r="E22" s="113"/>
      <c r="F22" s="113"/>
      <c r="G22" s="114"/>
      <c r="H22" s="113"/>
    </row>
    <row r="23" spans="1:8">
      <c r="A23" s="71"/>
      <c r="B23" s="71"/>
      <c r="C23" s="71"/>
      <c r="D23" s="71"/>
      <c r="E23" s="111"/>
      <c r="F23" s="113"/>
      <c r="G23" s="114"/>
      <c r="H23" s="113"/>
    </row>
    <row r="24" spans="1:8">
      <c r="A24" s="71" t="s">
        <v>327</v>
      </c>
      <c r="B24" s="117"/>
      <c r="C24" s="118"/>
      <c r="D24" s="117"/>
      <c r="E24" s="111"/>
      <c r="F24" s="120"/>
      <c r="H24" s="120"/>
    </row>
    <row r="25" spans="1:8">
      <c r="A25" s="71" t="s">
        <v>328</v>
      </c>
      <c r="B25" s="117"/>
      <c r="C25" s="118"/>
      <c r="D25" s="117"/>
      <c r="E25" s="111"/>
      <c r="F25" s="60"/>
    </row>
    <row r="26" spans="1:8">
      <c r="A26" s="71" t="s">
        <v>329</v>
      </c>
      <c r="B26" s="117"/>
      <c r="C26" s="118"/>
      <c r="D26" s="117"/>
      <c r="E26" s="111"/>
      <c r="F26" s="60"/>
    </row>
    <row r="27" spans="1:8">
      <c r="A27" s="121" t="s">
        <v>330</v>
      </c>
      <c r="B27" s="117"/>
      <c r="C27" s="118"/>
      <c r="D27" s="117"/>
      <c r="E27" s="111"/>
      <c r="F27" s="120"/>
    </row>
    <row r="28" spans="1:8" ht="15" customHeight="1">
      <c r="A28" s="70" t="s">
        <v>331</v>
      </c>
      <c r="B28" s="122">
        <f>SUM(B10:B22,B24:B27)</f>
        <v>1600588</v>
      </c>
      <c r="C28" s="118"/>
      <c r="D28" s="122">
        <f>SUM(D10:D22,D24:D27)</f>
        <v>-19491251</v>
      </c>
      <c r="E28" s="111"/>
      <c r="F28" s="60"/>
    </row>
    <row r="29" spans="1:8" ht="15" customHeight="1">
      <c r="A29" s="71" t="s">
        <v>332</v>
      </c>
      <c r="B29" s="117">
        <v>-240088</v>
      </c>
      <c r="C29" s="118"/>
      <c r="D29" s="117"/>
      <c r="E29" s="111"/>
      <c r="F29" s="60"/>
    </row>
    <row r="30" spans="1:8" ht="15" customHeight="1">
      <c r="A30" s="70" t="s">
        <v>333</v>
      </c>
      <c r="B30" s="122">
        <f>SUM(B28:B29)</f>
        <v>1360500</v>
      </c>
      <c r="C30" s="123"/>
      <c r="D30" s="122">
        <f>SUM(D28:D29)</f>
        <v>-19491251</v>
      </c>
      <c r="E30" s="111"/>
      <c r="F30" s="60"/>
    </row>
    <row r="31" spans="1:8" ht="15" customHeight="1">
      <c r="A31" s="71"/>
      <c r="B31" s="71"/>
      <c r="C31" s="71"/>
      <c r="D31" s="71"/>
      <c r="E31" s="111"/>
      <c r="F31" s="60"/>
    </row>
    <row r="32" spans="1:8" ht="15" customHeight="1">
      <c r="A32" s="106" t="s">
        <v>334</v>
      </c>
      <c r="B32" s="71"/>
      <c r="C32" s="71"/>
      <c r="D32" s="71"/>
      <c r="E32" s="111"/>
      <c r="F32" s="60"/>
    </row>
    <row r="33" spans="1:8" ht="15" customHeight="1">
      <c r="A33" s="71" t="s">
        <v>335</v>
      </c>
      <c r="B33" s="117"/>
      <c r="C33" s="118"/>
      <c r="D33" s="117"/>
      <c r="E33" s="111"/>
      <c r="F33" s="60"/>
    </row>
    <row r="34" spans="1:8">
      <c r="A34" s="71"/>
      <c r="B34" s="71"/>
      <c r="C34" s="71"/>
      <c r="D34" s="71"/>
      <c r="E34" s="111"/>
      <c r="F34" s="60"/>
    </row>
    <row r="35" spans="1:8" ht="15.75" thickBot="1">
      <c r="A35" s="70" t="s">
        <v>336</v>
      </c>
      <c r="B35" s="124">
        <f>B30+B33</f>
        <v>1360500</v>
      </c>
      <c r="C35" s="125"/>
      <c r="D35" s="124">
        <f>D30+D33</f>
        <v>-19491251</v>
      </c>
      <c r="E35" s="111"/>
      <c r="F35" s="126"/>
      <c r="G35" s="126"/>
      <c r="H35" s="126"/>
    </row>
    <row r="36" spans="1:8" ht="15.75" thickTop="1">
      <c r="A36" s="70"/>
      <c r="B36" s="70"/>
      <c r="C36" s="70"/>
      <c r="D36" s="70"/>
      <c r="E36" s="111"/>
      <c r="F36" s="60"/>
    </row>
    <row r="37" spans="1:8">
      <c r="A37" s="70" t="s">
        <v>337</v>
      </c>
      <c r="B37" s="70"/>
      <c r="C37" s="70"/>
      <c r="D37" s="70"/>
      <c r="E37" s="111"/>
      <c r="F37" s="60"/>
    </row>
    <row r="38" spans="1:8">
      <c r="A38" s="71" t="s">
        <v>338</v>
      </c>
      <c r="B38" s="117"/>
      <c r="C38" s="118"/>
      <c r="D38" s="117"/>
      <c r="E38" s="111"/>
      <c r="F38" s="60"/>
    </row>
    <row r="39" spans="1:8">
      <c r="A39" s="71" t="s">
        <v>339</v>
      </c>
      <c r="B39" s="117"/>
      <c r="C39" s="118"/>
      <c r="D39" s="117"/>
      <c r="E39" s="111"/>
      <c r="F39" s="60"/>
    </row>
    <row r="40" spans="1:8">
      <c r="A40" s="71"/>
      <c r="B40" s="127"/>
      <c r="C40" s="127"/>
      <c r="D40" s="127"/>
      <c r="E40" s="111"/>
      <c r="F40" s="60"/>
    </row>
    <row r="41" spans="1:8">
      <c r="A41" s="70" t="s">
        <v>340</v>
      </c>
      <c r="B41" s="60"/>
      <c r="C41" s="60"/>
      <c r="D41" s="60"/>
      <c r="E41" s="125"/>
      <c r="F41" s="60"/>
    </row>
    <row r="42" spans="1:8">
      <c r="A42" s="71" t="s">
        <v>341</v>
      </c>
      <c r="B42" s="123"/>
      <c r="C42" s="123"/>
      <c r="D42" s="123"/>
      <c r="E42" s="125"/>
      <c r="F42" s="60"/>
    </row>
    <row r="43" spans="1:8">
      <c r="A43" s="128" t="s">
        <v>342</v>
      </c>
      <c r="B43" s="117"/>
      <c r="C43" s="118"/>
      <c r="D43" s="117"/>
      <c r="E43" s="111"/>
      <c r="F43" s="60"/>
    </row>
    <row r="44" spans="1:8">
      <c r="A44" s="128" t="s">
        <v>343</v>
      </c>
      <c r="B44" s="117"/>
      <c r="C44" s="118"/>
      <c r="D44" s="117"/>
      <c r="E44" s="111"/>
      <c r="F44" s="60"/>
    </row>
    <row r="45" spans="1:8">
      <c r="A45" s="127"/>
      <c r="B45" s="127"/>
      <c r="C45" s="127"/>
      <c r="D45" s="127"/>
      <c r="E45" s="111"/>
      <c r="F45" s="60"/>
    </row>
    <row r="46" spans="1:8">
      <c r="A46" s="71" t="s">
        <v>344</v>
      </c>
      <c r="B46" s="60"/>
      <c r="C46" s="60"/>
      <c r="D46" s="60"/>
      <c r="E46" s="125"/>
      <c r="F46" s="60"/>
    </row>
    <row r="47" spans="1:8">
      <c r="A47" s="128" t="s">
        <v>342</v>
      </c>
      <c r="B47" s="117"/>
      <c r="C47" s="118"/>
      <c r="D47" s="117"/>
      <c r="E47" s="60"/>
      <c r="F47" s="60"/>
    </row>
    <row r="48" spans="1:8">
      <c r="A48" s="128" t="s">
        <v>343</v>
      </c>
      <c r="B48" s="117"/>
      <c r="C48" s="118"/>
      <c r="D48" s="117"/>
      <c r="E48" s="60"/>
      <c r="F48" s="60"/>
    </row>
    <row r="49" spans="1:5">
      <c r="B49" s="60"/>
      <c r="C49" s="60"/>
      <c r="D49" s="60"/>
      <c r="E49" s="60"/>
    </row>
    <row r="50" spans="1:5">
      <c r="A50" s="70" t="s">
        <v>345</v>
      </c>
      <c r="B50" s="129">
        <f>B35</f>
        <v>1360500</v>
      </c>
      <c r="D50" s="129">
        <f>D35</f>
        <v>-19491251</v>
      </c>
    </row>
    <row r="51" spans="1:5">
      <c r="A51" s="70"/>
    </row>
    <row r="52" spans="1:5">
      <c r="A52" s="106" t="s">
        <v>346</v>
      </c>
    </row>
    <row r="53" spans="1:5">
      <c r="A53" s="70"/>
    </row>
    <row r="54" spans="1:5">
      <c r="A54" s="70" t="s">
        <v>347</v>
      </c>
    </row>
    <row r="55" spans="1:5">
      <c r="A55" s="71" t="s">
        <v>348</v>
      </c>
      <c r="B55" s="117"/>
      <c r="C55" s="118"/>
      <c r="D55" s="117"/>
    </row>
    <row r="56" spans="1:5">
      <c r="A56" s="71" t="s">
        <v>349</v>
      </c>
      <c r="B56" s="117"/>
      <c r="C56" s="118"/>
      <c r="D56" s="117"/>
    </row>
    <row r="57" spans="1:5">
      <c r="A57" s="121" t="s">
        <v>330</v>
      </c>
      <c r="B57" s="117"/>
      <c r="C57" s="118"/>
      <c r="D57" s="117"/>
    </row>
    <row r="58" spans="1:5">
      <c r="A58" s="71" t="s">
        <v>350</v>
      </c>
      <c r="B58" s="117"/>
      <c r="C58" s="118"/>
      <c r="D58" s="117"/>
    </row>
    <row r="59" spans="1:5">
      <c r="A59" s="70" t="s">
        <v>351</v>
      </c>
      <c r="B59" s="129">
        <f>SUM(B55:B58)</f>
        <v>0</v>
      </c>
      <c r="D59" s="129">
        <f>SUM(D55:D58)</f>
        <v>0</v>
      </c>
    </row>
    <row r="60" spans="1:5">
      <c r="A60" s="84"/>
    </row>
    <row r="61" spans="1:5">
      <c r="A61" s="70" t="s">
        <v>352</v>
      </c>
    </row>
    <row r="62" spans="1:5">
      <c r="A62" s="71" t="s">
        <v>353</v>
      </c>
      <c r="B62" s="117"/>
      <c r="C62" s="118"/>
      <c r="D62" s="117"/>
    </row>
    <row r="63" spans="1:5">
      <c r="A63" s="71" t="s">
        <v>354</v>
      </c>
      <c r="B63" s="117"/>
      <c r="C63" s="118"/>
      <c r="D63" s="117"/>
    </row>
    <row r="64" spans="1:5">
      <c r="A64" s="71" t="s">
        <v>355</v>
      </c>
      <c r="B64" s="117"/>
      <c r="C64" s="118"/>
      <c r="D64" s="117"/>
    </row>
    <row r="65" spans="1:4">
      <c r="A65" s="121" t="s">
        <v>330</v>
      </c>
      <c r="B65" s="117"/>
      <c r="C65" s="118"/>
      <c r="D65" s="117"/>
    </row>
    <row r="66" spans="1:4">
      <c r="A66" s="71" t="s">
        <v>356</v>
      </c>
      <c r="B66" s="117"/>
      <c r="C66" s="118"/>
      <c r="D66" s="117"/>
    </row>
    <row r="67" spans="1:4">
      <c r="A67" s="70" t="s">
        <v>351</v>
      </c>
      <c r="B67" s="129">
        <f>SUM(B62:B66)</f>
        <v>0</v>
      </c>
      <c r="D67" s="129">
        <f>SUM(D62:D66)</f>
        <v>0</v>
      </c>
    </row>
    <row r="68" spans="1:4">
      <c r="A68" s="84"/>
    </row>
    <row r="69" spans="1:4">
      <c r="A69" s="70" t="s">
        <v>357</v>
      </c>
      <c r="B69" s="129">
        <f>SUM(B59,B67)</f>
        <v>0</v>
      </c>
      <c r="D69" s="129">
        <f>SUM(D59,D67)</f>
        <v>0</v>
      </c>
    </row>
    <row r="70" spans="1:4">
      <c r="A70" s="84"/>
      <c r="B70" s="129"/>
      <c r="D70" s="129"/>
    </row>
    <row r="71" spans="1:4" ht="15.75" thickBot="1">
      <c r="A71" s="70" t="s">
        <v>358</v>
      </c>
      <c r="B71" s="130">
        <f>B69+B50</f>
        <v>1360500</v>
      </c>
      <c r="D71" s="130">
        <f>D69+D50</f>
        <v>-19491251</v>
      </c>
    </row>
    <row r="72" spans="1:4" ht="15.75" thickTop="1">
      <c r="A72" s="71"/>
    </row>
    <row r="73" spans="1:4">
      <c r="A73" s="106" t="s">
        <v>359</v>
      </c>
    </row>
    <row r="74" spans="1:4">
      <c r="A74" s="71" t="s">
        <v>338</v>
      </c>
      <c r="B74" s="131"/>
      <c r="D74" s="131"/>
    </row>
    <row r="75" spans="1:4">
      <c r="A75" s="71" t="s">
        <v>339</v>
      </c>
      <c r="B75" s="131"/>
      <c r="D75" s="131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topLeftCell="A40" workbookViewId="0">
      <selection activeCell="D6" sqref="D6"/>
    </sheetView>
  </sheetViews>
  <sheetFormatPr defaultRowHeight="15"/>
  <cols>
    <col min="1" max="1" width="102.85546875" style="36" customWidth="1"/>
    <col min="2" max="2" width="18.7109375" style="36" customWidth="1"/>
    <col min="3" max="3" width="2.7109375" style="37" customWidth="1"/>
    <col min="4" max="4" width="18.7109375" style="36" customWidth="1"/>
    <col min="5" max="5" width="10.5703125" style="36" customWidth="1"/>
    <col min="6" max="6" width="10.7109375" style="36" customWidth="1"/>
    <col min="7" max="7" width="10.140625" style="36" customWidth="1"/>
    <col min="8" max="8" width="10.7109375" style="36" customWidth="1"/>
    <col min="9" max="9" width="11.5703125" style="36" customWidth="1"/>
    <col min="10" max="10" width="11" style="36" customWidth="1"/>
    <col min="11" max="16384" width="9.140625" style="36"/>
  </cols>
  <sheetData>
    <row r="1" spans="1:4">
      <c r="A1" s="54" t="s">
        <v>227</v>
      </c>
    </row>
    <row r="2" spans="1:4">
      <c r="A2" s="55" t="s">
        <v>228</v>
      </c>
    </row>
    <row r="3" spans="1:4">
      <c r="A3" s="55" t="s">
        <v>229</v>
      </c>
    </row>
    <row r="4" spans="1:4" ht="16.5" customHeight="1">
      <c r="A4" s="55" t="s">
        <v>230</v>
      </c>
    </row>
    <row r="5" spans="1:4" ht="16.5" customHeight="1">
      <c r="A5" s="52" t="s">
        <v>225</v>
      </c>
    </row>
    <row r="6" spans="1:4" ht="16.5" customHeight="1">
      <c r="A6" s="52"/>
    </row>
    <row r="7" spans="1:4" ht="15" customHeight="1">
      <c r="A7" s="57"/>
      <c r="B7" s="51" t="s">
        <v>209</v>
      </c>
      <c r="C7" s="51"/>
      <c r="D7" s="51" t="s">
        <v>209</v>
      </c>
    </row>
    <row r="8" spans="1:4" ht="15" customHeight="1">
      <c r="A8" s="57"/>
      <c r="B8" s="51" t="s">
        <v>210</v>
      </c>
      <c r="C8" s="51"/>
      <c r="D8" s="51" t="s">
        <v>211</v>
      </c>
    </row>
    <row r="9" spans="1:4">
      <c r="A9" s="50"/>
      <c r="B9" s="56">
        <v>2019</v>
      </c>
      <c r="C9" s="56"/>
      <c r="D9" s="56">
        <v>2018</v>
      </c>
    </row>
    <row r="10" spans="1:4">
      <c r="A10" s="46" t="s">
        <v>221</v>
      </c>
      <c r="B10" s="42"/>
      <c r="C10" s="43"/>
      <c r="D10" s="42"/>
    </row>
    <row r="11" spans="1:4">
      <c r="A11" s="49" t="s">
        <v>231</v>
      </c>
      <c r="B11" s="42">
        <v>68421165</v>
      </c>
      <c r="C11" s="43"/>
      <c r="D11" s="42">
        <v>54542075</v>
      </c>
    </row>
    <row r="12" spans="1:4">
      <c r="A12" s="49" t="s">
        <v>232</v>
      </c>
      <c r="B12" s="42">
        <v>-59643585</v>
      </c>
      <c r="C12" s="43"/>
      <c r="D12" s="42">
        <v>135339857</v>
      </c>
    </row>
    <row r="13" spans="1:4">
      <c r="A13" s="49" t="s">
        <v>233</v>
      </c>
      <c r="B13" s="42"/>
      <c r="C13" s="43"/>
      <c r="D13" s="42"/>
    </row>
    <row r="14" spans="1:4">
      <c r="A14" s="48" t="s">
        <v>234</v>
      </c>
      <c r="B14" s="42"/>
      <c r="C14" s="43"/>
      <c r="D14" s="42"/>
    </row>
    <row r="15" spans="1:4">
      <c r="A15" s="53" t="s">
        <v>226</v>
      </c>
      <c r="B15" s="42"/>
      <c r="C15" s="43"/>
      <c r="D15" s="42"/>
    </row>
    <row r="16" spans="1:4">
      <c r="A16" s="53" t="s">
        <v>226</v>
      </c>
      <c r="B16" s="42"/>
      <c r="C16" s="43"/>
      <c r="D16" s="42"/>
    </row>
    <row r="17" spans="1:4">
      <c r="A17" s="46" t="s">
        <v>224</v>
      </c>
      <c r="B17" s="42"/>
      <c r="C17" s="43"/>
      <c r="D17" s="42"/>
    </row>
    <row r="18" spans="1:4">
      <c r="A18" s="49" t="s">
        <v>216</v>
      </c>
      <c r="B18" s="42"/>
      <c r="C18" s="43"/>
      <c r="D18" s="42"/>
    </row>
    <row r="19" spans="1:4">
      <c r="A19" s="48" t="s">
        <v>223</v>
      </c>
      <c r="B19" s="42"/>
      <c r="C19" s="43"/>
      <c r="D19" s="42"/>
    </row>
    <row r="20" spans="1:4">
      <c r="A20" s="46" t="s">
        <v>220</v>
      </c>
      <c r="B20" s="47">
        <f>SUM(B11:B19)</f>
        <v>8777580</v>
      </c>
      <c r="C20" s="43"/>
      <c r="D20" s="47">
        <f>SUM(D11:D19)</f>
        <v>189881932</v>
      </c>
    </row>
    <row r="21" spans="1:4">
      <c r="A21" s="48"/>
      <c r="B21" s="42"/>
      <c r="C21" s="43"/>
      <c r="D21" s="42"/>
    </row>
    <row r="22" spans="1:4" ht="13.5" customHeight="1">
      <c r="A22" s="46" t="s">
        <v>219</v>
      </c>
      <c r="B22" s="42"/>
      <c r="C22" s="43"/>
      <c r="D22" s="42"/>
    </row>
    <row r="23" spans="1:4" ht="13.5" customHeight="1">
      <c r="A23" s="48" t="s">
        <v>235</v>
      </c>
      <c r="B23" s="42">
        <v>-7438038</v>
      </c>
      <c r="C23" s="43"/>
      <c r="D23" s="42">
        <v>-189861919</v>
      </c>
    </row>
    <row r="24" spans="1:4" ht="13.5" customHeight="1">
      <c r="A24" s="48" t="s">
        <v>236</v>
      </c>
      <c r="B24" s="42"/>
      <c r="C24" s="43"/>
      <c r="D24" s="42"/>
    </row>
    <row r="25" spans="1:4" ht="13.5" customHeight="1">
      <c r="A25" s="48" t="s">
        <v>237</v>
      </c>
      <c r="B25" s="42"/>
      <c r="C25" s="43"/>
      <c r="D25" s="42"/>
    </row>
    <row r="26" spans="1:4" ht="13.5" customHeight="1">
      <c r="A26" s="48" t="s">
        <v>238</v>
      </c>
      <c r="B26" s="42"/>
      <c r="C26" s="43"/>
      <c r="D26" s="42"/>
    </row>
    <row r="27" spans="1:4" ht="13.5" customHeight="1">
      <c r="A27" s="48" t="s">
        <v>239</v>
      </c>
      <c r="B27" s="42"/>
      <c r="C27" s="43"/>
      <c r="D27" s="42"/>
    </row>
    <row r="28" spans="1:4" ht="13.5" customHeight="1">
      <c r="A28" s="48" t="s">
        <v>240</v>
      </c>
      <c r="B28" s="42"/>
      <c r="C28" s="43"/>
      <c r="D28" s="42"/>
    </row>
    <row r="29" spans="1:4" ht="13.5" customHeight="1">
      <c r="A29" s="48" t="s">
        <v>241</v>
      </c>
      <c r="B29" s="42"/>
      <c r="C29" s="43"/>
      <c r="D29" s="42"/>
    </row>
    <row r="30" spans="1:4" ht="13.5" customHeight="1">
      <c r="A30" s="48" t="s">
        <v>234</v>
      </c>
      <c r="B30" s="42"/>
      <c r="C30" s="43"/>
      <c r="D30" s="42"/>
    </row>
    <row r="31" spans="1:4" ht="13.5" customHeight="1">
      <c r="A31" s="53" t="s">
        <v>226</v>
      </c>
      <c r="B31" s="42"/>
      <c r="C31" s="43"/>
      <c r="D31" s="42"/>
    </row>
    <row r="32" spans="1:4" ht="13.5" customHeight="1">
      <c r="A32" s="53" t="s">
        <v>226</v>
      </c>
      <c r="B32" s="42"/>
      <c r="C32" s="43"/>
      <c r="D32" s="42"/>
    </row>
    <row r="33" spans="1:4" ht="13.5" customHeight="1">
      <c r="A33" s="53" t="s">
        <v>226</v>
      </c>
      <c r="B33" s="42"/>
      <c r="C33" s="43"/>
      <c r="D33" s="42"/>
    </row>
    <row r="34" spans="1:4">
      <c r="A34" s="53" t="s">
        <v>226</v>
      </c>
      <c r="B34" s="42"/>
      <c r="C34" s="43"/>
      <c r="D34" s="42"/>
    </row>
    <row r="35" spans="1:4">
      <c r="A35" s="46" t="s">
        <v>218</v>
      </c>
      <c r="B35" s="47">
        <f>SUM(B23:B34)</f>
        <v>-7438038</v>
      </c>
      <c r="C35" s="43"/>
      <c r="D35" s="47">
        <f>SUM(D23:D34)</f>
        <v>-189861919</v>
      </c>
    </row>
    <row r="36" spans="1:4">
      <c r="A36" s="35"/>
      <c r="B36" s="42"/>
      <c r="C36" s="43"/>
      <c r="D36" s="42"/>
    </row>
    <row r="37" spans="1:4">
      <c r="A37" s="46" t="s">
        <v>217</v>
      </c>
      <c r="B37" s="42"/>
      <c r="C37" s="43"/>
      <c r="D37" s="42"/>
    </row>
    <row r="38" spans="1:4">
      <c r="A38" s="48" t="s">
        <v>242</v>
      </c>
      <c r="B38" s="42"/>
      <c r="C38" s="43"/>
      <c r="D38" s="42"/>
    </row>
    <row r="39" spans="1:4">
      <c r="A39" s="48" t="s">
        <v>243</v>
      </c>
      <c r="B39" s="42"/>
      <c r="C39" s="43"/>
      <c r="D39" s="42"/>
    </row>
    <row r="40" spans="1:4">
      <c r="A40" s="48" t="s">
        <v>244</v>
      </c>
      <c r="B40" s="42"/>
      <c r="C40" s="43"/>
      <c r="D40" s="42"/>
    </row>
    <row r="41" spans="1:4">
      <c r="A41" s="48" t="s">
        <v>245</v>
      </c>
      <c r="B41" s="42"/>
      <c r="C41" s="43"/>
      <c r="D41" s="42"/>
    </row>
    <row r="42" spans="1:4">
      <c r="A42" s="48" t="s">
        <v>246</v>
      </c>
      <c r="B42" s="42"/>
      <c r="C42" s="43"/>
      <c r="D42" s="42"/>
    </row>
    <row r="43" spans="1:4">
      <c r="A43" s="48" t="s">
        <v>247</v>
      </c>
      <c r="B43" s="42"/>
      <c r="C43" s="43"/>
      <c r="D43" s="42"/>
    </row>
    <row r="44" spans="1:4">
      <c r="A44" s="48" t="s">
        <v>248</v>
      </c>
      <c r="B44" s="42"/>
      <c r="C44" s="43"/>
      <c r="D44" s="42"/>
    </row>
    <row r="45" spans="1:4">
      <c r="A45" s="48" t="s">
        <v>249</v>
      </c>
      <c r="B45" s="42"/>
      <c r="C45" s="43"/>
      <c r="D45" s="42"/>
    </row>
    <row r="46" spans="1:4">
      <c r="A46" s="48" t="s">
        <v>250</v>
      </c>
      <c r="B46" s="42"/>
      <c r="C46" s="43"/>
      <c r="D46" s="42"/>
    </row>
    <row r="47" spans="1:4">
      <c r="A47" s="48" t="s">
        <v>234</v>
      </c>
      <c r="B47" s="42"/>
      <c r="C47" s="43"/>
      <c r="D47" s="42"/>
    </row>
    <row r="48" spans="1:4">
      <c r="A48" s="53" t="s">
        <v>226</v>
      </c>
      <c r="B48" s="42"/>
      <c r="C48" s="43"/>
      <c r="D48" s="42"/>
    </row>
    <row r="49" spans="1:4">
      <c r="A49" s="53" t="s">
        <v>226</v>
      </c>
      <c r="B49" s="42"/>
      <c r="C49" s="43"/>
      <c r="D49" s="42"/>
    </row>
    <row r="50" spans="1:4">
      <c r="A50" s="46" t="s">
        <v>215</v>
      </c>
      <c r="B50" s="47">
        <f>SUM(B38:B49)</f>
        <v>0</v>
      </c>
      <c r="C50" s="43"/>
      <c r="D50" s="47">
        <f>SUM(D38:D49)</f>
        <v>0</v>
      </c>
    </row>
    <row r="51" spans="1:4">
      <c r="A51" s="35"/>
      <c r="B51" s="42"/>
      <c r="C51" s="43"/>
      <c r="D51" s="42"/>
    </row>
    <row r="52" spans="1:4">
      <c r="A52" s="46" t="s">
        <v>214</v>
      </c>
      <c r="B52" s="45">
        <f>B20+B35+B50</f>
        <v>1339542</v>
      </c>
      <c r="C52" s="43"/>
      <c r="D52" s="45">
        <f>D20+D35+D50</f>
        <v>20013</v>
      </c>
    </row>
    <row r="53" spans="1:4">
      <c r="A53" s="44" t="s">
        <v>213</v>
      </c>
      <c r="B53" s="42">
        <v>30373</v>
      </c>
      <c r="C53" s="43"/>
      <c r="D53" s="42">
        <v>10360</v>
      </c>
    </row>
    <row r="54" spans="1:4">
      <c r="A54" s="44" t="s">
        <v>222</v>
      </c>
      <c r="B54" s="42"/>
      <c r="C54" s="43"/>
      <c r="D54" s="42"/>
    </row>
    <row r="55" spans="1:4" ht="15.75" thickBot="1">
      <c r="A55" s="41" t="s">
        <v>212</v>
      </c>
      <c r="B55" s="39">
        <f>B52+B53+B54</f>
        <v>1369915</v>
      </c>
      <c r="C55" s="40"/>
      <c r="D55" s="39">
        <f>D52+D53+D54</f>
        <v>30373</v>
      </c>
    </row>
    <row r="56" spans="1:4" ht="15.75" thickTop="1">
      <c r="A56" s="38"/>
    </row>
    <row r="57" spans="1:4">
      <c r="A57" s="38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X75"/>
  <sheetViews>
    <sheetView topLeftCell="A10" zoomScale="90" zoomScaleNormal="90" workbookViewId="0">
      <selection activeCell="I43" sqref="I43"/>
    </sheetView>
  </sheetViews>
  <sheetFormatPr defaultRowHeight="15"/>
  <cols>
    <col min="1" max="1" width="78.7109375" style="132" customWidth="1"/>
    <col min="2" max="12" width="15.7109375" style="132" customWidth="1"/>
    <col min="13" max="13" width="16.5703125" style="132" customWidth="1"/>
    <col min="14" max="14" width="13.85546875" style="132" customWidth="1"/>
    <col min="15" max="15" width="14.7109375" style="132" customWidth="1"/>
    <col min="16" max="16" width="14.5703125" style="132" customWidth="1"/>
    <col min="17" max="18" width="15" style="132" customWidth="1"/>
    <col min="19" max="19" width="13" style="132" customWidth="1"/>
    <col min="20" max="21" width="14.7109375" style="132" customWidth="1"/>
    <col min="22" max="22" width="16.140625" style="132" customWidth="1"/>
    <col min="23" max="23" width="13.5703125" style="132" customWidth="1"/>
    <col min="24" max="24" width="11.7109375" style="132" bestFit="1" customWidth="1"/>
    <col min="25" max="16384" width="9.140625" style="132"/>
  </cols>
  <sheetData>
    <row r="1" spans="1:13">
      <c r="A1" s="58" t="s">
        <v>227</v>
      </c>
    </row>
    <row r="2" spans="1:13">
      <c r="A2" s="61" t="s">
        <v>228</v>
      </c>
    </row>
    <row r="3" spans="1:13">
      <c r="A3" s="61" t="s">
        <v>229</v>
      </c>
    </row>
    <row r="4" spans="1:13">
      <c r="A4" s="61" t="s">
        <v>230</v>
      </c>
    </row>
    <row r="5" spans="1:13">
      <c r="A5" s="58" t="s">
        <v>360</v>
      </c>
    </row>
    <row r="6" spans="1:13">
      <c r="A6" s="133"/>
    </row>
    <row r="7" spans="1:13" ht="72">
      <c r="B7" s="134" t="s">
        <v>361</v>
      </c>
      <c r="C7" s="134" t="s">
        <v>362</v>
      </c>
      <c r="D7" s="134" t="s">
        <v>363</v>
      </c>
      <c r="E7" s="135" t="s">
        <v>282</v>
      </c>
      <c r="F7" s="135" t="s">
        <v>282</v>
      </c>
      <c r="G7" s="134" t="s">
        <v>364</v>
      </c>
      <c r="H7" s="134" t="s">
        <v>365</v>
      </c>
      <c r="I7" s="134" t="s">
        <v>366</v>
      </c>
      <c r="J7" s="134" t="s">
        <v>367</v>
      </c>
      <c r="K7" s="134" t="s">
        <v>286</v>
      </c>
      <c r="L7" s="134" t="s">
        <v>367</v>
      </c>
      <c r="M7" s="136"/>
    </row>
    <row r="8" spans="1:13">
      <c r="A8" s="137"/>
      <c r="B8" s="136"/>
      <c r="C8" s="138"/>
      <c r="D8" s="138"/>
      <c r="E8" s="139"/>
      <c r="F8" s="139"/>
      <c r="G8" s="139"/>
      <c r="H8" s="139"/>
      <c r="I8" s="140"/>
      <c r="J8" s="140"/>
      <c r="K8" s="140"/>
      <c r="L8" s="138"/>
      <c r="M8" s="138"/>
    </row>
    <row r="9" spans="1:13">
      <c r="A9" s="141"/>
      <c r="B9" s="142"/>
      <c r="C9" s="142"/>
      <c r="D9" s="142"/>
      <c r="E9" s="143"/>
      <c r="F9" s="143"/>
      <c r="G9" s="143"/>
      <c r="H9" s="143"/>
      <c r="I9" s="144"/>
      <c r="J9" s="144"/>
      <c r="K9" s="144"/>
      <c r="L9" s="144"/>
      <c r="M9" s="138"/>
    </row>
    <row r="10" spans="1:13" ht="15.75" thickBot="1">
      <c r="A10" s="145" t="s">
        <v>368</v>
      </c>
      <c r="B10" s="146">
        <v>171273725</v>
      </c>
      <c r="C10" s="146">
        <v>0</v>
      </c>
      <c r="D10" s="146"/>
      <c r="E10" s="146">
        <v>86948586</v>
      </c>
      <c r="F10" s="146"/>
      <c r="G10" s="146"/>
      <c r="H10" s="146">
        <v>0</v>
      </c>
      <c r="I10" s="146">
        <v>-20058847</v>
      </c>
      <c r="J10" s="146">
        <f t="shared" ref="J10:J15" si="0">SUM(B10:I10)</f>
        <v>238163464</v>
      </c>
      <c r="K10" s="146"/>
      <c r="L10" s="146">
        <f t="shared" ref="L10:L35" si="1">SUM(J10:K10)</f>
        <v>238163464</v>
      </c>
      <c r="M10" s="138"/>
    </row>
    <row r="11" spans="1:13" ht="15.75" thickTop="1">
      <c r="A11" s="147" t="s">
        <v>369</v>
      </c>
      <c r="B11" s="142"/>
      <c r="C11" s="142"/>
      <c r="D11" s="142"/>
      <c r="E11" s="142"/>
      <c r="F11" s="142"/>
      <c r="G11" s="142"/>
      <c r="H11" s="142"/>
      <c r="I11" s="144"/>
      <c r="J11" s="144">
        <f t="shared" si="0"/>
        <v>0</v>
      </c>
      <c r="K11" s="148"/>
      <c r="L11" s="142">
        <f t="shared" si="1"/>
        <v>0</v>
      </c>
      <c r="M11" s="138"/>
    </row>
    <row r="12" spans="1:13">
      <c r="A12" s="145" t="s">
        <v>370</v>
      </c>
      <c r="B12" s="149">
        <f>SUM(B10:B11)</f>
        <v>171273725</v>
      </c>
      <c r="C12" s="149">
        <f>SUM(C10:C11)</f>
        <v>0</v>
      </c>
      <c r="D12" s="149">
        <f t="shared" ref="D12:K12" si="2">SUM(D10:D11)</f>
        <v>0</v>
      </c>
      <c r="E12" s="149">
        <f t="shared" si="2"/>
        <v>86948586</v>
      </c>
      <c r="F12" s="149">
        <f t="shared" si="2"/>
        <v>0</v>
      </c>
      <c r="G12" s="149">
        <f t="shared" si="2"/>
        <v>0</v>
      </c>
      <c r="H12" s="149">
        <f>SUM(H10:H11)</f>
        <v>0</v>
      </c>
      <c r="I12" s="149">
        <f t="shared" si="2"/>
        <v>-20058847</v>
      </c>
      <c r="J12" s="149">
        <f t="shared" si="0"/>
        <v>238163464</v>
      </c>
      <c r="K12" s="149">
        <f t="shared" si="2"/>
        <v>0</v>
      </c>
      <c r="L12" s="149">
        <f t="shared" si="1"/>
        <v>238163464</v>
      </c>
      <c r="M12" s="138"/>
    </row>
    <row r="13" spans="1:13">
      <c r="A13" s="150" t="s">
        <v>371</v>
      </c>
      <c r="B13" s="142"/>
      <c r="C13" s="142"/>
      <c r="D13" s="142"/>
      <c r="E13" s="142">
        <v>0</v>
      </c>
      <c r="F13" s="142"/>
      <c r="G13" s="142"/>
      <c r="H13" s="142">
        <v>0</v>
      </c>
      <c r="I13" s="151">
        <v>567596</v>
      </c>
      <c r="J13" s="151">
        <f t="shared" si="0"/>
        <v>567596</v>
      </c>
      <c r="K13" s="151"/>
      <c r="L13" s="142">
        <f t="shared" si="1"/>
        <v>567596</v>
      </c>
      <c r="M13" s="138"/>
    </row>
    <row r="14" spans="1:13">
      <c r="A14" s="152" t="s">
        <v>366</v>
      </c>
      <c r="B14" s="144"/>
      <c r="C14" s="144"/>
      <c r="D14" s="144"/>
      <c r="E14" s="144">
        <v>-20058847</v>
      </c>
      <c r="F14" s="144"/>
      <c r="G14" s="144"/>
      <c r="H14" s="151"/>
      <c r="I14" s="153"/>
      <c r="J14" s="151">
        <f t="shared" si="0"/>
        <v>-20058847</v>
      </c>
      <c r="K14" s="153"/>
      <c r="L14" s="151">
        <f t="shared" si="1"/>
        <v>-20058847</v>
      </c>
      <c r="M14" s="138"/>
    </row>
    <row r="15" spans="1:13">
      <c r="A15" s="152" t="s">
        <v>346</v>
      </c>
      <c r="B15" s="144"/>
      <c r="C15" s="144">
        <v>170475011</v>
      </c>
      <c r="D15" s="144"/>
      <c r="E15" s="144"/>
      <c r="F15" s="144"/>
      <c r="G15" s="144"/>
      <c r="H15" s="151"/>
      <c r="I15" s="153"/>
      <c r="J15" s="151">
        <f t="shared" si="0"/>
        <v>170475011</v>
      </c>
      <c r="K15" s="151"/>
      <c r="L15" s="151">
        <f t="shared" si="1"/>
        <v>170475011</v>
      </c>
      <c r="M15" s="138"/>
    </row>
    <row r="16" spans="1:13">
      <c r="A16" s="152" t="s">
        <v>372</v>
      </c>
      <c r="B16" s="144"/>
      <c r="C16" s="144"/>
      <c r="D16" s="144"/>
      <c r="E16" s="144"/>
      <c r="F16" s="144"/>
      <c r="G16" s="144"/>
      <c r="H16" s="151"/>
      <c r="I16" s="151"/>
      <c r="J16" s="151">
        <f t="shared" ref="J16:J35" si="3">SUM(B16:I16)</f>
        <v>0</v>
      </c>
      <c r="K16" s="151"/>
      <c r="L16" s="151">
        <f t="shared" si="1"/>
        <v>0</v>
      </c>
      <c r="M16" s="138"/>
    </row>
    <row r="17" spans="1:13">
      <c r="A17" s="150" t="s">
        <v>373</v>
      </c>
      <c r="B17" s="154">
        <f t="shared" ref="B17:I17" si="4">SUM(B13:B16)</f>
        <v>0</v>
      </c>
      <c r="C17" s="154">
        <f t="shared" si="4"/>
        <v>170475011</v>
      </c>
      <c r="D17" s="154">
        <f t="shared" si="4"/>
        <v>0</v>
      </c>
      <c r="E17" s="154">
        <f t="shared" si="4"/>
        <v>-20058847</v>
      </c>
      <c r="F17" s="154">
        <f t="shared" si="4"/>
        <v>0</v>
      </c>
      <c r="G17" s="154">
        <f t="shared" si="4"/>
        <v>0</v>
      </c>
      <c r="H17" s="154">
        <f t="shared" si="4"/>
        <v>0</v>
      </c>
      <c r="I17" s="154">
        <f t="shared" si="4"/>
        <v>567596</v>
      </c>
      <c r="J17" s="154">
        <f>SUM(B17:I17)</f>
        <v>150983760</v>
      </c>
      <c r="K17" s="154">
        <f t="shared" ref="K17" si="5">SUM(K13:K16)</f>
        <v>0</v>
      </c>
      <c r="L17" s="154">
        <f>SUM(J17:K17)</f>
        <v>150983760</v>
      </c>
      <c r="M17" s="138"/>
    </row>
    <row r="18" spans="1:13">
      <c r="A18" s="150" t="s">
        <v>374</v>
      </c>
      <c r="B18" s="144"/>
      <c r="C18" s="144"/>
      <c r="D18" s="144"/>
      <c r="E18" s="144"/>
      <c r="F18" s="144"/>
      <c r="G18" s="144"/>
      <c r="H18" s="151"/>
      <c r="I18" s="151"/>
      <c r="J18" s="151">
        <f t="shared" si="3"/>
        <v>0</v>
      </c>
      <c r="K18" s="151"/>
      <c r="L18" s="151">
        <f t="shared" si="1"/>
        <v>0</v>
      </c>
      <c r="M18" s="138"/>
    </row>
    <row r="19" spans="1:13">
      <c r="A19" s="155" t="s">
        <v>375</v>
      </c>
      <c r="B19" s="144"/>
      <c r="C19" s="144"/>
      <c r="D19" s="144"/>
      <c r="E19" s="144"/>
      <c r="F19" s="144"/>
      <c r="G19" s="144"/>
      <c r="H19" s="151"/>
      <c r="I19" s="151"/>
      <c r="J19" s="151">
        <f t="shared" si="3"/>
        <v>0</v>
      </c>
      <c r="K19" s="151"/>
      <c r="L19" s="151">
        <f t="shared" si="1"/>
        <v>0</v>
      </c>
      <c r="M19" s="138"/>
    </row>
    <row r="20" spans="1:13">
      <c r="A20" s="155" t="s">
        <v>376</v>
      </c>
      <c r="B20" s="144"/>
      <c r="C20" s="144"/>
      <c r="D20" s="144"/>
      <c r="E20" s="144"/>
      <c r="F20" s="144"/>
      <c r="G20" s="144"/>
      <c r="H20" s="151"/>
      <c r="I20" s="151"/>
      <c r="J20" s="151">
        <f t="shared" si="3"/>
        <v>0</v>
      </c>
      <c r="K20" s="151"/>
      <c r="L20" s="151">
        <f t="shared" si="1"/>
        <v>0</v>
      </c>
      <c r="M20" s="138"/>
    </row>
    <row r="21" spans="1:13">
      <c r="A21" s="156" t="s">
        <v>377</v>
      </c>
      <c r="B21" s="144"/>
      <c r="C21" s="144"/>
      <c r="D21" s="144"/>
      <c r="E21" s="157">
        <v>0</v>
      </c>
      <c r="F21" s="157"/>
      <c r="G21" s="157"/>
      <c r="H21" s="151"/>
      <c r="I21" s="151"/>
      <c r="J21" s="151">
        <f t="shared" si="3"/>
        <v>0</v>
      </c>
      <c r="K21" s="151"/>
      <c r="L21" s="151">
        <f t="shared" si="1"/>
        <v>0</v>
      </c>
      <c r="M21" s="138"/>
    </row>
    <row r="22" spans="1:13">
      <c r="A22" s="150" t="s">
        <v>378</v>
      </c>
      <c r="B22" s="149">
        <f t="shared" ref="B22:I22" si="6">SUM(B19:B21)</f>
        <v>0</v>
      </c>
      <c r="C22" s="149">
        <f t="shared" si="6"/>
        <v>0</v>
      </c>
      <c r="D22" s="149">
        <f t="shared" si="6"/>
        <v>0</v>
      </c>
      <c r="E22" s="149">
        <f t="shared" si="6"/>
        <v>0</v>
      </c>
      <c r="F22" s="149">
        <f t="shared" si="6"/>
        <v>0</v>
      </c>
      <c r="G22" s="149">
        <f t="shared" si="6"/>
        <v>0</v>
      </c>
      <c r="H22" s="149">
        <f t="shared" si="6"/>
        <v>0</v>
      </c>
      <c r="I22" s="149">
        <f t="shared" si="6"/>
        <v>0</v>
      </c>
      <c r="J22" s="154">
        <f>SUM(B22:I22)</f>
        <v>0</v>
      </c>
      <c r="K22" s="149">
        <f>SUM(K19:K21)</f>
        <v>0</v>
      </c>
      <c r="L22" s="149">
        <f>SUM(J22:K22)</f>
        <v>0</v>
      </c>
      <c r="M22" s="138"/>
    </row>
    <row r="23" spans="1:13">
      <c r="A23" s="150"/>
      <c r="B23" s="142"/>
      <c r="C23" s="143"/>
      <c r="D23" s="142"/>
      <c r="E23" s="143"/>
      <c r="F23" s="143"/>
      <c r="G23" s="143"/>
      <c r="H23" s="143"/>
      <c r="I23" s="151"/>
      <c r="J23" s="151"/>
      <c r="K23" s="151"/>
      <c r="L23" s="143"/>
      <c r="M23" s="138"/>
    </row>
    <row r="24" spans="1:13" ht="15.75" thickBot="1">
      <c r="A24" s="150" t="s">
        <v>379</v>
      </c>
      <c r="B24" s="158">
        <f>B12+B17+B22</f>
        <v>171273725</v>
      </c>
      <c r="C24" s="158">
        <f>C12+C17+C22</f>
        <v>170475011</v>
      </c>
      <c r="D24" s="158">
        <f t="shared" ref="D24:K24" si="7">D12+D17+D22</f>
        <v>0</v>
      </c>
      <c r="E24" s="158">
        <f>E12+E17+E22</f>
        <v>66889739</v>
      </c>
      <c r="F24" s="158">
        <f t="shared" ref="F24" si="8">F12+F17+F22</f>
        <v>0</v>
      </c>
      <c r="G24" s="158">
        <f>G12+G17+G22</f>
        <v>0</v>
      </c>
      <c r="H24" s="158">
        <f>H12+H17+H22</f>
        <v>0</v>
      </c>
      <c r="I24" s="158">
        <f>I12+I17+I22</f>
        <v>-19491251</v>
      </c>
      <c r="J24" s="158">
        <f>SUM(B24:I24)</f>
        <v>389147224</v>
      </c>
      <c r="K24" s="158">
        <f t="shared" si="7"/>
        <v>0</v>
      </c>
      <c r="L24" s="158">
        <f>SUM(J24:K24)</f>
        <v>389147224</v>
      </c>
      <c r="M24" s="138"/>
    </row>
    <row r="25" spans="1:13" ht="15.75" thickTop="1">
      <c r="A25" s="159"/>
      <c r="B25" s="142"/>
      <c r="C25" s="142"/>
      <c r="D25" s="142"/>
      <c r="E25" s="142"/>
      <c r="F25" s="142"/>
      <c r="G25" s="142"/>
      <c r="H25" s="142"/>
      <c r="I25" s="151"/>
      <c r="J25" s="151">
        <f t="shared" si="3"/>
        <v>0</v>
      </c>
      <c r="K25" s="151"/>
      <c r="L25" s="142">
        <f t="shared" si="1"/>
        <v>0</v>
      </c>
      <c r="M25" s="138"/>
    </row>
    <row r="26" spans="1:13">
      <c r="A26" s="150" t="s">
        <v>371</v>
      </c>
      <c r="B26" s="144"/>
      <c r="C26" s="144"/>
      <c r="D26" s="144"/>
      <c r="E26" s="144"/>
      <c r="F26" s="144"/>
      <c r="G26" s="144"/>
      <c r="H26" s="151"/>
      <c r="I26" s="151"/>
      <c r="J26" s="151">
        <f t="shared" si="3"/>
        <v>0</v>
      </c>
      <c r="K26" s="151"/>
      <c r="L26" s="151">
        <f t="shared" si="1"/>
        <v>0</v>
      </c>
      <c r="M26" s="138"/>
    </row>
    <row r="27" spans="1:13">
      <c r="A27" s="152" t="s">
        <v>366</v>
      </c>
      <c r="B27" s="144"/>
      <c r="C27" s="144"/>
      <c r="D27" s="144"/>
      <c r="E27" s="144">
        <v>-19491251</v>
      </c>
      <c r="F27" s="144"/>
      <c r="G27" s="144"/>
      <c r="H27" s="151">
        <v>0</v>
      </c>
      <c r="I27" s="153">
        <v>20851751</v>
      </c>
      <c r="J27" s="151">
        <f t="shared" si="3"/>
        <v>1360500</v>
      </c>
      <c r="K27" s="153"/>
      <c r="L27" s="151">
        <f t="shared" si="1"/>
        <v>1360500</v>
      </c>
      <c r="M27" s="138"/>
    </row>
    <row r="28" spans="1:13">
      <c r="A28" s="152" t="s">
        <v>346</v>
      </c>
      <c r="B28" s="144"/>
      <c r="C28" s="144"/>
      <c r="D28" s="144"/>
      <c r="E28" s="144"/>
      <c r="F28" s="144"/>
      <c r="G28" s="144"/>
      <c r="H28" s="151"/>
      <c r="I28" s="153"/>
      <c r="J28" s="151">
        <f t="shared" si="3"/>
        <v>0</v>
      </c>
      <c r="K28" s="151"/>
      <c r="L28" s="151">
        <f t="shared" si="1"/>
        <v>0</v>
      </c>
      <c r="M28" s="138"/>
    </row>
    <row r="29" spans="1:13">
      <c r="A29" s="152" t="s">
        <v>372</v>
      </c>
      <c r="B29" s="144"/>
      <c r="C29" s="144"/>
      <c r="D29" s="144"/>
      <c r="E29" s="144"/>
      <c r="F29" s="144"/>
      <c r="G29" s="144"/>
      <c r="H29" s="151"/>
      <c r="I29" s="151"/>
      <c r="J29" s="151">
        <f t="shared" si="3"/>
        <v>0</v>
      </c>
      <c r="K29" s="151"/>
      <c r="L29" s="151">
        <f t="shared" si="1"/>
        <v>0</v>
      </c>
      <c r="M29" s="138"/>
    </row>
    <row r="30" spans="1:13">
      <c r="A30" s="150" t="s">
        <v>373</v>
      </c>
      <c r="B30" s="154">
        <f>SUM(B27:B29)</f>
        <v>0</v>
      </c>
      <c r="C30" s="154">
        <f t="shared" ref="C30:K30" si="9">SUM(C27:C29)</f>
        <v>0</v>
      </c>
      <c r="D30" s="154">
        <f t="shared" si="9"/>
        <v>0</v>
      </c>
      <c r="E30" s="154">
        <f>SUM(E27:E29)</f>
        <v>-19491251</v>
      </c>
      <c r="F30" s="154">
        <f t="shared" ref="F30" si="10">SUM(F27:F29)</f>
        <v>0</v>
      </c>
      <c r="G30" s="154">
        <f t="shared" si="9"/>
        <v>0</v>
      </c>
      <c r="H30" s="154">
        <f>SUM(H27:H29)</f>
        <v>0</v>
      </c>
      <c r="I30" s="154">
        <f>SUM(I27:I29)</f>
        <v>20851751</v>
      </c>
      <c r="J30" s="154">
        <f>SUM(B30:I30)</f>
        <v>1360500</v>
      </c>
      <c r="K30" s="154">
        <f t="shared" si="9"/>
        <v>0</v>
      </c>
      <c r="L30" s="154">
        <f t="shared" si="1"/>
        <v>1360500</v>
      </c>
      <c r="M30" s="138"/>
    </row>
    <row r="31" spans="1:13">
      <c r="A31" s="150" t="s">
        <v>374</v>
      </c>
      <c r="B31" s="144"/>
      <c r="C31" s="144"/>
      <c r="D31" s="144"/>
      <c r="E31" s="144"/>
      <c r="F31" s="144"/>
      <c r="G31" s="144"/>
      <c r="H31" s="151"/>
      <c r="I31" s="151"/>
      <c r="J31" s="151">
        <f t="shared" si="3"/>
        <v>0</v>
      </c>
      <c r="K31" s="151"/>
      <c r="L31" s="151">
        <f t="shared" si="1"/>
        <v>0</v>
      </c>
      <c r="M31" s="138"/>
    </row>
    <row r="32" spans="1:13">
      <c r="A32" s="155" t="s">
        <v>375</v>
      </c>
      <c r="B32" s="144"/>
      <c r="C32" s="144"/>
      <c r="D32" s="144"/>
      <c r="E32" s="144"/>
      <c r="F32" s="144"/>
      <c r="G32" s="144"/>
      <c r="H32" s="151"/>
      <c r="I32" s="151"/>
      <c r="J32" s="151">
        <f t="shared" si="3"/>
        <v>0</v>
      </c>
      <c r="K32" s="151"/>
      <c r="L32" s="151">
        <f t="shared" si="1"/>
        <v>0</v>
      </c>
      <c r="M32" s="138"/>
    </row>
    <row r="33" spans="1:24">
      <c r="A33" s="155" t="s">
        <v>376</v>
      </c>
      <c r="B33" s="144"/>
      <c r="C33" s="144"/>
      <c r="D33" s="144"/>
      <c r="E33" s="144"/>
      <c r="F33" s="144"/>
      <c r="G33" s="144"/>
      <c r="H33" s="151"/>
      <c r="I33" s="151"/>
      <c r="J33" s="151">
        <f t="shared" si="3"/>
        <v>0</v>
      </c>
      <c r="K33" s="151"/>
      <c r="L33" s="151">
        <f t="shared" si="1"/>
        <v>0</v>
      </c>
      <c r="M33" s="138"/>
    </row>
    <row r="34" spans="1:24">
      <c r="A34" s="156" t="s">
        <v>380</v>
      </c>
      <c r="B34" s="144"/>
      <c r="C34" s="144"/>
      <c r="D34" s="144"/>
      <c r="E34" s="157"/>
      <c r="F34" s="157"/>
      <c r="G34" s="157"/>
      <c r="H34" s="151"/>
      <c r="I34" s="151"/>
      <c r="J34" s="151">
        <f t="shared" si="3"/>
        <v>0</v>
      </c>
      <c r="K34" s="151"/>
      <c r="L34" s="151">
        <f t="shared" si="1"/>
        <v>0</v>
      </c>
      <c r="M34" s="138"/>
    </row>
    <row r="35" spans="1:24">
      <c r="A35" s="150" t="s">
        <v>378</v>
      </c>
      <c r="B35" s="154">
        <f>SUM(B32:B34)</f>
        <v>0</v>
      </c>
      <c r="C35" s="154">
        <f t="shared" ref="C35:K35" si="11">SUM(C32:C34)</f>
        <v>0</v>
      </c>
      <c r="D35" s="154">
        <f t="shared" si="11"/>
        <v>0</v>
      </c>
      <c r="E35" s="154">
        <f t="shared" si="11"/>
        <v>0</v>
      </c>
      <c r="F35" s="154">
        <f t="shared" si="11"/>
        <v>0</v>
      </c>
      <c r="G35" s="154">
        <f t="shared" si="11"/>
        <v>0</v>
      </c>
      <c r="H35" s="154">
        <f t="shared" si="11"/>
        <v>0</v>
      </c>
      <c r="I35" s="154">
        <f>SUM(I32:I34)</f>
        <v>0</v>
      </c>
      <c r="J35" s="154">
        <f t="shared" si="3"/>
        <v>0</v>
      </c>
      <c r="K35" s="154">
        <f t="shared" si="11"/>
        <v>0</v>
      </c>
      <c r="L35" s="154">
        <f t="shared" si="1"/>
        <v>0</v>
      </c>
      <c r="M35" s="138"/>
    </row>
    <row r="36" spans="1:24">
      <c r="A36" s="150"/>
      <c r="B36" s="144"/>
      <c r="C36" s="144"/>
      <c r="D36" s="144"/>
      <c r="E36" s="144"/>
      <c r="F36" s="144"/>
      <c r="G36" s="144"/>
      <c r="H36" s="151"/>
      <c r="I36" s="151"/>
      <c r="J36" s="151"/>
      <c r="K36" s="151"/>
      <c r="L36" s="151"/>
      <c r="M36" s="138"/>
    </row>
    <row r="37" spans="1:24" ht="15.75" thickBot="1">
      <c r="A37" s="150" t="s">
        <v>381</v>
      </c>
      <c r="B37" s="158">
        <f t="shared" ref="B37:H37" si="12">B24+B30+B35</f>
        <v>171273725</v>
      </c>
      <c r="C37" s="158">
        <f t="shared" si="12"/>
        <v>170475011</v>
      </c>
      <c r="D37" s="158">
        <f t="shared" si="12"/>
        <v>0</v>
      </c>
      <c r="E37" s="158">
        <f>E24+E30+E35</f>
        <v>47398488</v>
      </c>
      <c r="F37" s="158">
        <f t="shared" si="12"/>
        <v>0</v>
      </c>
      <c r="G37" s="158">
        <f t="shared" si="12"/>
        <v>0</v>
      </c>
      <c r="H37" s="158">
        <f t="shared" si="12"/>
        <v>0</v>
      </c>
      <c r="I37" s="158">
        <f>I24+I30+I35</f>
        <v>1360500</v>
      </c>
      <c r="J37" s="158">
        <f>SUM(B37:I37)</f>
        <v>390507724</v>
      </c>
      <c r="K37" s="158">
        <f>K24+K30+K35</f>
        <v>0</v>
      </c>
      <c r="L37" s="158">
        <f>SUM(J37:K37)</f>
        <v>390507724</v>
      </c>
      <c r="M37" s="138"/>
    </row>
    <row r="38" spans="1:24" ht="15.75" thickTop="1">
      <c r="B38" s="160"/>
      <c r="C38" s="160"/>
      <c r="D38" s="160"/>
      <c r="E38" s="160"/>
      <c r="F38" s="160"/>
      <c r="G38" s="160"/>
      <c r="H38" s="161"/>
      <c r="I38" s="161"/>
      <c r="J38" s="161"/>
      <c r="K38" s="161"/>
      <c r="L38" s="161"/>
      <c r="M38" s="138"/>
    </row>
    <row r="39" spans="1:24">
      <c r="A39" s="162" t="s">
        <v>382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2"/>
      <c r="M39" s="138"/>
    </row>
    <row r="40" spans="1:24">
      <c r="A40" s="162" t="s">
        <v>383</v>
      </c>
      <c r="B40" s="164"/>
      <c r="C40" s="164"/>
      <c r="D40" s="164"/>
      <c r="E40" s="165"/>
      <c r="F40" s="165"/>
      <c r="G40" s="164"/>
      <c r="H40" s="164"/>
      <c r="I40" s="164"/>
      <c r="J40" s="164"/>
      <c r="K40" s="164"/>
      <c r="L40" s="164"/>
      <c r="M40" s="164"/>
      <c r="N40" s="164"/>
      <c r="O40" s="164"/>
      <c r="P40" s="165"/>
      <c r="Q40" s="165"/>
      <c r="R40" s="164"/>
      <c r="S40" s="164"/>
      <c r="T40" s="164"/>
      <c r="U40" s="164"/>
      <c r="V40" s="164"/>
      <c r="W40" s="164"/>
    </row>
    <row r="41" spans="1:24">
      <c r="B41" s="166"/>
      <c r="C41" s="167"/>
      <c r="D41" s="167"/>
      <c r="E41" s="168"/>
      <c r="F41" s="168"/>
      <c r="G41" s="168"/>
      <c r="H41" s="168"/>
      <c r="I41" s="169"/>
      <c r="J41" s="169"/>
      <c r="K41" s="169"/>
      <c r="L41" s="167"/>
      <c r="M41" s="166"/>
      <c r="N41" s="167"/>
      <c r="O41" s="167"/>
      <c r="P41" s="168"/>
      <c r="Q41" s="168"/>
      <c r="R41" s="168"/>
      <c r="S41" s="168"/>
      <c r="T41" s="169"/>
      <c r="U41" s="169"/>
      <c r="V41" s="169"/>
      <c r="W41" s="167"/>
    </row>
    <row r="42" spans="1:24">
      <c r="B42" s="170"/>
      <c r="C42" s="170"/>
      <c r="D42" s="170"/>
      <c r="E42" s="171"/>
      <c r="F42" s="171"/>
      <c r="G42" s="171"/>
      <c r="H42" s="171"/>
      <c r="I42" s="172"/>
      <c r="J42" s="172"/>
      <c r="K42" s="172"/>
      <c r="L42" s="172"/>
      <c r="M42" s="170"/>
      <c r="N42" s="170"/>
      <c r="O42" s="170"/>
      <c r="P42" s="171"/>
      <c r="Q42" s="171"/>
      <c r="R42" s="171"/>
      <c r="S42" s="171"/>
      <c r="T42" s="172"/>
      <c r="U42" s="172"/>
      <c r="V42" s="172"/>
      <c r="W42" s="172"/>
    </row>
    <row r="43" spans="1:24"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</row>
    <row r="44" spans="1:24">
      <c r="B44" s="170"/>
      <c r="C44" s="170"/>
      <c r="D44" s="170"/>
      <c r="E44" s="170"/>
      <c r="F44" s="170"/>
      <c r="G44" s="170"/>
      <c r="H44" s="170"/>
      <c r="I44" s="172"/>
      <c r="J44" s="172"/>
      <c r="K44" s="170"/>
      <c r="L44" s="170"/>
      <c r="M44" s="170"/>
      <c r="N44" s="170"/>
      <c r="O44" s="170"/>
      <c r="P44" s="170"/>
      <c r="Q44" s="170"/>
      <c r="R44" s="170"/>
      <c r="S44" s="170"/>
      <c r="T44" s="172"/>
      <c r="U44" s="172"/>
      <c r="V44" s="170"/>
      <c r="W44" s="170"/>
      <c r="X44" s="161"/>
    </row>
    <row r="45" spans="1:24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</row>
    <row r="46" spans="1:24">
      <c r="B46" s="170"/>
      <c r="C46" s="170"/>
      <c r="D46" s="170"/>
      <c r="E46" s="170"/>
      <c r="F46" s="170"/>
      <c r="G46" s="170"/>
      <c r="H46" s="170"/>
      <c r="I46" s="172"/>
      <c r="J46" s="172"/>
      <c r="K46" s="172"/>
      <c r="L46" s="170"/>
      <c r="M46" s="170"/>
      <c r="N46" s="170"/>
      <c r="O46" s="170"/>
      <c r="P46" s="170"/>
      <c r="Q46" s="170"/>
      <c r="R46" s="170"/>
      <c r="S46" s="170"/>
      <c r="T46" s="172"/>
      <c r="U46" s="172"/>
      <c r="V46" s="172"/>
      <c r="W46" s="170"/>
      <c r="X46" s="161"/>
    </row>
    <row r="47" spans="1:24"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3"/>
      <c r="U47" s="172"/>
      <c r="V47" s="172"/>
      <c r="W47" s="172"/>
    </row>
    <row r="48" spans="1:24"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</row>
    <row r="49" spans="2:24"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</row>
    <row r="50" spans="2:24"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</row>
    <row r="51" spans="2:24"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</row>
    <row r="52" spans="2:24"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</row>
    <row r="53" spans="2:24"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</row>
    <row r="54" spans="2:24"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</row>
    <row r="55" spans="2:24">
      <c r="B55" s="174"/>
      <c r="C55" s="174"/>
      <c r="D55" s="174"/>
      <c r="E55" s="174"/>
      <c r="F55" s="174"/>
      <c r="G55" s="174"/>
      <c r="H55" s="174"/>
      <c r="I55" s="174"/>
      <c r="J55" s="173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3"/>
      <c r="V55" s="174"/>
      <c r="W55" s="174"/>
    </row>
    <row r="56" spans="2:24">
      <c r="B56" s="170"/>
      <c r="C56" s="171"/>
      <c r="D56" s="170"/>
      <c r="E56" s="171"/>
      <c r="F56" s="171"/>
      <c r="G56" s="171"/>
      <c r="H56" s="171"/>
      <c r="I56" s="172"/>
      <c r="J56" s="172"/>
      <c r="K56" s="172"/>
      <c r="L56" s="171"/>
      <c r="M56" s="174"/>
      <c r="N56" s="171"/>
      <c r="O56" s="170"/>
      <c r="P56" s="171"/>
      <c r="Q56" s="171"/>
      <c r="R56" s="171"/>
      <c r="S56" s="171"/>
      <c r="T56" s="172"/>
      <c r="U56" s="172"/>
      <c r="V56" s="172"/>
      <c r="W56" s="171"/>
    </row>
    <row r="57" spans="2:24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</row>
    <row r="58" spans="2:24">
      <c r="B58" s="170"/>
      <c r="C58" s="170"/>
      <c r="D58" s="170"/>
      <c r="E58" s="170"/>
      <c r="F58" s="170"/>
      <c r="G58" s="170"/>
      <c r="H58" s="170"/>
      <c r="I58" s="172"/>
      <c r="J58" s="172"/>
      <c r="K58" s="172"/>
      <c r="L58" s="170"/>
      <c r="M58" s="170"/>
      <c r="N58" s="170"/>
      <c r="O58" s="170"/>
      <c r="P58" s="170"/>
      <c r="Q58" s="170"/>
      <c r="R58" s="170"/>
      <c r="S58" s="170"/>
      <c r="T58" s="172"/>
      <c r="U58" s="172"/>
      <c r="V58" s="172"/>
      <c r="W58" s="170"/>
      <c r="X58" s="161"/>
    </row>
    <row r="59" spans="2:24"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61"/>
    </row>
    <row r="60" spans="2:24"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3"/>
      <c r="U60" s="172"/>
      <c r="V60" s="172"/>
      <c r="W60" s="172"/>
    </row>
    <row r="61" spans="2:24"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</row>
    <row r="62" spans="2:24"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</row>
    <row r="63" spans="2:24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</row>
    <row r="64" spans="2:24"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</row>
    <row r="65" spans="2:24"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</row>
    <row r="66" spans="2:24"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</row>
    <row r="67" spans="2:24"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</row>
    <row r="68" spans="2:24"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</row>
    <row r="69" spans="2:24"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</row>
    <row r="70" spans="2:24"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</row>
    <row r="71" spans="2:24"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67"/>
      <c r="X71" s="161"/>
    </row>
    <row r="72" spans="2:24"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1"/>
    </row>
    <row r="73" spans="2:24"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</row>
    <row r="74" spans="2:24"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</row>
    <row r="75" spans="2:24"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2021-09-11T09:49:08Z</dcterms:modified>
</cp:coreProperties>
</file>