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tabRatio="933"/>
  </bookViews>
  <sheets>
    <sheet name="Faqja I-re" sheetId="8" r:id="rId1"/>
    <sheet name="Aktivi" sheetId="1" r:id="rId2"/>
    <sheet name="Pasivi" sheetId="2" r:id="rId3"/>
    <sheet name="Ardh.-Shp.(Nat.)" sheetId="9" r:id="rId4"/>
    <sheet name="Pasq.fluksit dir" sheetId="3" r:id="rId5"/>
    <sheet name="LEVIZJA E KAPITALIT" sheetId="11" r:id="rId6"/>
    <sheet name="AMORTIZIMI " sheetId="10" r:id="rId7"/>
    <sheet name="pas 1" sheetId="12" r:id="rId8"/>
    <sheet name="pas 2" sheetId="13" r:id="rId9"/>
    <sheet name="pas 3" sheetId="14" r:id="rId10"/>
  </sheets>
  <externalReferences>
    <externalReference r:id="rId11"/>
  </externalReferences>
  <definedNames>
    <definedName name="_xlnm.Print_Area" localSheetId="3">'Ardh.-Shp.(Nat.)'!#REF!</definedName>
  </definedNames>
  <calcPr calcId="124519"/>
</workbook>
</file>

<file path=xl/calcChain.xml><?xml version="1.0" encoding="utf-8"?>
<calcChain xmlns="http://schemas.openxmlformats.org/spreadsheetml/2006/main">
  <c r="I20" i="9"/>
  <c r="I16"/>
  <c r="F15" i="13"/>
  <c r="I20" i="11"/>
  <c r="J20"/>
  <c r="K12" i="3"/>
  <c r="F17"/>
  <c r="I35"/>
  <c r="H28"/>
  <c r="H35"/>
  <c r="H36"/>
  <c r="E26" i="9"/>
  <c r="I28"/>
  <c r="I29"/>
  <c r="F8" i="13"/>
  <c r="F14"/>
  <c r="F25" i="12"/>
  <c r="C31" i="11"/>
  <c r="I22" i="1"/>
  <c r="M15"/>
  <c r="K26" i="3"/>
  <c r="K24"/>
  <c r="K25"/>
  <c r="L20"/>
  <c r="H18"/>
  <c r="I18"/>
  <c r="K3"/>
  <c r="I84"/>
  <c r="H84"/>
  <c r="H85"/>
  <c r="I71"/>
  <c r="H71"/>
  <c r="H72"/>
  <c r="H19"/>
  <c r="D34"/>
  <c r="F6"/>
  <c r="H20" s="1"/>
  <c r="H21" s="1"/>
  <c r="E9" i="2"/>
  <c r="J29" i="1"/>
  <c r="M21"/>
  <c r="L29"/>
  <c r="J55"/>
  <c r="I55"/>
  <c r="I56"/>
  <c r="J42"/>
  <c r="I42"/>
  <c r="I43"/>
  <c r="L14"/>
  <c r="M14"/>
  <c r="I29"/>
  <c r="I30"/>
  <c r="L15"/>
  <c r="I16"/>
  <c r="I14"/>
  <c r="I15"/>
  <c r="I17"/>
  <c r="J14"/>
  <c r="E20" i="9"/>
  <c r="E35"/>
  <c r="G33" i="13"/>
  <c r="G17"/>
  <c r="F17"/>
  <c r="G15"/>
  <c r="G14"/>
  <c r="E14" i="14"/>
  <c r="F33" i="13"/>
  <c r="G25" i="12"/>
  <c r="I19" i="11"/>
  <c r="G19"/>
  <c r="J19"/>
  <c r="D17" i="3"/>
  <c r="D36"/>
  <c r="G44" i="10"/>
  <c r="F30"/>
  <c r="H30"/>
  <c r="E44"/>
  <c r="H44"/>
  <c r="E16"/>
  <c r="H16"/>
  <c r="E16" i="9"/>
  <c r="E17" i="3"/>
  <c r="F40" i="9"/>
  <c r="F16"/>
  <c r="D28" i="3"/>
  <c r="F5" i="1"/>
  <c r="F9"/>
  <c r="F16"/>
  <c r="F24"/>
  <c r="F26"/>
  <c r="F33"/>
  <c r="F40"/>
  <c r="F46"/>
  <c r="F48"/>
  <c r="F28"/>
  <c r="E26" i="3"/>
  <c r="E34"/>
  <c r="E28"/>
  <c r="D26"/>
  <c r="E6" i="2"/>
  <c r="E24"/>
  <c r="E32"/>
  <c r="E33" i="1"/>
  <c r="E40"/>
  <c r="E46"/>
  <c r="E28"/>
  <c r="E24"/>
  <c r="E9"/>
  <c r="E5"/>
  <c r="D38" i="3"/>
  <c r="E42" s="1"/>
  <c r="F26" i="9"/>
  <c r="E16" i="1"/>
  <c r="E44" i="2"/>
  <c r="E46"/>
  <c r="I31" i="11"/>
  <c r="J31" s="1"/>
  <c r="E8" i="9"/>
  <c r="E7"/>
  <c r="H24"/>
  <c r="H25"/>
  <c r="H26"/>
  <c r="E41" i="14"/>
  <c r="E47"/>
  <c r="G31" i="11"/>
  <c r="E26" i="1"/>
  <c r="E48"/>
  <c r="J24" i="2"/>
  <c r="H20" s="1"/>
  <c r="K6" i="3"/>
  <c r="E52" i="2"/>
  <c r="E27" i="9"/>
  <c r="E37"/>
  <c r="E40"/>
  <c r="E38"/>
</calcChain>
</file>

<file path=xl/sharedStrings.xml><?xml version="1.0" encoding="utf-8"?>
<sst xmlns="http://schemas.openxmlformats.org/spreadsheetml/2006/main" count="579" uniqueCount="422">
  <si>
    <t>A</t>
  </si>
  <si>
    <t>I</t>
  </si>
  <si>
    <t>II</t>
  </si>
  <si>
    <t>B</t>
  </si>
  <si>
    <t>III</t>
  </si>
  <si>
    <t>Shitjet neto</t>
  </si>
  <si>
    <t>Te ardhura te tjera nga veprimtarite e shfrytezimit</t>
  </si>
  <si>
    <t>Te ardhurat dhe shpenzimet financiare nga njesite e kontrolluara</t>
  </si>
  <si>
    <t>Te ardhurat dhe shpenzimet financiare nga pjesmarrjet</t>
  </si>
  <si>
    <t>Te ardhurat dhe shpenzimet financiare</t>
  </si>
  <si>
    <t>Te ardhurat dhe shpenzimet nga interesi</t>
  </si>
  <si>
    <t>Te ardhura dhe shpenzime te tjera financiare</t>
  </si>
  <si>
    <t>Parate e ardhura nga veprimtarite</t>
  </si>
  <si>
    <t>Interesi i paguar</t>
  </si>
  <si>
    <t xml:space="preserve">B </t>
  </si>
  <si>
    <t>Fluksi i parave nga veprimtarite investuese</t>
  </si>
  <si>
    <t>Blerja e kompanise se kontrolluar X minus parate e arketuara</t>
  </si>
  <si>
    <t>Blerja e aktiveve afatgjata materiale</t>
  </si>
  <si>
    <t>Te ardhurat nga shitja e pajisjeve</t>
  </si>
  <si>
    <t>Interesi i arketuar</t>
  </si>
  <si>
    <t>Dividentete arketuar</t>
  </si>
  <si>
    <t>C</t>
  </si>
  <si>
    <t>Te ardhura nga emetimi i kapitalit aksionar</t>
  </si>
  <si>
    <t>Te ardhura nga huamarrje afatgjata</t>
  </si>
  <si>
    <t>Pagesat e detyrimeve te qerase financiare</t>
  </si>
  <si>
    <t>Dividente te paguar</t>
  </si>
  <si>
    <t>Mjete monetare ne fillim te periudhes kontabel</t>
  </si>
  <si>
    <t>Mjete monetare ne fund te periudhes kontabel</t>
  </si>
  <si>
    <t>Dividentet e paguar</t>
  </si>
  <si>
    <t>Nr.</t>
  </si>
  <si>
    <t>Vitit ushtrimor</t>
  </si>
  <si>
    <t>Vitit para-ardhes</t>
  </si>
  <si>
    <t>Data e krijimit</t>
  </si>
  <si>
    <t>Veprimtaria kryesore</t>
  </si>
  <si>
    <t>Periudha raportuese</t>
  </si>
  <si>
    <t>Periudha paraardhëse</t>
  </si>
  <si>
    <t>Fitimet (humbjet) nga kursi i kembimit</t>
  </si>
  <si>
    <t>-</t>
  </si>
  <si>
    <t>Materialet e konsumuara</t>
  </si>
  <si>
    <t>Kosto e punës</t>
  </si>
  <si>
    <t>- pagat e personelit</t>
  </si>
  <si>
    <t>- shpenzimet per sigurimet shoqërore dhe shëndetsore</t>
  </si>
  <si>
    <t>Elementët e pasqyrave të konsoliduara</t>
  </si>
  <si>
    <t>A- PASQYRA E TË ARDHURAVE DHE SHPENZIMEVE</t>
  </si>
  <si>
    <t>Përshkrimi i Elementëve</t>
  </si>
  <si>
    <t>Mjetet monetare neto nga veprimtarite e shfrytezimit</t>
  </si>
  <si>
    <t>Fluksi monetar nga veprimtarite e shfrytezimit</t>
  </si>
  <si>
    <t>Pasqyra e fluksit monetar - Metoda direkte</t>
  </si>
  <si>
    <t>Mjetet monetare neto të përdorura në veprimtaritë investuese</t>
  </si>
  <si>
    <t>Fluksi monetar nga aktivitetet financiare</t>
  </si>
  <si>
    <t>Mjetet monetare neto e përdorur në veprimtaritë financiare</t>
  </si>
  <si>
    <t>Rritja / renia neto e mjeteve monetare</t>
  </si>
  <si>
    <t>Emёrtimi dhe forma ligjore</t>
  </si>
  <si>
    <r>
      <t>NIPT</t>
    </r>
    <r>
      <rPr>
        <sz val="12"/>
        <rFont val="Arial Narrow"/>
        <family val="2"/>
      </rPr>
      <t xml:space="preserve"> - i</t>
    </r>
  </si>
  <si>
    <t>Adresa e selisё</t>
  </si>
  <si>
    <t>Ligjit Nr.9228 datё 29.04.2004 "Pёr Kontabilitetin dhe Pasqyrat Financiare)</t>
  </si>
  <si>
    <t>Pasqyra Financiare janё individuale</t>
  </si>
  <si>
    <t>Pasqyra Financiare janё tё konsoliduara</t>
  </si>
  <si>
    <t>Pasqyra Financiare janё tё shprehura nё</t>
  </si>
  <si>
    <t>Pasqyra Financiare janё tё rrumbullakosura nё</t>
  </si>
  <si>
    <t>Periudha Kontabёl e Pasqyrave Financiare</t>
  </si>
  <si>
    <t>Nga :</t>
  </si>
  <si>
    <t>Deri :</t>
  </si>
  <si>
    <t>Data e mbylljes sё Pasqyrave Financiare</t>
  </si>
  <si>
    <t>Qera</t>
  </si>
  <si>
    <t>Komisione</t>
  </si>
  <si>
    <t>Transport per te trete</t>
  </si>
  <si>
    <t>Te tjera</t>
  </si>
  <si>
    <t>601 - 608</t>
  </si>
  <si>
    <t>Taksa dhe tarifa vendore</t>
  </si>
  <si>
    <t>641 - 644</t>
  </si>
  <si>
    <t>Amortizimet e AA</t>
  </si>
  <si>
    <t xml:space="preserve">14.1 </t>
  </si>
  <si>
    <t>14.2</t>
  </si>
  <si>
    <t>14.3</t>
  </si>
  <si>
    <t>14.4</t>
  </si>
  <si>
    <t>761, 661</t>
  </si>
  <si>
    <t>762, 662</t>
  </si>
  <si>
    <t>763, 764, 765,                    664, 665</t>
  </si>
  <si>
    <t>767, 667</t>
  </si>
  <si>
    <t>769, 669</t>
  </si>
  <si>
    <t>768, 668</t>
  </si>
  <si>
    <t xml:space="preserve">A K T I V E T </t>
  </si>
  <si>
    <t xml:space="preserve"> 2    Derivative dhe Aktive Financiare te mbajtur per tregtim</t>
  </si>
  <si>
    <t xml:space="preserve">      &gt;    Arka </t>
  </si>
  <si>
    <t xml:space="preserve">      &gt;    Klienta per mallra ,produkte e sherbime </t>
  </si>
  <si>
    <t xml:space="preserve">      &gt;    Debitore ,Kreditor te tjere</t>
  </si>
  <si>
    <t xml:space="preserve">      &gt;    Tatimi  Mbi  Fitimin</t>
  </si>
  <si>
    <t xml:space="preserve">      &gt;    T V SH</t>
  </si>
  <si>
    <t xml:space="preserve">      &gt;    Te drejta e detyrime ndaj Ortakeve </t>
  </si>
  <si>
    <t xml:space="preserve"> 3    Aktive te Tjera Financiare  Afatshkurter</t>
  </si>
  <si>
    <t xml:space="preserve">      &gt;</t>
  </si>
  <si>
    <t xml:space="preserve"> </t>
  </si>
  <si>
    <t xml:space="preserve"> 4    Inventari</t>
  </si>
  <si>
    <t xml:space="preserve">       &gt;   Lendet e para</t>
  </si>
  <si>
    <t xml:space="preserve">       &gt;   Prodhim ne proces</t>
  </si>
  <si>
    <t xml:space="preserve">       &gt;   Produkte te gatshme</t>
  </si>
  <si>
    <t xml:space="preserve">       &gt;   Mallra per rishitje</t>
  </si>
  <si>
    <t xml:space="preserve">       &gt;   Parapagesat per furnizime</t>
  </si>
  <si>
    <t xml:space="preserve"> 5    Aktivet biologjike afatshkurtra</t>
  </si>
  <si>
    <t xml:space="preserve"> 6    Aktivet afatshkurtra te mbajtura per shitje</t>
  </si>
  <si>
    <t xml:space="preserve"> 7    Parapagimet dhe shpenzimet e shtyra</t>
  </si>
  <si>
    <t xml:space="preserve">                                Aktivet Afatgjate</t>
  </si>
  <si>
    <t xml:space="preserve"> 1    Investimet financiare afatgjate</t>
  </si>
  <si>
    <t xml:space="preserve">       &gt;   Aksione dhe pjesmarrje te tjera ne njesi te kontrolluara</t>
  </si>
  <si>
    <t xml:space="preserve">       &gt;   Aksione dhe investime te tjera ne pjesmarrje</t>
  </si>
  <si>
    <t xml:space="preserve">       &gt;   Aksione dhe letra te tjera me vlere</t>
  </si>
  <si>
    <t xml:space="preserve">       &gt;   Logari/Kerkesa te arketueshme afatgjata</t>
  </si>
  <si>
    <t xml:space="preserve"> 2    Aktive afatgjata materiale</t>
  </si>
  <si>
    <t xml:space="preserve">       &gt;   Toka</t>
  </si>
  <si>
    <t xml:space="preserve">       &gt;   Ndertesa</t>
  </si>
  <si>
    <t xml:space="preserve">       &gt;   Makineri dhe paisje</t>
  </si>
  <si>
    <t xml:space="preserve">       &gt;  Aktive te tjera afatgjata materiale</t>
  </si>
  <si>
    <t xml:space="preserve"> 3    Aktivet biologjike afatgjata</t>
  </si>
  <si>
    <t xml:space="preserve"> 4    Aktivet afatgjata jomateriale</t>
  </si>
  <si>
    <t xml:space="preserve">      &gt;   Emri i mire</t>
  </si>
  <si>
    <t xml:space="preserve">      &gt;   Shpenzimet e zhvillimit</t>
  </si>
  <si>
    <t xml:space="preserve">      &gt;   Aktive te tjera afatgjata jomateriale</t>
  </si>
  <si>
    <t xml:space="preserve"> 5   Kapital aksionar i papaguar</t>
  </si>
  <si>
    <t xml:space="preserve"> 6   Aktive te tjera afatgjata</t>
  </si>
  <si>
    <t>TOTALI AKTIVEVE  ( I + II )</t>
  </si>
  <si>
    <t xml:space="preserve">                                     PASIVET DHE KAPITALI</t>
  </si>
  <si>
    <t xml:space="preserve"> 1    Derivativet</t>
  </si>
  <si>
    <t xml:space="preserve"> 2    Huamarrjet</t>
  </si>
  <si>
    <t xml:space="preserve">       &gt; Overdraftet  bankare</t>
  </si>
  <si>
    <t xml:space="preserve">       &gt; Huamarrja  Afat  Shkurter</t>
  </si>
  <si>
    <t xml:space="preserve"> 3   Huate dhe parapagimet</t>
  </si>
  <si>
    <t xml:space="preserve">       &gt; Te pagueshme ndaj fornitoreve</t>
  </si>
  <si>
    <t xml:space="preserve">       &gt; Te pagueshme ndaj punonjesve</t>
  </si>
  <si>
    <t xml:space="preserve">       &gt; Deryrime per sigurime Shoq.e Shend.</t>
  </si>
  <si>
    <t xml:space="preserve">       &gt; Detyrime Tatimore per TAP -in</t>
  </si>
  <si>
    <t xml:space="preserve">       &gt; Detyrime Tatimore per Tatimin mbi fitimin</t>
  </si>
  <si>
    <t xml:space="preserve">       &gt; Detyrime Tatimore  TVSH</t>
  </si>
  <si>
    <t xml:space="preserve">       &gt; Devidente per tu paguar</t>
  </si>
  <si>
    <t xml:space="preserve"> 4   Grandet dhe te ardhurat e shtyra</t>
  </si>
  <si>
    <t xml:space="preserve"> 5   Provizionet afatshkurtra</t>
  </si>
  <si>
    <t xml:space="preserve"> 1   Huate afatgjata</t>
  </si>
  <si>
    <t xml:space="preserve"> 2   Huamarrje te tjera afatgjata</t>
  </si>
  <si>
    <t xml:space="preserve"> 3   Provizionet afatgjata</t>
  </si>
  <si>
    <t xml:space="preserve"> 4  Grandet dhe te ardhura te shtyra</t>
  </si>
  <si>
    <t xml:space="preserve"> 1   Aksionet e pakices</t>
  </si>
  <si>
    <t xml:space="preserve"> 2   Kapitali i aksionereve te shoqerise meme</t>
  </si>
  <si>
    <t xml:space="preserve"> 3   Kapitali aksionar</t>
  </si>
  <si>
    <t xml:space="preserve"> 4   Primi i aksionit </t>
  </si>
  <si>
    <t xml:space="preserve"> 5   Njesite ose aksionet e thesarit</t>
  </si>
  <si>
    <t xml:space="preserve"> 6   Rezerva statusore</t>
  </si>
  <si>
    <t xml:space="preserve"> 7   Rezerva ligjore</t>
  </si>
  <si>
    <t xml:space="preserve"> 8   Rezerva te tjera</t>
  </si>
  <si>
    <t xml:space="preserve"> 9   Fitimet e pashperndara</t>
  </si>
  <si>
    <t>10  Fitimi (humbja) e vitit financiar</t>
  </si>
  <si>
    <t>TOTALI I PASIVEVE DHE KAPITALIT ( I + II + III )</t>
  </si>
  <si>
    <t xml:space="preserve"> 1    Aktive  monetare</t>
  </si>
  <si>
    <t xml:space="preserve">      &gt;   Banka </t>
  </si>
  <si>
    <t>Ushtrimor</t>
  </si>
  <si>
    <t xml:space="preserve">Vitit </t>
  </si>
  <si>
    <t xml:space="preserve">      &gt;  Hua  Afatgjate </t>
  </si>
  <si>
    <t xml:space="preserve">      &gt;  Hua, detyrime nga qeraja financiare</t>
  </si>
  <si>
    <t xml:space="preserve">      &gt;  Shpenzime te periudhave te Ardheshme </t>
  </si>
  <si>
    <t xml:space="preserve">Shpenzime të tjera  </t>
  </si>
  <si>
    <t xml:space="preserve">  &gt;   Komisione Banke te paguara </t>
  </si>
  <si>
    <t xml:space="preserve">  &gt;   Humbje nga kembimi valutor</t>
  </si>
  <si>
    <t xml:space="preserve">Llogari </t>
  </si>
  <si>
    <t xml:space="preserve">Koresponduese </t>
  </si>
  <si>
    <t xml:space="preserve">Paraardhes </t>
  </si>
  <si>
    <t>Ndryshimet në invent.e produk. të gatshme dhe prodh.në proçes</t>
  </si>
  <si>
    <t>Te ardh. dhe shpenz. Financ. nga investi. te tjera financi. afatgjata</t>
  </si>
  <si>
    <t xml:space="preserve">  &gt;   Primi I sigurimit te kredise </t>
  </si>
  <si>
    <t xml:space="preserve">  &gt;   Shpenzime Shtyp Shkrime e kançeleri  Energji Elekt ,Uje</t>
  </si>
  <si>
    <t>c</t>
  </si>
  <si>
    <t>NR</t>
  </si>
  <si>
    <t xml:space="preserve">     B I L A N C I  I  PERIUDHES  USHTRIMORE</t>
  </si>
  <si>
    <t>NE  LEKE</t>
  </si>
  <si>
    <t>Shenime</t>
  </si>
  <si>
    <t>Ushtr. Mbyllur</t>
  </si>
  <si>
    <t>Ushtr.paraardh</t>
  </si>
  <si>
    <t>I. - AKTIVE  AFATSHKURTRA</t>
  </si>
  <si>
    <t>TOTALI   (  1 - 7  )</t>
  </si>
  <si>
    <t>TOTALI   (  II  )</t>
  </si>
  <si>
    <t>KAPITALI</t>
  </si>
  <si>
    <t>SHUMA  I</t>
  </si>
  <si>
    <t>PASIVET  AFAT - GJATA</t>
  </si>
  <si>
    <t>PASIVET   AFAT -SHKURTERA</t>
  </si>
  <si>
    <t>TOTALI PASIVEVE    I + II</t>
  </si>
  <si>
    <t>SHUMA  III</t>
  </si>
  <si>
    <t>INDIVIDUALE</t>
  </si>
  <si>
    <t>LEKE</t>
  </si>
  <si>
    <t xml:space="preserve">           Zbritet  Amortizimi </t>
  </si>
  <si>
    <t>NJE  LEKE</t>
  </si>
  <si>
    <t xml:space="preserve"> P A S Q Y R A T    F I N A N C I A R E</t>
  </si>
  <si>
    <t xml:space="preserve">       &gt; Te pagueshme ndaj fornitoreve     AQT </t>
  </si>
  <si>
    <t>622-629</t>
  </si>
  <si>
    <t xml:space="preserve">TVSH i paguar  </t>
  </si>
  <si>
    <t>Tatim fitimi  i paguar</t>
  </si>
  <si>
    <t>Sigurim Shoqerore I paguar</t>
  </si>
  <si>
    <t>T A P paguar</t>
  </si>
  <si>
    <t>( Nё zbatim tё Standartit Kombёtar tё Kontabilitetit Nr.2,</t>
  </si>
  <si>
    <t>SHPENZIME TE PA ZBRITSHME</t>
  </si>
  <si>
    <t xml:space="preserve">       &gt; Te drejta e detyrime ndaj pronarit vetem</t>
  </si>
  <si>
    <t xml:space="preserve">Mjetet monetare te paguara ndaj furnitoreve </t>
  </si>
  <si>
    <t>LAC</t>
  </si>
  <si>
    <t xml:space="preserve">       &gt; Detyrime Tatimore per gjoba</t>
  </si>
  <si>
    <t xml:space="preserve">  &gt;    shpenzime per gjoba</t>
  </si>
  <si>
    <t>V i t i 2011</t>
  </si>
  <si>
    <t xml:space="preserve"> 01.01.2011</t>
  </si>
  <si>
    <r>
      <t xml:space="preserve"> </t>
    </r>
    <r>
      <rPr>
        <b/>
        <sz val="14"/>
        <rFont val="Arial Narrow"/>
        <family val="2"/>
      </rPr>
      <t>31.12.2011</t>
    </r>
  </si>
  <si>
    <t>FITIMI I TATUESHEM</t>
  </si>
  <si>
    <t>Mjetet monetare te paguara ndaj punonjesve</t>
  </si>
  <si>
    <t>Pagesa te tjera</t>
  </si>
  <si>
    <t>EMERTIMI</t>
  </si>
  <si>
    <t>SASIA</t>
  </si>
  <si>
    <t>GJENDJA 01.01.2011</t>
  </si>
  <si>
    <t>SHTESA</t>
  </si>
  <si>
    <t>PAKESIME</t>
  </si>
  <si>
    <t>GJENDJA 31.12.2011</t>
  </si>
  <si>
    <t>Ndertesa</t>
  </si>
  <si>
    <t>Mak e pajisje</t>
  </si>
  <si>
    <t>Mjete transporti</t>
  </si>
  <si>
    <t>Makineri te importit</t>
  </si>
  <si>
    <t>Depozita korburanti</t>
  </si>
  <si>
    <t>Kasa fiskale</t>
  </si>
  <si>
    <t>Pajisje (tavolina, karrike etj)</t>
  </si>
  <si>
    <t>TOTALI</t>
  </si>
  <si>
    <t xml:space="preserve">                                   AKTIVET AFATGJATA MATERIALE 2011</t>
  </si>
  <si>
    <t xml:space="preserve">                                   AMORTIZIMI I A.A. MATERIALE 2011</t>
  </si>
  <si>
    <t xml:space="preserve">                            VLERA KONTABEL NETO E A.A. MATERIALE 2011</t>
  </si>
  <si>
    <t>ADMINISTRATORI</t>
  </si>
  <si>
    <t>Nr</t>
  </si>
  <si>
    <t>Emertimi</t>
  </si>
  <si>
    <t>Kapitali Aksionar</t>
  </si>
  <si>
    <t>Primi aksionit</t>
  </si>
  <si>
    <t>Aksioni thesari</t>
  </si>
  <si>
    <t>Fitimi pashperndare</t>
  </si>
  <si>
    <t>Fitimi I ushtrimit</t>
  </si>
  <si>
    <t>Rezerva stat ligjore</t>
  </si>
  <si>
    <t>a</t>
  </si>
  <si>
    <t>b</t>
  </si>
  <si>
    <t>Efekti ndryshimeve ne politikat kontabel</t>
  </si>
  <si>
    <t>Pozicioni I rregulluar</t>
  </si>
  <si>
    <t>Fitimi Neto ne periudhen kontabel</t>
  </si>
  <si>
    <t>Dividente e paguar</t>
  </si>
  <si>
    <t>Rritja e rezerves se kapitalit</t>
  </si>
  <si>
    <t>Transferimi I rezervave te tjera</t>
  </si>
  <si>
    <t>Rrezerve rivleresimi nga AAGJ</t>
  </si>
  <si>
    <t>Emetimi I aksioneve</t>
  </si>
  <si>
    <t>Emetimi kapitali aksionar</t>
  </si>
  <si>
    <t>Aksione te thesarit te riblera</t>
  </si>
  <si>
    <t>Terheqje kapitali per zvogelim</t>
  </si>
  <si>
    <t>Transferim ne detyrime</t>
  </si>
  <si>
    <t>Pozicioni me 31 dhjetor 2009</t>
  </si>
  <si>
    <t>Pozicioni me 31 dhjetor 2010</t>
  </si>
  <si>
    <t>Rezerva te tjera</t>
  </si>
  <si>
    <t>Pozicioni me 31 dhjetor 2011</t>
  </si>
  <si>
    <t>PASQYRA E NDRYSHIMEVE NE KAPITAL</t>
  </si>
  <si>
    <t>TE ARDHURA</t>
  </si>
  <si>
    <t>Nr llog</t>
  </si>
  <si>
    <t>VITI 2010</t>
  </si>
  <si>
    <t>KODI STATIS</t>
  </si>
  <si>
    <t>VITI 2011</t>
  </si>
  <si>
    <t>j</t>
  </si>
  <si>
    <t>Shitjet gjithsej ( a+b+c)</t>
  </si>
  <si>
    <t>Te ardhura nga shitja e produktit te vet</t>
  </si>
  <si>
    <t>Te ardhura nga shitja e sherbimeve</t>
  </si>
  <si>
    <t>Te ardhura nga shitja e mallrave</t>
  </si>
  <si>
    <t>Te ardhura nga shitje te tjera</t>
  </si>
  <si>
    <t>Qeraja</t>
  </si>
  <si>
    <t>Transport per te tjeret</t>
  </si>
  <si>
    <t>Ndryshimi I inventarit te produkteve te gatshme dhe prodhimi ne proces</t>
  </si>
  <si>
    <t>sjhtesat +</t>
  </si>
  <si>
    <t>Prodhimi per qellimet e vet ndermarrjes dhe per kapital</t>
  </si>
  <si>
    <t>nga I cili: prodhim I aktiveve afatgjata</t>
  </si>
  <si>
    <t>Te ardhura nga grantet (subvensione)</t>
  </si>
  <si>
    <t>te tjera</t>
  </si>
  <si>
    <t>Te ardhura nga shitja e aktiveve afatgjata</t>
  </si>
  <si>
    <t>TOTALI I TE ARDHURAVE</t>
  </si>
  <si>
    <t>701.702.703</t>
  </si>
  <si>
    <t>pakesimet -</t>
  </si>
  <si>
    <t>J</t>
  </si>
  <si>
    <t>ANEKSI STATISTIKOR</t>
  </si>
  <si>
    <t>Ne 000/leke</t>
  </si>
  <si>
    <t>SHPENZIMET</t>
  </si>
  <si>
    <t>d</t>
  </si>
  <si>
    <t>e</t>
  </si>
  <si>
    <t>f</t>
  </si>
  <si>
    <t>g</t>
  </si>
  <si>
    <t>h</t>
  </si>
  <si>
    <t>i</t>
  </si>
  <si>
    <t>k</t>
  </si>
  <si>
    <t>m</t>
  </si>
  <si>
    <t>ii</t>
  </si>
  <si>
    <t>Bleje, shpenzime</t>
  </si>
  <si>
    <t>Blerje, shp materiale dhe materiale te tj</t>
  </si>
  <si>
    <t>Ndryshim gjnedje te materialeve</t>
  </si>
  <si>
    <t>Mallra te blera</t>
  </si>
  <si>
    <t>Ndryshimet e gjendjes se mallrave</t>
  </si>
  <si>
    <t>Shpenzime per sherbime</t>
  </si>
  <si>
    <t>Shpenzime per personelin</t>
  </si>
  <si>
    <t>Pagat e personelit</t>
  </si>
  <si>
    <t>Shp per sig shoq dhe shen</t>
  </si>
  <si>
    <t>Amortizimi dhe zhvleresimit</t>
  </si>
  <si>
    <t>Sherbime nga te tretet (tel...etj )</t>
  </si>
  <si>
    <t>Shrbime nga nenkontraktoret</t>
  </si>
  <si>
    <t>trajtime te pergjithshme</t>
  </si>
  <si>
    <t>Mirmbajtje dhe riparime</t>
  </si>
  <si>
    <t>Shpenzime epr siguracione</t>
  </si>
  <si>
    <t>Kerkime, studime</t>
  </si>
  <si>
    <t>Shp per konceione, patenra dhe licenca</t>
  </si>
  <si>
    <t>Shp per publicitet, reklama</t>
  </si>
  <si>
    <t>Transporte , udhetike e dieta</t>
  </si>
  <si>
    <t>Shp postare dhe telekomunikacioni</t>
  </si>
  <si>
    <t>Shp transporti</t>
  </si>
  <si>
    <t>per blerje</t>
  </si>
  <si>
    <t>per shitje</t>
  </si>
  <si>
    <t>Shp per sherbime bankare</t>
  </si>
  <si>
    <t>Tatime dhe taksa</t>
  </si>
  <si>
    <t xml:space="preserve">Sherbime te tjera </t>
  </si>
  <si>
    <t>Taksa dhe tarifa doganore</t>
  </si>
  <si>
    <t>Akciza</t>
  </si>
  <si>
    <t>Taksa e tarifa vendore</t>
  </si>
  <si>
    <t>Taksa e rregjistrimit dhe tatime te tjera</t>
  </si>
  <si>
    <t>Totali I Shpenzimeve</t>
  </si>
  <si>
    <t>INFORMATE</t>
  </si>
  <si>
    <t>Nr mesatar I te punesuarve</t>
  </si>
  <si>
    <t>Invenstimet</t>
  </si>
  <si>
    <t>Shtimi I aseteve fikse</t>
  </si>
  <si>
    <t>nga te cilat asete te reja</t>
  </si>
  <si>
    <t>Pakesimi I aseteve fikse</t>
  </si>
  <si>
    <t>nga te cilat shitja e aseteve ekzistuese</t>
  </si>
  <si>
    <t>601+602</t>
  </si>
  <si>
    <t>605,1</t>
  </si>
  <si>
    <t>605,2</t>
  </si>
  <si>
    <t>635+638</t>
  </si>
  <si>
    <t>aktiviteti</t>
  </si>
  <si>
    <t>Te ardhurat nga aktiviteti</t>
  </si>
  <si>
    <t>Tregeti</t>
  </si>
  <si>
    <t>Tregti karburanti</t>
  </si>
  <si>
    <t>Shitje bar kafe + fast food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</si>
  <si>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</si>
  <si>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</si>
  <si>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</si>
  <si>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</si>
  <si>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</si>
  <si>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</si>
  <si>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Shitje materiale ndertimi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</si>
  <si>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</si>
  <si>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</si>
  <si>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</si>
  <si>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</si>
  <si>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</si>
  <si>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</si>
  <si>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</si>
  <si>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</si>
  <si>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</si>
  <si>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</si>
  <si>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</si>
  <si>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</t>
  </si>
  <si>
    <t>Prodhim energji</t>
  </si>
  <si>
    <t>Prodhim hidrokarbure</t>
  </si>
  <si>
    <t>Prodhime te tjera</t>
  </si>
  <si>
    <t>Totali I te ardhurave nga transporti</t>
  </si>
  <si>
    <t>Totali I te ardhurave nga prodhimi</t>
  </si>
  <si>
    <t>Transport</t>
  </si>
  <si>
    <t>Transport mallrash</t>
  </si>
  <si>
    <t>Transport mall nderkombetar</t>
  </si>
  <si>
    <t>Transport ushetaresh</t>
  </si>
  <si>
    <t>Transport udhetaresh nderkombetare</t>
  </si>
  <si>
    <t>IV</t>
  </si>
  <si>
    <t>Sherbime</t>
  </si>
  <si>
    <t>Sherbime financiare</t>
  </si>
  <si>
    <t>Siguracione</t>
  </si>
  <si>
    <t>Bar restorant</t>
  </si>
  <si>
    <t>Hoteleri</t>
  </si>
  <si>
    <t>Lojra Fati</t>
  </si>
  <si>
    <t>Telekomunikacioni</t>
  </si>
  <si>
    <t>Eksport sherbimesh te ndryshme</t>
  </si>
  <si>
    <t>Profesione te lira</t>
  </si>
  <si>
    <t>Sherbime mjeksore</t>
  </si>
  <si>
    <t>Sherbime servis, lavazh</t>
  </si>
  <si>
    <t>V</t>
  </si>
  <si>
    <t xml:space="preserve">Totali I te ardhurave nga sherbimet </t>
  </si>
  <si>
    <t>TOTALI (I+II+III+IV+V)</t>
  </si>
  <si>
    <t>KLUBI I FUTBOLLIT LAC</t>
  </si>
  <si>
    <t>SHA</t>
  </si>
  <si>
    <t>L18105301N</t>
  </si>
  <si>
    <t>LAGJJA NR 4</t>
  </si>
  <si>
    <t>13.05.2011</t>
  </si>
  <si>
    <t>Nr. i Rregjistrit tregёtar :</t>
  </si>
  <si>
    <t>ORGANIZIMI I AKTIVITETIT SPORTIV</t>
  </si>
  <si>
    <t>(Bazuar në klasifikimin e Shpenzimeve sipas Natyrës)                                 FUTBOLLI LAC</t>
  </si>
  <si>
    <t>FUTBOLLI LAC</t>
  </si>
  <si>
    <t>Nipti: L18105301N</t>
  </si>
  <si>
    <t>Subjekti: KLUBI I FUTBOLLIT LAC</t>
  </si>
  <si>
    <t>Sponsorizime</t>
  </si>
  <si>
    <t>Shpenzime postare e telekomunikacioni  e hotelerie</t>
  </si>
  <si>
    <t xml:space="preserve">  </t>
  </si>
  <si>
    <t>banka</t>
  </si>
  <si>
    <t>humbje kursi I kembimit</t>
  </si>
  <si>
    <t>arka</t>
  </si>
  <si>
    <t>tr biznesi</t>
  </si>
  <si>
    <t>mbyll 581</t>
  </si>
  <si>
    <t>sig shoq</t>
  </si>
  <si>
    <t>tap</t>
  </si>
  <si>
    <t xml:space="preserve">       &gt; Debitore e Kreditore te tjere    </t>
  </si>
  <si>
    <t>detyrime gjoba</t>
  </si>
  <si>
    <t>kapitali</t>
  </si>
  <si>
    <t>suigurime</t>
  </si>
  <si>
    <t>komisone bbanke</t>
  </si>
  <si>
    <t xml:space="preserve">tr interesi </t>
  </si>
  <si>
    <t>detyrime tv</t>
  </si>
  <si>
    <t>HP KOMISIONI</t>
  </si>
  <si>
    <t>paga</t>
  </si>
  <si>
    <t>gjoba</t>
  </si>
  <si>
    <t>tvsh</t>
  </si>
  <si>
    <t>furnit</t>
  </si>
  <si>
    <t>sig</t>
  </si>
  <si>
    <t>Mjetet monetare e arketuara nga veprimtaria</t>
  </si>
  <si>
    <t>Mjete monetare per shpenzime te tjera (gjoba)</t>
  </si>
  <si>
    <r>
      <t xml:space="preserve">Totali i shpenzimeve </t>
    </r>
    <r>
      <rPr>
        <b/>
        <sz val="10"/>
        <color indexed="8"/>
        <rFont val="Arial Narrow"/>
        <family val="2"/>
      </rPr>
      <t>(shuma 4 - 9)</t>
    </r>
  </si>
  <si>
    <r>
      <t xml:space="preserve">Fitimi (humbja) nga veprimtaria kryesore </t>
    </r>
    <r>
      <rPr>
        <b/>
        <sz val="10"/>
        <color indexed="8"/>
        <rFont val="Arial Narrow"/>
        <family val="2"/>
      </rPr>
      <t>(1+2+/-3-8)</t>
    </r>
  </si>
  <si>
    <r>
      <t xml:space="preserve"> Totali i te ardhurave dhe shpenzimeve financiare                          </t>
    </r>
    <r>
      <rPr>
        <b/>
        <sz val="10"/>
        <color indexed="8"/>
        <rFont val="Arial Narrow"/>
        <family val="2"/>
      </rPr>
      <t>(14.1+/-14.2+/-14.3+/-14.4)</t>
    </r>
  </si>
  <si>
    <r>
      <t xml:space="preserve">Fitimi (humbja) para tatimit </t>
    </r>
    <r>
      <rPr>
        <b/>
        <sz val="10"/>
        <color indexed="8"/>
        <rFont val="Arial Narrow"/>
        <family val="2"/>
      </rPr>
      <t>(11+/-12+/-13+/-15)</t>
    </r>
  </si>
  <si>
    <r>
      <t>Shpenzimet e tatimit mbi fitimin 10</t>
    </r>
    <r>
      <rPr>
        <strike/>
        <sz val="12"/>
        <color indexed="8"/>
        <rFont val="Arial Narrow"/>
        <family val="2"/>
      </rPr>
      <t>%</t>
    </r>
  </si>
  <si>
    <r>
      <t>Fitimi (humbja) neto e vitit financiar</t>
    </r>
    <r>
      <rPr>
        <b/>
        <sz val="10"/>
        <color indexed="8"/>
        <rFont val="Arial Narrow"/>
        <family val="2"/>
      </rPr>
      <t xml:space="preserve"> (16-17)</t>
    </r>
  </si>
</sst>
</file>

<file path=xl/styles.xml><?xml version="1.0" encoding="utf-8"?>
<styleSheet xmlns="http://schemas.openxmlformats.org/spreadsheetml/2006/main">
  <fonts count="37">
    <font>
      <sz val="10"/>
      <name val="Arial"/>
    </font>
    <font>
      <sz val="8"/>
      <name val="Arial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"/>
      <family val="2"/>
      <charset val="238"/>
    </font>
    <font>
      <sz val="14"/>
      <name val="Arial Narrow"/>
      <family val="2"/>
    </font>
    <font>
      <b/>
      <sz val="14"/>
      <name val="Arial Narrow"/>
      <family val="2"/>
    </font>
    <font>
      <u/>
      <sz val="12"/>
      <name val="Arial Narrow"/>
      <family val="2"/>
    </font>
    <font>
      <b/>
      <sz val="20"/>
      <name val="Arial Narrow"/>
      <family val="2"/>
    </font>
    <font>
      <sz val="10"/>
      <name val="Arial"/>
      <family val="2"/>
      <charset val="238"/>
    </font>
    <font>
      <sz val="12"/>
      <name val="Fixedsys"/>
      <family val="3"/>
    </font>
    <font>
      <b/>
      <sz val="12"/>
      <name val="Courier"/>
      <family val="3"/>
    </font>
    <font>
      <b/>
      <u/>
      <sz val="12"/>
      <name val="Courier"/>
      <family val="3"/>
    </font>
    <font>
      <b/>
      <sz val="12"/>
      <name val="Fixedsys"/>
      <family val="3"/>
    </font>
    <font>
      <b/>
      <sz val="12"/>
      <name val="Batang"/>
      <family val="1"/>
    </font>
    <font>
      <sz val="14"/>
      <name val="Georgia"/>
      <family val="1"/>
    </font>
    <font>
      <i/>
      <sz val="12"/>
      <name val="Arial Narrow"/>
      <family val="2"/>
    </font>
    <font>
      <b/>
      <sz val="9"/>
      <name val="Georgia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 Narrow"/>
      <family val="2"/>
    </font>
    <font>
      <strike/>
      <sz val="12"/>
      <color indexed="8"/>
      <name val="Arial Narrow"/>
      <family val="2"/>
    </font>
    <font>
      <sz val="12"/>
      <color rgb="FFFF0000"/>
      <name val="Arial Narrow"/>
      <family val="2"/>
    </font>
    <font>
      <sz val="10"/>
      <color rgb="FFFF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Fixedsys"/>
      <family val="3"/>
    </font>
    <font>
      <i/>
      <sz val="12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"/>
      <family val="2"/>
      <charset val="238"/>
    </font>
    <font>
      <b/>
      <i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 shrinkToFit="1"/>
    </xf>
    <xf numFmtId="3" fontId="2" fillId="0" borderId="2" xfId="0" applyNumberFormat="1" applyFont="1" applyBorder="1" applyAlignment="1">
      <alignment horizontal="center" vertical="center" wrapText="1" shrinkToFit="1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3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9" fillId="0" borderId="0" xfId="0" applyFont="1"/>
    <xf numFmtId="2" fontId="0" fillId="0" borderId="0" xfId="0" applyNumberFormat="1" applyAlignment="1">
      <alignment wrapText="1"/>
    </xf>
    <xf numFmtId="0" fontId="0" fillId="0" borderId="3" xfId="0" applyBorder="1"/>
    <xf numFmtId="0" fontId="19" fillId="0" borderId="3" xfId="0" applyFont="1" applyBorder="1"/>
    <xf numFmtId="2" fontId="19" fillId="0" borderId="21" xfId="0" applyNumberFormat="1" applyFont="1" applyBorder="1" applyAlignment="1">
      <alignment wrapText="1"/>
    </xf>
    <xf numFmtId="2" fontId="19" fillId="0" borderId="22" xfId="0" applyNumberFormat="1" applyFont="1" applyBorder="1" applyAlignment="1">
      <alignment wrapText="1"/>
    </xf>
    <xf numFmtId="2" fontId="19" fillId="0" borderId="23" xfId="0" applyNumberFormat="1" applyFont="1" applyBorder="1" applyAlignment="1">
      <alignment wrapText="1"/>
    </xf>
    <xf numFmtId="0" fontId="0" fillId="0" borderId="24" xfId="0" applyBorder="1"/>
    <xf numFmtId="0" fontId="0" fillId="0" borderId="4" xfId="0" applyBorder="1"/>
    <xf numFmtId="0" fontId="20" fillId="0" borderId="25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0" xfId="0" applyFont="1"/>
    <xf numFmtId="3" fontId="0" fillId="0" borderId="3" xfId="0" applyNumberFormat="1" applyBorder="1"/>
    <xf numFmtId="3" fontId="0" fillId="0" borderId="4" xfId="0" applyNumberFormat="1" applyBorder="1"/>
    <xf numFmtId="3" fontId="20" fillId="0" borderId="26" xfId="0" applyNumberFormat="1" applyFont="1" applyBorder="1"/>
    <xf numFmtId="3" fontId="20" fillId="0" borderId="27" xfId="0" applyNumberFormat="1" applyFont="1" applyBorder="1"/>
    <xf numFmtId="3" fontId="19" fillId="0" borderId="22" xfId="0" applyNumberFormat="1" applyFont="1" applyBorder="1" applyAlignment="1">
      <alignment wrapText="1"/>
    </xf>
    <xf numFmtId="3" fontId="19" fillId="0" borderId="23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20" fillId="0" borderId="0" xfId="0" applyNumberFormat="1" applyFont="1"/>
    <xf numFmtId="9" fontId="0" fillId="0" borderId="0" xfId="0" applyNumberFormat="1"/>
    <xf numFmtId="3" fontId="3" fillId="0" borderId="0" xfId="0" applyNumberFormat="1" applyFont="1" applyBorder="1" applyAlignment="1">
      <alignment vertical="center"/>
    </xf>
    <xf numFmtId="0" fontId="20" fillId="0" borderId="0" xfId="0" applyFont="1" applyBorder="1"/>
    <xf numFmtId="3" fontId="3" fillId="0" borderId="3" xfId="0" applyNumberFormat="1" applyFont="1" applyFill="1" applyBorder="1" applyAlignment="1">
      <alignment vertical="center"/>
    </xf>
    <xf numFmtId="3" fontId="3" fillId="5" borderId="0" xfId="0" applyNumberFormat="1" applyFont="1" applyFill="1"/>
    <xf numFmtId="3" fontId="2" fillId="0" borderId="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3" xfId="0" applyFont="1" applyBorder="1"/>
    <xf numFmtId="0" fontId="20" fillId="0" borderId="24" xfId="0" applyFont="1" applyBorder="1"/>
    <xf numFmtId="0" fontId="19" fillId="0" borderId="24" xfId="0" applyFont="1" applyBorder="1"/>
    <xf numFmtId="0" fontId="20" fillId="0" borderId="19" xfId="0" applyFont="1" applyBorder="1"/>
    <xf numFmtId="0" fontId="20" fillId="0" borderId="16" xfId="0" applyFont="1" applyBorder="1"/>
    <xf numFmtId="2" fontId="20" fillId="0" borderId="28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21" fillId="0" borderId="0" xfId="0" applyFont="1"/>
    <xf numFmtId="0" fontId="0" fillId="0" borderId="29" xfId="0" applyBorder="1"/>
    <xf numFmtId="0" fontId="19" fillId="0" borderId="6" xfId="0" applyFont="1" applyBorder="1"/>
    <xf numFmtId="0" fontId="20" fillId="0" borderId="28" xfId="0" applyFont="1" applyBorder="1"/>
    <xf numFmtId="0" fontId="20" fillId="0" borderId="1" xfId="0" applyFont="1" applyBorder="1"/>
    <xf numFmtId="3" fontId="20" fillId="0" borderId="1" xfId="0" applyNumberFormat="1" applyFont="1" applyBorder="1"/>
    <xf numFmtId="3" fontId="20" fillId="0" borderId="16" xfId="0" applyNumberFormat="1" applyFont="1" applyBorder="1"/>
    <xf numFmtId="3" fontId="19" fillId="0" borderId="3" xfId="0" applyNumberFormat="1" applyFont="1" applyBorder="1"/>
    <xf numFmtId="3" fontId="20" fillId="0" borderId="17" xfId="0" applyNumberFormat="1" applyFont="1" applyBorder="1"/>
    <xf numFmtId="3" fontId="20" fillId="0" borderId="3" xfId="0" applyNumberFormat="1" applyFont="1" applyBorder="1"/>
    <xf numFmtId="3" fontId="20" fillId="0" borderId="4" xfId="0" applyNumberFormat="1" applyFont="1" applyBorder="1"/>
    <xf numFmtId="3" fontId="0" fillId="0" borderId="6" xfId="0" applyNumberFormat="1" applyBorder="1"/>
    <xf numFmtId="3" fontId="20" fillId="0" borderId="2" xfId="0" applyNumberFormat="1" applyFont="1" applyBorder="1"/>
    <xf numFmtId="3" fontId="20" fillId="0" borderId="0" xfId="0" applyNumberFormat="1" applyFont="1" applyBorder="1"/>
    <xf numFmtId="3" fontId="20" fillId="0" borderId="7" xfId="0" applyNumberFormat="1" applyFont="1" applyBorder="1"/>
    <xf numFmtId="2" fontId="19" fillId="0" borderId="3" xfId="0" applyNumberFormat="1" applyFont="1" applyBorder="1" applyAlignment="1">
      <alignment wrapText="1"/>
    </xf>
    <xf numFmtId="0" fontId="19" fillId="0" borderId="24" xfId="0" applyFont="1" applyBorder="1" applyAlignment="1">
      <alignment horizontal="center"/>
    </xf>
    <xf numFmtId="2" fontId="20" fillId="0" borderId="1" xfId="0" applyNumberFormat="1" applyFont="1" applyBorder="1" applyAlignment="1">
      <alignment wrapText="1"/>
    </xf>
    <xf numFmtId="2" fontId="20" fillId="0" borderId="2" xfId="0" applyNumberFormat="1" applyFont="1" applyBorder="1" applyAlignment="1">
      <alignment wrapText="1"/>
    </xf>
    <xf numFmtId="0" fontId="19" fillId="0" borderId="19" xfId="0" applyFont="1" applyBorder="1" applyAlignment="1">
      <alignment horizontal="center"/>
    </xf>
    <xf numFmtId="2" fontId="19" fillId="0" borderId="16" xfId="0" applyNumberFormat="1" applyFont="1" applyBorder="1" applyAlignment="1">
      <alignment wrapText="1"/>
    </xf>
    <xf numFmtId="1" fontId="19" fillId="0" borderId="16" xfId="0" applyNumberFormat="1" applyFont="1" applyBorder="1" applyAlignment="1">
      <alignment wrapText="1"/>
    </xf>
    <xf numFmtId="1" fontId="0" fillId="0" borderId="17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19" fillId="0" borderId="3" xfId="0" applyNumberFormat="1" applyFont="1" applyBorder="1" applyAlignment="1">
      <alignment wrapText="1"/>
    </xf>
    <xf numFmtId="1" fontId="0" fillId="0" borderId="4" xfId="0" applyNumberFormat="1" applyBorder="1" applyAlignment="1">
      <alignment wrapText="1"/>
    </xf>
    <xf numFmtId="1" fontId="19" fillId="0" borderId="3" xfId="0" applyNumberFormat="1" applyFont="1" applyFill="1" applyBorder="1" applyAlignment="1">
      <alignment wrapText="1"/>
    </xf>
    <xf numFmtId="1" fontId="19" fillId="0" borderId="0" xfId="0" applyNumberFormat="1" applyFont="1"/>
    <xf numFmtId="1" fontId="0" fillId="0" borderId="0" xfId="0" applyNumberFormat="1"/>
    <xf numFmtId="1" fontId="19" fillId="0" borderId="3" xfId="0" applyNumberFormat="1" applyFont="1" applyBorder="1" applyAlignment="1">
      <alignment horizontal="right" wrapText="1"/>
    </xf>
    <xf numFmtId="1" fontId="20" fillId="0" borderId="26" xfId="0" applyNumberFormat="1" applyFont="1" applyBorder="1" applyAlignment="1">
      <alignment wrapText="1"/>
    </xf>
    <xf numFmtId="2" fontId="20" fillId="0" borderId="26" xfId="0" applyNumberFormat="1" applyFont="1" applyBorder="1" applyAlignment="1">
      <alignment wrapText="1"/>
    </xf>
    <xf numFmtId="0" fontId="20" fillId="0" borderId="25" xfId="0" applyFont="1" applyBorder="1" applyAlignment="1">
      <alignment horizontal="center"/>
    </xf>
    <xf numFmtId="1" fontId="20" fillId="0" borderId="27" xfId="0" applyNumberFormat="1" applyFont="1" applyBorder="1" applyAlignment="1">
      <alignment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8" xfId="0" applyFont="1" applyBorder="1"/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2" fontId="20" fillId="0" borderId="3" xfId="0" applyNumberFormat="1" applyFont="1" applyBorder="1" applyAlignment="1">
      <alignment wrapText="1"/>
    </xf>
    <xf numFmtId="1" fontId="20" fillId="0" borderId="0" xfId="0" applyNumberFormat="1" applyFont="1" applyAlignment="1">
      <alignment wrapText="1"/>
    </xf>
    <xf numFmtId="0" fontId="19" fillId="0" borderId="31" xfId="0" applyFont="1" applyBorder="1" applyAlignment="1">
      <alignment horizontal="left"/>
    </xf>
    <xf numFmtId="2" fontId="19" fillId="0" borderId="32" xfId="0" applyNumberFormat="1" applyFont="1" applyFill="1" applyBorder="1" applyAlignment="1">
      <alignment wrapText="1"/>
    </xf>
    <xf numFmtId="1" fontId="20" fillId="0" borderId="0" xfId="0" applyNumberFormat="1" applyFont="1"/>
    <xf numFmtId="1" fontId="19" fillId="0" borderId="17" xfId="0" applyNumberFormat="1" applyFont="1" applyBorder="1" applyAlignment="1">
      <alignment wrapText="1"/>
    </xf>
    <xf numFmtId="1" fontId="19" fillId="0" borderId="4" xfId="0" applyNumberFormat="1" applyFont="1" applyBorder="1" applyAlignment="1">
      <alignment horizontal="right" wrapText="1"/>
    </xf>
    <xf numFmtId="1" fontId="19" fillId="0" borderId="4" xfId="0" applyNumberFormat="1" applyFont="1" applyBorder="1" applyAlignment="1">
      <alignment wrapText="1"/>
    </xf>
    <xf numFmtId="1" fontId="20" fillId="0" borderId="4" xfId="0" applyNumberFormat="1" applyFont="1" applyBorder="1" applyAlignment="1">
      <alignment wrapText="1"/>
    </xf>
    <xf numFmtId="1" fontId="19" fillId="0" borderId="4" xfId="0" applyNumberFormat="1" applyFont="1" applyFill="1" applyBorder="1" applyAlignment="1">
      <alignment wrapText="1"/>
    </xf>
    <xf numFmtId="0" fontId="20" fillId="0" borderId="33" xfId="0" applyFont="1" applyBorder="1"/>
    <xf numFmtId="0" fontId="20" fillId="0" borderId="34" xfId="0" applyFont="1" applyBorder="1"/>
    <xf numFmtId="1" fontId="20" fillId="0" borderId="35" xfId="0" applyNumberFormat="1" applyFont="1" applyBorder="1"/>
    <xf numFmtId="3" fontId="19" fillId="0" borderId="0" xfId="0" applyNumberFormat="1" applyFont="1"/>
    <xf numFmtId="2" fontId="19" fillId="0" borderId="0" xfId="0" applyNumberFormat="1" applyFont="1" applyAlignment="1">
      <alignment wrapText="1"/>
    </xf>
    <xf numFmtId="1" fontId="19" fillId="0" borderId="0" xfId="0" applyNumberFormat="1" applyFont="1" applyAlignment="1">
      <alignment wrapText="1"/>
    </xf>
    <xf numFmtId="3" fontId="24" fillId="0" borderId="3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3" fontId="3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3" fontId="2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vertical="center"/>
    </xf>
    <xf numFmtId="3" fontId="3" fillId="0" borderId="37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3" fillId="0" borderId="38" xfId="0" applyNumberFormat="1" applyFont="1" applyBorder="1" applyAlignment="1">
      <alignment vertical="center"/>
    </xf>
    <xf numFmtId="3" fontId="2" fillId="2" borderId="24" xfId="0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left" vertical="center"/>
    </xf>
    <xf numFmtId="3" fontId="3" fillId="0" borderId="29" xfId="0" applyNumberFormat="1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17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0" fillId="0" borderId="0" xfId="0" applyNumberFormat="1" applyFont="1" applyFill="1"/>
    <xf numFmtId="3" fontId="3" fillId="5" borderId="3" xfId="0" applyNumberFormat="1" applyFont="1" applyFill="1" applyBorder="1" applyAlignment="1">
      <alignment vertical="center"/>
    </xf>
    <xf numFmtId="3" fontId="19" fillId="0" borderId="0" xfId="0" applyNumberFormat="1" applyFont="1" applyFill="1"/>
    <xf numFmtId="3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Alignment="1">
      <alignment vertical="center"/>
    </xf>
    <xf numFmtId="3" fontId="3" fillId="0" borderId="30" xfId="0" applyNumberFormat="1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1" fontId="20" fillId="0" borderId="3" xfId="0" applyNumberFormat="1" applyFont="1" applyBorder="1" applyAlignment="1">
      <alignment wrapText="1"/>
    </xf>
    <xf numFmtId="1" fontId="20" fillId="0" borderId="16" xfId="0" applyNumberFormat="1" applyFont="1" applyBorder="1" applyAlignment="1">
      <alignment wrapText="1"/>
    </xf>
    <xf numFmtId="2" fontId="20" fillId="0" borderId="16" xfId="0" applyNumberFormat="1" applyFont="1" applyBorder="1" applyAlignment="1">
      <alignment wrapText="1"/>
    </xf>
    <xf numFmtId="3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/>
    <xf numFmtId="0" fontId="25" fillId="0" borderId="0" xfId="0" applyFont="1"/>
    <xf numFmtId="3" fontId="24" fillId="0" borderId="0" xfId="0" applyNumberFormat="1" applyFont="1"/>
    <xf numFmtId="3" fontId="24" fillId="0" borderId="37" xfId="0" applyNumberFormat="1" applyFont="1" applyBorder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3" fontId="26" fillId="0" borderId="0" xfId="0" applyNumberFormat="1" applyFont="1"/>
    <xf numFmtId="3" fontId="26" fillId="5" borderId="0" xfId="0" applyNumberFormat="1" applyFont="1" applyFill="1"/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6" fillId="0" borderId="28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horizontal="center" vertical="center" wrapText="1" shrinkToFit="1"/>
    </xf>
    <xf numFmtId="3" fontId="27" fillId="0" borderId="2" xfId="0" applyNumberFormat="1" applyFont="1" applyBorder="1" applyAlignment="1">
      <alignment horizontal="center" vertical="center" wrapText="1" shrinkToFit="1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9" fillId="3" borderId="22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3" fontId="27" fillId="0" borderId="3" xfId="0" applyNumberFormat="1" applyFont="1" applyBorder="1" applyAlignment="1">
      <alignment horizontal="right" vertical="center"/>
    </xf>
    <xf numFmtId="3" fontId="27" fillId="0" borderId="4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3" fontId="26" fillId="0" borderId="3" xfId="0" applyNumberFormat="1" applyFont="1" applyBorder="1" applyAlignment="1">
      <alignment horizontal="right" vertical="center"/>
    </xf>
    <xf numFmtId="3" fontId="26" fillId="0" borderId="4" xfId="0" applyNumberFormat="1" applyFont="1" applyBorder="1" applyAlignment="1">
      <alignment horizontal="right" vertical="center"/>
    </xf>
    <xf numFmtId="3" fontId="26" fillId="0" borderId="3" xfId="0" applyNumberFormat="1" applyFont="1" applyFill="1" applyBorder="1" applyAlignment="1">
      <alignment horizontal="right" vertical="center"/>
    </xf>
    <xf numFmtId="3" fontId="27" fillId="2" borderId="39" xfId="0" applyNumberFormat="1" applyFont="1" applyFill="1" applyBorder="1" applyAlignment="1">
      <alignment vertical="center"/>
    </xf>
    <xf numFmtId="3" fontId="27" fillId="2" borderId="4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vertical="center"/>
    </xf>
    <xf numFmtId="3" fontId="27" fillId="2" borderId="4" xfId="0" applyNumberFormat="1" applyFont="1" applyFill="1" applyBorder="1" applyAlignment="1">
      <alignment horizontal="right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0" fontId="27" fillId="2" borderId="24" xfId="0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3" fontId="27" fillId="2" borderId="3" xfId="0" applyNumberFormat="1" applyFont="1" applyFill="1" applyBorder="1" applyAlignment="1">
      <alignment horizontal="right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vertical="center"/>
    </xf>
    <xf numFmtId="3" fontId="27" fillId="0" borderId="26" xfId="0" applyNumberFormat="1" applyFont="1" applyBorder="1" applyAlignment="1">
      <alignment horizontal="right" vertical="center"/>
    </xf>
    <xf numFmtId="3" fontId="27" fillId="0" borderId="27" xfId="0" applyNumberFormat="1" applyFont="1" applyBorder="1" applyAlignment="1">
      <alignment horizontal="right" vertical="center"/>
    </xf>
    <xf numFmtId="0" fontId="27" fillId="2" borderId="40" xfId="0" applyFont="1" applyFill="1" applyBorder="1" applyAlignment="1">
      <alignment horizontal="center" vertical="center"/>
    </xf>
    <xf numFmtId="3" fontId="27" fillId="2" borderId="41" xfId="0" applyNumberFormat="1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3" fontId="27" fillId="2" borderId="42" xfId="0" applyNumberFormat="1" applyFont="1" applyFill="1" applyBorder="1" applyAlignment="1">
      <alignment horizontal="right" vertical="center"/>
    </xf>
    <xf numFmtId="0" fontId="27" fillId="2" borderId="43" xfId="0" applyFont="1" applyFill="1" applyBorder="1" applyAlignment="1">
      <alignment horizontal="center" vertical="center"/>
    </xf>
    <xf numFmtId="3" fontId="27" fillId="2" borderId="44" xfId="0" applyNumberFormat="1" applyFont="1" applyFill="1" applyBorder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30" fillId="0" borderId="0" xfId="0" applyFont="1"/>
    <xf numFmtId="0" fontId="31" fillId="0" borderId="0" xfId="0" applyFont="1"/>
    <xf numFmtId="0" fontId="27" fillId="0" borderId="45" xfId="0" applyFont="1" applyBorder="1" applyAlignment="1">
      <alignment horizontal="center" vertical="center"/>
    </xf>
    <xf numFmtId="0" fontId="32" fillId="4" borderId="45" xfId="0" applyFont="1" applyFill="1" applyBorder="1" applyAlignment="1">
      <alignment horizontal="center" vertical="center" wrapText="1" shrinkToFit="1"/>
    </xf>
    <xf numFmtId="3" fontId="27" fillId="0" borderId="45" xfId="0" applyNumberFormat="1" applyFont="1" applyBorder="1" applyAlignment="1">
      <alignment horizontal="center" vertical="center" wrapText="1" shrinkToFit="1"/>
    </xf>
    <xf numFmtId="0" fontId="27" fillId="0" borderId="46" xfId="0" applyFont="1" applyBorder="1" applyAlignment="1">
      <alignment horizontal="center" vertical="center"/>
    </xf>
    <xf numFmtId="0" fontId="32" fillId="4" borderId="46" xfId="0" applyFont="1" applyFill="1" applyBorder="1" applyAlignment="1">
      <alignment horizontal="center" vertical="center" wrapText="1" shrinkToFit="1"/>
    </xf>
    <xf numFmtId="3" fontId="27" fillId="0" borderId="46" xfId="0" applyNumberFormat="1" applyFont="1" applyBorder="1" applyAlignment="1">
      <alignment horizontal="center" vertical="center" wrapText="1" shrinkToFit="1"/>
    </xf>
    <xf numFmtId="0" fontId="27" fillId="0" borderId="2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 shrinkToFit="1"/>
    </xf>
    <xf numFmtId="0" fontId="29" fillId="3" borderId="3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49" fontId="26" fillId="0" borderId="16" xfId="0" applyNumberFormat="1" applyFont="1" applyBorder="1" applyAlignment="1">
      <alignment vertical="center"/>
    </xf>
    <xf numFmtId="0" fontId="26" fillId="4" borderId="16" xfId="0" applyFont="1" applyFill="1" applyBorder="1" applyAlignment="1">
      <alignment horizontal="center" vertical="center"/>
    </xf>
    <xf numFmtId="3" fontId="27" fillId="0" borderId="16" xfId="0" applyNumberFormat="1" applyFont="1" applyBorder="1" applyAlignment="1">
      <alignment vertical="center"/>
    </xf>
    <xf numFmtId="3" fontId="27" fillId="0" borderId="17" xfId="0" applyNumberFormat="1" applyFont="1" applyBorder="1" applyAlignment="1">
      <alignment vertical="center"/>
    </xf>
    <xf numFmtId="49" fontId="26" fillId="0" borderId="3" xfId="0" applyNumberFormat="1" applyFont="1" applyBorder="1" applyAlignment="1">
      <alignment vertical="center"/>
    </xf>
    <xf numFmtId="0" fontId="26" fillId="4" borderId="3" xfId="0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vertical="center"/>
    </xf>
    <xf numFmtId="3" fontId="27" fillId="0" borderId="4" xfId="0" applyNumberFormat="1" applyFont="1" applyBorder="1" applyAlignment="1">
      <alignment vertical="center"/>
    </xf>
    <xf numFmtId="0" fontId="33" fillId="4" borderId="3" xfId="0" applyFont="1" applyFill="1" applyBorder="1" applyAlignment="1">
      <alignment horizontal="center" vertical="center"/>
    </xf>
    <xf numFmtId="3" fontId="26" fillId="0" borderId="3" xfId="0" applyNumberFormat="1" applyFont="1" applyFill="1" applyBorder="1" applyAlignment="1">
      <alignment vertical="center"/>
    </xf>
    <xf numFmtId="3" fontId="26" fillId="0" borderId="4" xfId="0" applyNumberFormat="1" applyFont="1" applyBorder="1" applyAlignment="1">
      <alignment vertical="center"/>
    </xf>
    <xf numFmtId="3" fontId="26" fillId="0" borderId="3" xfId="0" applyNumberFormat="1" applyFont="1" applyBorder="1" applyAlignment="1">
      <alignment vertical="center"/>
    </xf>
    <xf numFmtId="49" fontId="26" fillId="0" borderId="3" xfId="0" applyNumberFormat="1" applyFont="1" applyBorder="1" applyAlignment="1">
      <alignment vertical="center" wrapText="1"/>
    </xf>
    <xf numFmtId="49" fontId="34" fillId="0" borderId="3" xfId="0" applyNumberFormat="1" applyFont="1" applyBorder="1" applyAlignment="1">
      <alignment vertical="center" wrapText="1" shrinkToFit="1"/>
    </xf>
    <xf numFmtId="49" fontId="27" fillId="0" borderId="3" xfId="0" applyNumberFormat="1" applyFont="1" applyBorder="1" applyAlignment="1">
      <alignment vertical="center"/>
    </xf>
    <xf numFmtId="0" fontId="27" fillId="4" borderId="3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vertical="center"/>
    </xf>
    <xf numFmtId="0" fontId="27" fillId="2" borderId="3" xfId="0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vertical="center"/>
    </xf>
    <xf numFmtId="49" fontId="32" fillId="0" borderId="24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vertical="center" wrapText="1" shrinkToFit="1"/>
    </xf>
    <xf numFmtId="0" fontId="33" fillId="4" borderId="3" xfId="0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vertical="center" wrapText="1"/>
    </xf>
    <xf numFmtId="3" fontId="27" fillId="0" borderId="3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9" fontId="27" fillId="2" borderId="3" xfId="0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3" fontId="26" fillId="0" borderId="4" xfId="0" applyNumberFormat="1" applyFont="1" applyFill="1" applyBorder="1" applyAlignment="1">
      <alignment vertical="center"/>
    </xf>
    <xf numFmtId="3" fontId="31" fillId="0" borderId="0" xfId="0" applyNumberFormat="1" applyFont="1"/>
    <xf numFmtId="49" fontId="26" fillId="0" borderId="26" xfId="0" applyNumberFormat="1" applyFont="1" applyBorder="1" applyAlignment="1">
      <alignment vertical="center"/>
    </xf>
    <xf numFmtId="0" fontId="26" fillId="4" borderId="26" xfId="0" applyFont="1" applyFill="1" applyBorder="1" applyAlignment="1">
      <alignment horizontal="center" vertical="center"/>
    </xf>
    <xf numFmtId="3" fontId="26" fillId="0" borderId="26" xfId="0" applyNumberFormat="1" applyFont="1" applyBorder="1" applyAlignment="1">
      <alignment vertical="center"/>
    </xf>
    <xf numFmtId="3" fontId="26" fillId="0" borderId="27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3" fontId="32" fillId="3" borderId="0" xfId="0" applyNumberFormat="1" applyFont="1" applyFill="1"/>
    <xf numFmtId="0" fontId="2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 wrapText="1" shrinkToFit="1"/>
    </xf>
    <xf numFmtId="3" fontId="26" fillId="0" borderId="2" xfId="0" applyNumberFormat="1" applyFont="1" applyBorder="1" applyAlignment="1">
      <alignment horizontal="center" vertical="center" wrapText="1" shrinkToFit="1"/>
    </xf>
    <xf numFmtId="0" fontId="26" fillId="0" borderId="4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7" fillId="2" borderId="22" xfId="0" applyFont="1" applyFill="1" applyBorder="1" applyAlignment="1">
      <alignment vertical="center"/>
    </xf>
    <xf numFmtId="3" fontId="27" fillId="2" borderId="22" xfId="0" applyNumberFormat="1" applyFont="1" applyFill="1" applyBorder="1" applyAlignment="1">
      <alignment vertical="center"/>
    </xf>
    <xf numFmtId="3" fontId="27" fillId="2" borderId="23" xfId="0" applyNumberFormat="1" applyFont="1" applyFill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0" fontId="36" fillId="2" borderId="3" xfId="0" applyFont="1" applyFill="1" applyBorder="1" applyAlignment="1">
      <alignment vertical="center"/>
    </xf>
    <xf numFmtId="3" fontId="27" fillId="0" borderId="26" xfId="0" applyNumberFormat="1" applyFont="1" applyBorder="1" applyAlignment="1">
      <alignment vertical="center"/>
    </xf>
    <xf numFmtId="3" fontId="27" fillId="0" borderId="27" xfId="0" applyNumberFormat="1" applyFont="1" applyBorder="1" applyAlignment="1">
      <alignment vertical="center"/>
    </xf>
    <xf numFmtId="3" fontId="30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2" fillId="2" borderId="4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0" fillId="0" borderId="48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ditaretFUTBOLL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KA E TIRANES"/>
      <sheetName val="BNAKA E TIRANES EURO NE LEKE "/>
      <sheetName val="BANKA TIRANE  DOLLAR"/>
      <sheetName val="INTESA SANPAULO"/>
      <sheetName val="INTESA SAN PAULO EURO"/>
      <sheetName val="ARKA"/>
      <sheetName val="SHITJE-BLERJE"/>
      <sheetName val="PAGA+SIGURIME"/>
    </sheetNames>
    <sheetDataSet>
      <sheetData sheetId="0"/>
      <sheetData sheetId="1"/>
      <sheetData sheetId="2"/>
      <sheetData sheetId="3"/>
      <sheetData sheetId="4"/>
      <sheetData sheetId="5">
        <row r="13">
          <cell r="E13">
            <v>1800475</v>
          </cell>
        </row>
      </sheetData>
      <sheetData sheetId="6"/>
      <sheetData sheetId="7">
        <row r="15">
          <cell r="J15">
            <v>303620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44"/>
  <sheetViews>
    <sheetView tabSelected="1" topLeftCell="A20" workbookViewId="0">
      <selection activeCell="Q27" sqref="Q27"/>
    </sheetView>
  </sheetViews>
  <sheetFormatPr defaultRowHeight="15.75"/>
  <cols>
    <col min="1" max="1" width="1.5703125" style="19" customWidth="1"/>
    <col min="2" max="2" width="2.42578125" style="19" customWidth="1"/>
    <col min="3" max="3" width="4" style="1" customWidth="1"/>
    <col min="4" max="4" width="7.7109375" style="1" customWidth="1"/>
    <col min="5" max="5" width="9.140625" style="1"/>
    <col min="6" max="7" width="10.5703125" style="1" customWidth="1"/>
    <col min="8" max="8" width="14.85546875" style="1" bestFit="1" customWidth="1"/>
    <col min="9" max="10" width="9.140625" style="1"/>
    <col min="11" max="11" width="10.85546875" style="1" customWidth="1"/>
    <col min="12" max="12" width="6.42578125" style="1" customWidth="1"/>
    <col min="13" max="13" width="8" style="19" customWidth="1"/>
    <col min="14" max="16384" width="9.140625" style="19"/>
  </cols>
  <sheetData>
    <row r="2" spans="3:12" ht="16.5" thickBot="1"/>
    <row r="3" spans="3:12">
      <c r="C3" s="30"/>
      <c r="D3" s="31"/>
      <c r="E3" s="31"/>
      <c r="F3" s="31"/>
      <c r="G3" s="31"/>
      <c r="H3" s="31"/>
      <c r="I3" s="31"/>
      <c r="J3" s="31"/>
      <c r="K3" s="31"/>
      <c r="L3" s="32"/>
    </row>
    <row r="4" spans="3:12">
      <c r="C4" s="35"/>
      <c r="D4" s="20"/>
      <c r="E4" s="20"/>
      <c r="F4" s="20"/>
      <c r="G4" s="20"/>
      <c r="H4" s="20"/>
      <c r="I4" s="20"/>
      <c r="J4" s="20" t="s">
        <v>92</v>
      </c>
      <c r="K4" s="20"/>
      <c r="L4" s="34"/>
    </row>
    <row r="5" spans="3:12" ht="18">
      <c r="C5" s="35"/>
      <c r="D5" s="22" t="s">
        <v>52</v>
      </c>
      <c r="E5" s="20"/>
      <c r="F5" s="20"/>
      <c r="G5" s="50" t="s">
        <v>380</v>
      </c>
      <c r="H5" s="51"/>
      <c r="I5" s="21"/>
      <c r="J5" s="21"/>
      <c r="K5" s="56" t="s">
        <v>381</v>
      </c>
      <c r="L5" s="36"/>
    </row>
    <row r="6" spans="3:12">
      <c r="C6" s="35"/>
      <c r="D6" s="22" t="s">
        <v>53</v>
      </c>
      <c r="E6" s="20"/>
      <c r="F6" s="20"/>
      <c r="G6" s="50" t="s">
        <v>382</v>
      </c>
      <c r="H6" s="23"/>
      <c r="I6" s="23"/>
      <c r="J6" s="20"/>
      <c r="K6" s="20"/>
      <c r="L6" s="34"/>
    </row>
    <row r="7" spans="3:12">
      <c r="C7" s="35"/>
      <c r="D7" s="22"/>
      <c r="E7" s="20"/>
      <c r="F7" s="20"/>
      <c r="G7" s="20"/>
      <c r="H7" s="20"/>
      <c r="I7" s="20"/>
      <c r="J7" s="20"/>
      <c r="K7" s="20"/>
      <c r="L7" s="34"/>
    </row>
    <row r="8" spans="3:12" ht="18">
      <c r="C8" s="35"/>
      <c r="D8" s="22" t="s">
        <v>54</v>
      </c>
      <c r="E8" s="20"/>
      <c r="F8" s="20"/>
      <c r="G8" s="54" t="s">
        <v>383</v>
      </c>
      <c r="H8" s="54"/>
      <c r="I8" s="23"/>
      <c r="J8" s="23"/>
      <c r="K8" s="57" t="s">
        <v>199</v>
      </c>
      <c r="L8" s="34"/>
    </row>
    <row r="9" spans="3:12" ht="18">
      <c r="C9" s="35"/>
      <c r="D9" s="22" t="s">
        <v>32</v>
      </c>
      <c r="E9" s="20"/>
      <c r="F9" s="20"/>
      <c r="G9" s="55" t="s">
        <v>384</v>
      </c>
      <c r="H9" s="56"/>
      <c r="I9" s="20"/>
      <c r="J9" s="20"/>
      <c r="K9" s="20"/>
      <c r="L9" s="34"/>
    </row>
    <row r="10" spans="3:12">
      <c r="C10" s="35"/>
      <c r="D10" s="20"/>
      <c r="E10" s="20"/>
      <c r="F10" s="20"/>
      <c r="G10" s="20"/>
      <c r="H10" s="20"/>
      <c r="I10" s="20"/>
      <c r="J10" s="20"/>
      <c r="K10" s="20"/>
      <c r="L10" s="34"/>
    </row>
    <row r="11" spans="3:12" ht="18">
      <c r="C11" s="35"/>
      <c r="D11" s="22" t="s">
        <v>385</v>
      </c>
      <c r="E11" s="20"/>
      <c r="F11" s="20"/>
      <c r="G11" s="41"/>
      <c r="H11" s="23"/>
      <c r="I11" s="20"/>
      <c r="J11" s="20"/>
      <c r="K11" s="20"/>
      <c r="L11" s="34"/>
    </row>
    <row r="12" spans="3:12">
      <c r="C12" s="35"/>
      <c r="D12" s="20"/>
      <c r="E12" s="20"/>
      <c r="F12" s="20"/>
      <c r="G12" s="20"/>
      <c r="H12" s="20"/>
      <c r="I12" s="20"/>
      <c r="J12" s="20"/>
      <c r="K12" s="20"/>
      <c r="L12" s="34"/>
    </row>
    <row r="13" spans="3:12">
      <c r="C13" s="35"/>
      <c r="D13" s="22" t="s">
        <v>33</v>
      </c>
      <c r="E13" s="20"/>
      <c r="F13" s="20"/>
      <c r="G13" s="63" t="s">
        <v>386</v>
      </c>
      <c r="H13" s="53"/>
      <c r="I13" s="53"/>
      <c r="J13" s="53"/>
      <c r="K13" s="23"/>
      <c r="L13" s="34"/>
    </row>
    <row r="14" spans="3:12">
      <c r="C14" s="35"/>
      <c r="D14" s="22"/>
      <c r="E14" s="20"/>
      <c r="F14" s="20"/>
      <c r="G14" s="97"/>
      <c r="H14" s="20"/>
      <c r="I14" s="20"/>
      <c r="J14" s="20"/>
      <c r="K14" s="20"/>
      <c r="L14" s="34"/>
    </row>
    <row r="15" spans="3:12">
      <c r="C15" s="35"/>
      <c r="D15" s="22"/>
      <c r="E15" s="20"/>
      <c r="F15" s="20"/>
      <c r="G15" s="97"/>
      <c r="H15" s="20"/>
      <c r="I15" s="20"/>
      <c r="J15" s="20"/>
      <c r="K15" s="20"/>
      <c r="L15" s="34"/>
    </row>
    <row r="16" spans="3:12">
      <c r="C16" s="35"/>
      <c r="D16" s="22"/>
      <c r="E16" s="20"/>
      <c r="F16" s="20"/>
      <c r="G16" s="97"/>
      <c r="H16" s="20"/>
      <c r="I16" s="20"/>
      <c r="J16" s="20"/>
      <c r="K16" s="20"/>
      <c r="L16" s="34"/>
    </row>
    <row r="17" spans="3:12">
      <c r="C17" s="35"/>
      <c r="D17" s="20"/>
      <c r="E17" s="20"/>
      <c r="F17" s="20"/>
      <c r="G17" s="20"/>
      <c r="H17" s="20"/>
      <c r="I17" s="20"/>
      <c r="J17" s="20"/>
      <c r="K17" s="20"/>
      <c r="L17" s="34"/>
    </row>
    <row r="18" spans="3:12">
      <c r="C18" s="35"/>
      <c r="D18" s="20"/>
      <c r="E18" s="20"/>
      <c r="F18" s="52"/>
      <c r="G18" s="20"/>
      <c r="H18" s="20"/>
      <c r="I18" s="20"/>
      <c r="J18" s="20"/>
      <c r="K18" s="20"/>
      <c r="L18" s="34"/>
    </row>
    <row r="19" spans="3:12" ht="25.5">
      <c r="C19" s="35"/>
      <c r="D19" s="27"/>
      <c r="E19" s="25"/>
      <c r="F19" s="49" t="s">
        <v>188</v>
      </c>
      <c r="G19" s="25"/>
      <c r="H19" s="25"/>
      <c r="I19" s="27"/>
      <c r="J19" s="27"/>
      <c r="K19" s="27"/>
      <c r="L19" s="37"/>
    </row>
    <row r="20" spans="3:12" ht="25.5">
      <c r="C20" s="328"/>
      <c r="D20" s="329"/>
      <c r="E20" s="329"/>
      <c r="F20" s="329"/>
      <c r="G20" s="329"/>
      <c r="H20" s="329"/>
      <c r="I20" s="329"/>
      <c r="J20" s="329"/>
      <c r="K20" s="329"/>
      <c r="L20" s="330"/>
    </row>
    <row r="21" spans="3:12" ht="12.75">
      <c r="C21" s="331" t="s">
        <v>195</v>
      </c>
      <c r="D21" s="327"/>
      <c r="E21" s="327"/>
      <c r="F21" s="327"/>
      <c r="G21" s="327"/>
      <c r="H21" s="327"/>
      <c r="I21" s="327"/>
      <c r="J21" s="327"/>
      <c r="K21" s="327"/>
      <c r="L21" s="332"/>
    </row>
    <row r="22" spans="3:12" ht="12.75">
      <c r="C22" s="331" t="s">
        <v>55</v>
      </c>
      <c r="D22" s="327"/>
      <c r="E22" s="327"/>
      <c r="F22" s="327"/>
      <c r="G22" s="327"/>
      <c r="H22" s="327"/>
      <c r="I22" s="327"/>
      <c r="J22" s="327"/>
      <c r="K22" s="327"/>
      <c r="L22" s="332"/>
    </row>
    <row r="23" spans="3:12" ht="12.75">
      <c r="C23" s="64"/>
      <c r="D23" s="18"/>
      <c r="E23" s="18"/>
      <c r="F23" s="18"/>
      <c r="G23" s="18"/>
      <c r="H23" s="18"/>
      <c r="I23" s="18"/>
      <c r="J23" s="18"/>
      <c r="K23" s="18"/>
      <c r="L23" s="65"/>
    </row>
    <row r="24" spans="3:12">
      <c r="C24" s="33"/>
      <c r="D24" s="20"/>
      <c r="E24" s="20"/>
      <c r="F24" s="20"/>
      <c r="G24" s="20"/>
      <c r="H24" s="20"/>
      <c r="I24" s="20"/>
      <c r="J24" s="20"/>
      <c r="K24" s="20"/>
      <c r="L24" s="34"/>
    </row>
    <row r="25" spans="3:12" ht="25.5">
      <c r="C25" s="328" t="s">
        <v>202</v>
      </c>
      <c r="D25" s="329"/>
      <c r="E25" s="329"/>
      <c r="F25" s="329"/>
      <c r="G25" s="329"/>
      <c r="H25" s="329"/>
      <c r="I25" s="329"/>
      <c r="J25" s="329"/>
      <c r="K25" s="329"/>
      <c r="L25" s="330"/>
    </row>
    <row r="26" spans="3:12">
      <c r="C26" s="33"/>
      <c r="D26" s="20"/>
      <c r="E26" s="20"/>
      <c r="F26" s="20"/>
      <c r="G26" s="20"/>
      <c r="H26" s="20"/>
      <c r="I26" s="20"/>
      <c r="J26" s="20"/>
      <c r="K26" s="20"/>
      <c r="L26" s="34"/>
    </row>
    <row r="27" spans="3:12">
      <c r="C27" s="33"/>
      <c r="D27" s="20"/>
      <c r="E27" s="20"/>
      <c r="F27" s="20"/>
      <c r="G27" s="20"/>
      <c r="H27" s="20"/>
      <c r="I27" s="20"/>
      <c r="J27" s="20"/>
      <c r="K27" s="20"/>
      <c r="L27" s="34"/>
    </row>
    <row r="28" spans="3:12">
      <c r="C28" s="33"/>
      <c r="D28" s="20"/>
      <c r="E28" s="20"/>
      <c r="F28" s="20"/>
      <c r="G28" s="20"/>
      <c r="H28" s="20"/>
      <c r="I28" s="20"/>
      <c r="J28" s="20"/>
      <c r="K28" s="20"/>
      <c r="L28" s="34"/>
    </row>
    <row r="29" spans="3:12">
      <c r="C29" s="33"/>
      <c r="D29" s="20"/>
      <c r="E29" s="20"/>
      <c r="F29" s="20"/>
      <c r="G29" s="20"/>
      <c r="H29" s="20"/>
      <c r="I29" s="20"/>
      <c r="J29" s="20"/>
      <c r="K29" s="20"/>
      <c r="L29" s="34"/>
    </row>
    <row r="30" spans="3:12">
      <c r="C30" s="33"/>
      <c r="D30" s="20"/>
      <c r="E30" s="20"/>
      <c r="F30" s="20"/>
      <c r="G30" s="20"/>
      <c r="H30" s="20"/>
      <c r="I30" s="20"/>
      <c r="J30" s="20"/>
      <c r="K30" s="20"/>
      <c r="L30" s="34"/>
    </row>
    <row r="31" spans="3:12">
      <c r="C31" s="33"/>
      <c r="D31" s="20"/>
      <c r="E31" s="25" t="s">
        <v>56</v>
      </c>
      <c r="F31" s="20"/>
      <c r="G31" s="20"/>
      <c r="H31" s="20"/>
      <c r="I31" s="23" t="s">
        <v>184</v>
      </c>
      <c r="J31" s="23"/>
      <c r="K31" s="23"/>
      <c r="L31" s="34"/>
    </row>
    <row r="32" spans="3:12">
      <c r="C32" s="33"/>
      <c r="D32" s="20"/>
      <c r="E32" s="25" t="s">
        <v>57</v>
      </c>
      <c r="F32" s="20"/>
      <c r="G32" s="20"/>
      <c r="H32" s="20"/>
      <c r="I32" s="23"/>
      <c r="J32" s="23"/>
      <c r="K32" s="23"/>
      <c r="L32" s="34"/>
    </row>
    <row r="33" spans="3:12">
      <c r="C33" s="33"/>
      <c r="D33" s="20"/>
      <c r="E33" s="25" t="s">
        <v>58</v>
      </c>
      <c r="F33" s="20"/>
      <c r="G33" s="20"/>
      <c r="H33" s="20"/>
      <c r="I33" s="23" t="s">
        <v>185</v>
      </c>
      <c r="J33" s="23"/>
      <c r="K33" s="23"/>
      <c r="L33" s="34"/>
    </row>
    <row r="34" spans="3:12">
      <c r="C34" s="33"/>
      <c r="D34" s="20"/>
      <c r="E34" s="25" t="s">
        <v>59</v>
      </c>
      <c r="F34" s="20"/>
      <c r="G34" s="20"/>
      <c r="H34" s="20"/>
      <c r="I34" s="23" t="s">
        <v>187</v>
      </c>
      <c r="J34" s="23"/>
      <c r="K34" s="23"/>
      <c r="L34" s="34"/>
    </row>
    <row r="35" spans="3:12">
      <c r="C35" s="33"/>
      <c r="D35" s="20"/>
      <c r="E35" s="25"/>
      <c r="F35" s="20"/>
      <c r="G35" s="20"/>
      <c r="H35" s="20"/>
      <c r="I35" s="20"/>
      <c r="J35" s="20"/>
      <c r="K35" s="20"/>
      <c r="L35" s="34"/>
    </row>
    <row r="36" spans="3:12">
      <c r="C36" s="33"/>
      <c r="D36" s="20"/>
      <c r="E36" s="25"/>
      <c r="F36" s="20"/>
      <c r="G36" s="20"/>
      <c r="H36" s="20"/>
      <c r="I36" s="20"/>
      <c r="J36" s="20"/>
      <c r="K36" s="20"/>
      <c r="L36" s="34"/>
    </row>
    <row r="37" spans="3:12">
      <c r="C37" s="33"/>
      <c r="D37" s="20"/>
      <c r="E37" s="20"/>
      <c r="F37" s="20"/>
      <c r="G37" s="20"/>
      <c r="H37" s="20"/>
      <c r="I37" s="20"/>
      <c r="J37" s="20"/>
      <c r="K37" s="20"/>
      <c r="L37" s="34"/>
    </row>
    <row r="38" spans="3:12" ht="18">
      <c r="C38" s="33"/>
      <c r="D38" s="20"/>
      <c r="E38" s="327" t="s">
        <v>60</v>
      </c>
      <c r="F38" s="327"/>
      <c r="G38" s="327"/>
      <c r="H38" s="26" t="s">
        <v>61</v>
      </c>
      <c r="I38" s="24" t="s">
        <v>203</v>
      </c>
      <c r="J38" s="41"/>
      <c r="K38" s="23"/>
      <c r="L38" s="34"/>
    </row>
    <row r="39" spans="3:12">
      <c r="C39" s="33"/>
      <c r="D39" s="20"/>
      <c r="E39" s="327"/>
      <c r="F39" s="327"/>
      <c r="G39" s="327"/>
      <c r="H39" s="26"/>
      <c r="I39" s="20"/>
      <c r="J39" s="20"/>
      <c r="K39" s="20"/>
      <c r="L39" s="34"/>
    </row>
    <row r="40" spans="3:12" ht="18">
      <c r="C40" s="33"/>
      <c r="D40" s="20"/>
      <c r="E40" s="327"/>
      <c r="F40" s="327"/>
      <c r="G40" s="327"/>
      <c r="H40" s="26" t="s">
        <v>62</v>
      </c>
      <c r="I40" s="41" t="s">
        <v>204</v>
      </c>
      <c r="J40" s="41"/>
      <c r="K40" s="23"/>
      <c r="L40" s="34"/>
    </row>
    <row r="41" spans="3:12">
      <c r="C41" s="33"/>
      <c r="D41" s="20"/>
      <c r="E41" s="18"/>
      <c r="F41" s="18"/>
      <c r="G41" s="18"/>
      <c r="H41" s="26"/>
      <c r="I41" s="20"/>
      <c r="J41" s="20"/>
      <c r="K41" s="20"/>
      <c r="L41" s="34"/>
    </row>
    <row r="42" spans="3:12" ht="18">
      <c r="C42" s="33"/>
      <c r="D42" s="20"/>
      <c r="E42" s="93" t="s">
        <v>63</v>
      </c>
      <c r="F42" s="94"/>
      <c r="G42" s="94"/>
      <c r="H42" s="94"/>
      <c r="I42" s="96"/>
      <c r="J42" s="95"/>
      <c r="K42" s="95"/>
      <c r="L42" s="34"/>
    </row>
    <row r="43" spans="3:12">
      <c r="C43" s="33"/>
      <c r="D43" s="20"/>
      <c r="E43" s="20"/>
      <c r="F43" s="20"/>
      <c r="G43" s="20"/>
      <c r="H43" s="20"/>
      <c r="I43" s="20"/>
      <c r="J43" s="20"/>
      <c r="K43" s="20"/>
      <c r="L43" s="34"/>
    </row>
    <row r="44" spans="3:12" ht="16.5" thickBot="1">
      <c r="C44" s="38"/>
      <c r="D44" s="39"/>
      <c r="E44" s="39"/>
      <c r="F44" s="39"/>
      <c r="G44" s="39"/>
      <c r="H44" s="39"/>
      <c r="I44" s="39"/>
      <c r="J44" s="39"/>
      <c r="K44" s="39"/>
      <c r="L44" s="40"/>
    </row>
  </sheetData>
  <mergeCells count="5">
    <mergeCell ref="E38:G40"/>
    <mergeCell ref="C20:L20"/>
    <mergeCell ref="C21:L21"/>
    <mergeCell ref="C22:L22"/>
    <mergeCell ref="C25:L25"/>
  </mergeCells>
  <phoneticPr fontId="1" type="noConversion"/>
  <printOptions horizontalCentered="1" verticalCentered="1"/>
  <pageMargins left="0.17" right="0.17" top="0.35" bottom="0.2" header="0.35" footer="0.17"/>
  <pageSetup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2:G54"/>
  <sheetViews>
    <sheetView topLeftCell="A9" workbookViewId="0">
      <selection activeCell="I15" sqref="I15"/>
    </sheetView>
  </sheetViews>
  <sheetFormatPr defaultRowHeight="12.75"/>
  <cols>
    <col min="1" max="1" width="2.7109375" customWidth="1"/>
    <col min="2" max="3" width="9.28515625" customWidth="1"/>
    <col min="4" max="4" width="45.5703125" customWidth="1"/>
    <col min="5" max="5" width="28.7109375" customWidth="1"/>
  </cols>
  <sheetData>
    <row r="2" spans="2:6">
      <c r="B2" s="78" t="s">
        <v>389</v>
      </c>
    </row>
    <row r="3" spans="2:6">
      <c r="B3" s="78" t="s">
        <v>390</v>
      </c>
    </row>
    <row r="4" spans="2:6">
      <c r="B4" s="78"/>
      <c r="C4" s="78"/>
    </row>
    <row r="5" spans="2:6" ht="13.5" thickBot="1"/>
    <row r="6" spans="2:6" ht="13.5" thickBot="1">
      <c r="B6" s="109" t="s">
        <v>226</v>
      </c>
      <c r="C6" s="141"/>
      <c r="D6" s="140" t="s">
        <v>331</v>
      </c>
      <c r="E6" s="124" t="s">
        <v>332</v>
      </c>
      <c r="F6" s="67"/>
    </row>
    <row r="7" spans="2:6">
      <c r="B7" s="125">
        <v>1</v>
      </c>
      <c r="C7" s="142" t="s">
        <v>333</v>
      </c>
      <c r="D7" s="126" t="s">
        <v>334</v>
      </c>
      <c r="E7" s="151"/>
      <c r="F7" s="129"/>
    </row>
    <row r="8" spans="2:6">
      <c r="B8" s="122">
        <v>2</v>
      </c>
      <c r="C8" s="142" t="s">
        <v>333</v>
      </c>
      <c r="D8" s="121" t="s">
        <v>335</v>
      </c>
      <c r="E8" s="152"/>
      <c r="F8" s="129"/>
    </row>
    <row r="9" spans="2:6">
      <c r="B9" s="122">
        <v>3</v>
      </c>
      <c r="C9" s="142" t="s">
        <v>333</v>
      </c>
      <c r="D9" s="121" t="s">
        <v>336</v>
      </c>
      <c r="E9" s="153"/>
      <c r="F9" s="129"/>
    </row>
    <row r="10" spans="2:6">
      <c r="B10" s="122">
        <v>4</v>
      </c>
      <c r="C10" s="142" t="s">
        <v>333</v>
      </c>
      <c r="D10" s="121" t="s">
        <v>337</v>
      </c>
      <c r="E10" s="152"/>
      <c r="F10" s="129"/>
    </row>
    <row r="11" spans="2:6">
      <c r="B11" s="125">
        <v>5</v>
      </c>
      <c r="C11" s="142" t="s">
        <v>333</v>
      </c>
      <c r="D11" s="121" t="s">
        <v>338</v>
      </c>
      <c r="E11" s="152"/>
      <c r="F11" s="129"/>
    </row>
    <row r="12" spans="2:6">
      <c r="B12" s="122">
        <v>6</v>
      </c>
      <c r="C12" s="142" t="s">
        <v>333</v>
      </c>
      <c r="D12" s="121" t="s">
        <v>339</v>
      </c>
      <c r="E12" s="152"/>
      <c r="F12" s="129"/>
    </row>
    <row r="13" spans="2:6">
      <c r="B13" s="122">
        <v>7</v>
      </c>
      <c r="C13" s="142" t="s">
        <v>333</v>
      </c>
      <c r="D13" s="121" t="s">
        <v>340</v>
      </c>
      <c r="E13" s="153"/>
      <c r="F13" s="129"/>
    </row>
    <row r="14" spans="2:6">
      <c r="B14" s="122">
        <v>8</v>
      </c>
      <c r="C14" s="142" t="s">
        <v>333</v>
      </c>
      <c r="D14" s="121" t="s">
        <v>341</v>
      </c>
      <c r="E14" s="153">
        <f>'Ardh.-Shp.(Nat.)'!E6</f>
        <v>0</v>
      </c>
      <c r="F14" s="129"/>
    </row>
    <row r="15" spans="2:6">
      <c r="B15" s="122"/>
      <c r="C15" s="143"/>
      <c r="D15" s="121" t="s">
        <v>342</v>
      </c>
      <c r="E15" s="153"/>
      <c r="F15" s="129"/>
    </row>
    <row r="16" spans="2:6" s="78" customFormat="1">
      <c r="B16" s="144" t="s">
        <v>1</v>
      </c>
      <c r="C16" s="145"/>
      <c r="D16" s="146" t="s">
        <v>343</v>
      </c>
      <c r="E16" s="154"/>
      <c r="F16" s="147"/>
    </row>
    <row r="17" spans="2:6">
      <c r="B17" s="122">
        <v>9</v>
      </c>
      <c r="C17" s="143" t="s">
        <v>344</v>
      </c>
      <c r="D17" s="121" t="s">
        <v>345</v>
      </c>
      <c r="E17" s="153"/>
      <c r="F17" s="129"/>
    </row>
    <row r="18" spans="2:6">
      <c r="B18" s="122">
        <v>10</v>
      </c>
      <c r="C18" s="143" t="s">
        <v>344</v>
      </c>
      <c r="D18" s="121" t="s">
        <v>346</v>
      </c>
      <c r="E18" s="153"/>
      <c r="F18" s="129"/>
    </row>
    <row r="19" spans="2:6">
      <c r="B19" s="122">
        <v>11</v>
      </c>
      <c r="C19" s="143" t="s">
        <v>344</v>
      </c>
      <c r="D19" s="121" t="s">
        <v>347</v>
      </c>
      <c r="E19" s="153"/>
      <c r="F19" s="129"/>
    </row>
    <row r="20" spans="2:6" s="78" customFormat="1">
      <c r="B20" s="144" t="s">
        <v>2</v>
      </c>
      <c r="C20" s="145"/>
      <c r="D20" s="146" t="s">
        <v>348</v>
      </c>
      <c r="E20" s="154"/>
      <c r="F20" s="147"/>
    </row>
    <row r="21" spans="2:6">
      <c r="B21" s="122">
        <v>12</v>
      </c>
      <c r="C21" s="143" t="s">
        <v>349</v>
      </c>
      <c r="D21" s="121" t="s">
        <v>350</v>
      </c>
      <c r="E21" s="153"/>
      <c r="F21" s="129"/>
    </row>
    <row r="22" spans="2:6">
      <c r="B22" s="122">
        <v>13</v>
      </c>
      <c r="C22" s="143" t="s">
        <v>349</v>
      </c>
      <c r="D22" s="121" t="s">
        <v>351</v>
      </c>
      <c r="E22" s="153"/>
      <c r="F22" s="129"/>
    </row>
    <row r="23" spans="2:6">
      <c r="B23" s="122">
        <v>14</v>
      </c>
      <c r="C23" s="143" t="s">
        <v>349</v>
      </c>
      <c r="D23" s="121" t="s">
        <v>352</v>
      </c>
      <c r="E23" s="153"/>
      <c r="F23" s="129"/>
    </row>
    <row r="24" spans="2:6">
      <c r="B24" s="122">
        <v>15</v>
      </c>
      <c r="C24" s="143" t="s">
        <v>349</v>
      </c>
      <c r="D24" s="121" t="s">
        <v>353</v>
      </c>
      <c r="E24" s="153"/>
      <c r="F24" s="129"/>
    </row>
    <row r="25" spans="2:6">
      <c r="B25" s="122">
        <v>16</v>
      </c>
      <c r="C25" s="143" t="s">
        <v>349</v>
      </c>
      <c r="D25" s="121" t="s">
        <v>354</v>
      </c>
      <c r="E25" s="153"/>
      <c r="F25" s="129"/>
    </row>
    <row r="26" spans="2:6">
      <c r="B26" s="122">
        <v>17</v>
      </c>
      <c r="C26" s="143" t="s">
        <v>349</v>
      </c>
      <c r="D26" s="121" t="s">
        <v>355</v>
      </c>
      <c r="E26" s="153"/>
      <c r="F26" s="129"/>
    </row>
    <row r="27" spans="2:6">
      <c r="B27" s="122">
        <v>18</v>
      </c>
      <c r="C27" s="143" t="s">
        <v>349</v>
      </c>
      <c r="D27" s="121" t="s">
        <v>356</v>
      </c>
      <c r="E27" s="153"/>
      <c r="F27" s="129"/>
    </row>
    <row r="28" spans="2:6">
      <c r="B28" s="122">
        <v>19</v>
      </c>
      <c r="C28" s="143" t="s">
        <v>349</v>
      </c>
      <c r="D28" s="121" t="s">
        <v>357</v>
      </c>
      <c r="E28" s="153"/>
      <c r="F28" s="129"/>
    </row>
    <row r="29" spans="2:6" s="78" customFormat="1">
      <c r="B29" s="144" t="s">
        <v>4</v>
      </c>
      <c r="C29" s="145"/>
      <c r="D29" s="146" t="s">
        <v>359</v>
      </c>
      <c r="E29" s="154"/>
      <c r="F29" s="147"/>
    </row>
    <row r="30" spans="2:6">
      <c r="B30" s="122">
        <v>20</v>
      </c>
      <c r="C30" s="143" t="s">
        <v>360</v>
      </c>
      <c r="D30" s="121" t="s">
        <v>361</v>
      </c>
      <c r="E30" s="153"/>
      <c r="F30" s="129"/>
    </row>
    <row r="31" spans="2:6">
      <c r="B31" s="122">
        <v>21</v>
      </c>
      <c r="C31" s="143" t="s">
        <v>360</v>
      </c>
      <c r="D31" s="121" t="s">
        <v>362</v>
      </c>
      <c r="E31" s="153"/>
      <c r="F31" s="129"/>
    </row>
    <row r="32" spans="2:6">
      <c r="B32" s="122">
        <v>22</v>
      </c>
      <c r="C32" s="143" t="s">
        <v>360</v>
      </c>
      <c r="D32" s="121" t="s">
        <v>363</v>
      </c>
      <c r="E32" s="153"/>
      <c r="F32" s="129"/>
    </row>
    <row r="33" spans="2:7">
      <c r="B33" s="122">
        <v>23</v>
      </c>
      <c r="C33" s="143" t="s">
        <v>360</v>
      </c>
      <c r="D33" s="148" t="s">
        <v>364</v>
      </c>
      <c r="E33" s="153"/>
      <c r="F33" s="129"/>
    </row>
    <row r="34" spans="2:7" s="78" customFormat="1">
      <c r="B34" s="144" t="s">
        <v>365</v>
      </c>
      <c r="C34" s="145"/>
      <c r="D34" s="146" t="s">
        <v>358</v>
      </c>
      <c r="E34" s="154"/>
      <c r="F34" s="147"/>
    </row>
    <row r="35" spans="2:7">
      <c r="B35" s="122">
        <v>24</v>
      </c>
      <c r="C35" s="143" t="s">
        <v>366</v>
      </c>
      <c r="D35" s="121" t="s">
        <v>367</v>
      </c>
      <c r="E35" s="153"/>
      <c r="F35" s="129"/>
    </row>
    <row r="36" spans="2:7">
      <c r="B36" s="122">
        <v>25</v>
      </c>
      <c r="C36" s="143" t="s">
        <v>366</v>
      </c>
      <c r="D36" s="121" t="s">
        <v>368</v>
      </c>
      <c r="E36" s="153"/>
      <c r="F36" s="129"/>
    </row>
    <row r="37" spans="2:7">
      <c r="B37" s="122">
        <v>26</v>
      </c>
      <c r="C37" s="143" t="s">
        <v>366</v>
      </c>
      <c r="D37" s="149" t="s">
        <v>375</v>
      </c>
      <c r="E37" s="152"/>
      <c r="F37" s="129"/>
    </row>
    <row r="38" spans="2:7">
      <c r="B38" s="122">
        <v>27</v>
      </c>
      <c r="C38" s="143" t="s">
        <v>366</v>
      </c>
      <c r="D38" s="121" t="s">
        <v>369</v>
      </c>
      <c r="E38" s="153"/>
      <c r="F38" s="129"/>
    </row>
    <row r="39" spans="2:7">
      <c r="B39" s="122">
        <v>28</v>
      </c>
      <c r="C39" s="143" t="s">
        <v>366</v>
      </c>
      <c r="D39" s="121" t="s">
        <v>370</v>
      </c>
      <c r="E39" s="153"/>
      <c r="F39" s="129"/>
    </row>
    <row r="40" spans="2:7">
      <c r="B40" s="122">
        <v>29</v>
      </c>
      <c r="C40" s="143" t="s">
        <v>366</v>
      </c>
      <c r="D40" s="121" t="s">
        <v>371</v>
      </c>
      <c r="E40" s="153"/>
      <c r="F40" s="129"/>
    </row>
    <row r="41" spans="2:7">
      <c r="B41" s="122">
        <v>30</v>
      </c>
      <c r="C41" s="143" t="s">
        <v>366</v>
      </c>
      <c r="D41" s="121" t="s">
        <v>391</v>
      </c>
      <c r="E41" s="153">
        <f>'Ardh.-Shp.(Nat.)'!E7</f>
        <v>1800475</v>
      </c>
      <c r="F41" s="129"/>
    </row>
    <row r="42" spans="2:7">
      <c r="B42" s="122">
        <v>31</v>
      </c>
      <c r="C42" s="143" t="s">
        <v>366</v>
      </c>
      <c r="D42" s="121" t="s">
        <v>372</v>
      </c>
      <c r="E42" s="155"/>
      <c r="F42" s="129"/>
    </row>
    <row r="43" spans="2:7">
      <c r="B43" s="122">
        <v>32</v>
      </c>
      <c r="C43" s="143" t="s">
        <v>366</v>
      </c>
      <c r="D43" s="121" t="s">
        <v>373</v>
      </c>
      <c r="E43" s="155"/>
      <c r="F43" s="129"/>
    </row>
    <row r="44" spans="2:7">
      <c r="B44" s="122">
        <v>33</v>
      </c>
      <c r="C44" s="143" t="s">
        <v>366</v>
      </c>
      <c r="D44" s="121" t="s">
        <v>374</v>
      </c>
      <c r="E44" s="155"/>
      <c r="F44" s="129"/>
    </row>
    <row r="45" spans="2:7">
      <c r="B45" s="122">
        <v>34</v>
      </c>
      <c r="C45" s="143" t="s">
        <v>366</v>
      </c>
      <c r="D45" s="121" t="s">
        <v>376</v>
      </c>
      <c r="E45" s="155"/>
      <c r="F45" s="129"/>
    </row>
    <row r="46" spans="2:7">
      <c r="B46" s="122" t="s">
        <v>377</v>
      </c>
      <c r="C46" s="143"/>
      <c r="D46" s="121" t="s">
        <v>378</v>
      </c>
      <c r="E46" s="155"/>
      <c r="F46" s="129"/>
    </row>
    <row r="47" spans="2:7" s="78" customFormat="1" ht="13.5" thickBot="1">
      <c r="B47" s="156"/>
      <c r="C47" s="157"/>
      <c r="D47" s="157" t="s">
        <v>379</v>
      </c>
      <c r="E47" s="158">
        <f>SUM(E41:E46)</f>
        <v>1800475</v>
      </c>
      <c r="F47" s="150"/>
    </row>
    <row r="48" spans="2:7" s="78" customFormat="1">
      <c r="F48" s="86"/>
      <c r="G48" s="86"/>
    </row>
    <row r="49" spans="5:6" s="78" customFormat="1">
      <c r="E49" s="86" t="s">
        <v>225</v>
      </c>
    </row>
    <row r="50" spans="5:6">
      <c r="E50" s="78"/>
    </row>
    <row r="52" spans="5:6">
      <c r="E52" s="134"/>
      <c r="F52" s="134"/>
    </row>
    <row r="53" spans="5:6">
      <c r="E53" s="134"/>
      <c r="F53" s="134"/>
    </row>
    <row r="54" spans="5:6">
      <c r="E54" s="134"/>
      <c r="F54" s="134"/>
    </row>
  </sheetData>
  <pageMargins left="0.34" right="0.43" top="0.33" bottom="0.51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4"/>
  <sheetViews>
    <sheetView topLeftCell="A43" workbookViewId="0">
      <selection activeCell="C56" sqref="C56"/>
    </sheetView>
  </sheetViews>
  <sheetFormatPr defaultRowHeight="15.75"/>
  <cols>
    <col min="1" max="1" width="5.140625" style="15" customWidth="1"/>
    <col min="2" max="2" width="4.7109375" style="166" customWidth="1"/>
    <col min="3" max="3" width="54.140625" style="15" customWidth="1"/>
    <col min="4" max="4" width="8.85546875" style="15" customWidth="1"/>
    <col min="5" max="5" width="15.140625" style="15" customWidth="1"/>
    <col min="6" max="6" width="15.42578125" style="15" customWidth="1"/>
    <col min="7" max="7" width="4.5703125" style="192" customWidth="1"/>
    <col min="8" max="8" width="9.140625" style="15"/>
    <col min="9" max="9" width="10.7109375" style="88" customWidth="1"/>
    <col min="10" max="10" width="11.140625" style="88" customWidth="1"/>
    <col min="11" max="11" width="9.140625" style="88"/>
    <col min="12" max="12" width="10.85546875" style="88" customWidth="1"/>
    <col min="13" max="13" width="10.5703125" style="88" customWidth="1"/>
    <col min="14" max="16" width="9.140625" style="88"/>
    <col min="17" max="16384" width="9.140625" style="15"/>
  </cols>
  <sheetData>
    <row r="1" spans="1:16" ht="15" customHeight="1">
      <c r="F1" s="58" t="s">
        <v>388</v>
      </c>
      <c r="O1" s="15"/>
      <c r="P1" s="15"/>
    </row>
    <row r="2" spans="1:16" ht="15" customHeight="1" thickBot="1">
      <c r="A2" s="167"/>
      <c r="B2" s="167"/>
      <c r="C2" s="167" t="s">
        <v>170</v>
      </c>
      <c r="D2" s="167"/>
      <c r="E2" s="167"/>
      <c r="F2" s="168" t="s">
        <v>171</v>
      </c>
      <c r="G2" s="193"/>
      <c r="O2" s="15"/>
      <c r="P2" s="15"/>
    </row>
    <row r="3" spans="1:16" ht="15" customHeight="1" thickBot="1">
      <c r="A3" s="167"/>
      <c r="B3" s="169" t="s">
        <v>29</v>
      </c>
      <c r="C3" s="170" t="s">
        <v>82</v>
      </c>
      <c r="D3" s="170" t="s">
        <v>172</v>
      </c>
      <c r="E3" s="5" t="s">
        <v>173</v>
      </c>
      <c r="F3" s="6" t="s">
        <v>174</v>
      </c>
      <c r="G3" s="194"/>
      <c r="O3" s="15"/>
      <c r="P3" s="15"/>
    </row>
    <row r="4" spans="1:16" ht="15" customHeight="1">
      <c r="A4" s="167"/>
      <c r="B4" s="171" t="s">
        <v>1</v>
      </c>
      <c r="C4" s="172" t="s">
        <v>175</v>
      </c>
      <c r="D4" s="9"/>
      <c r="E4" s="173">
        <v>2011</v>
      </c>
      <c r="F4" s="174">
        <v>2010</v>
      </c>
      <c r="G4" s="195"/>
      <c r="O4" s="15"/>
      <c r="P4" s="15"/>
    </row>
    <row r="5" spans="1:16" ht="15" customHeight="1">
      <c r="A5" s="167"/>
      <c r="B5" s="175"/>
      <c r="C5" s="11" t="s">
        <v>151</v>
      </c>
      <c r="D5" s="11"/>
      <c r="E5" s="11">
        <f>E6+E7</f>
        <v>8105914</v>
      </c>
      <c r="F5" s="12">
        <f>F6+F7</f>
        <v>0</v>
      </c>
      <c r="G5" s="196"/>
      <c r="I5" s="335" t="s">
        <v>394</v>
      </c>
      <c r="J5" s="335"/>
      <c r="L5" s="335">
        <v>581</v>
      </c>
      <c r="M5" s="335"/>
      <c r="O5" s="15"/>
      <c r="P5" s="15"/>
    </row>
    <row r="6" spans="1:16" ht="15" customHeight="1">
      <c r="A6" s="167"/>
      <c r="B6" s="176"/>
      <c r="C6" s="9" t="s">
        <v>152</v>
      </c>
      <c r="D6" s="9"/>
      <c r="E6" s="9">
        <v>3845</v>
      </c>
      <c r="F6" s="10"/>
      <c r="G6" s="197"/>
      <c r="I6" s="177">
        <v>2202000</v>
      </c>
      <c r="J6" s="178">
        <v>2201154.87</v>
      </c>
      <c r="L6" s="177">
        <v>2076473</v>
      </c>
      <c r="M6" s="178">
        <v>202000</v>
      </c>
      <c r="O6" s="15"/>
      <c r="P6" s="15"/>
    </row>
    <row r="7" spans="1:16" ht="15" customHeight="1">
      <c r="A7" s="167"/>
      <c r="B7" s="176"/>
      <c r="C7" s="9" t="s">
        <v>84</v>
      </c>
      <c r="D7" s="9"/>
      <c r="E7" s="9">
        <v>8102069</v>
      </c>
      <c r="F7" s="10"/>
      <c r="G7" s="197"/>
      <c r="I7" s="180">
        <v>979918</v>
      </c>
      <c r="J7" s="88">
        <v>979915.36</v>
      </c>
      <c r="L7" s="180">
        <v>976570</v>
      </c>
      <c r="M7" s="88">
        <v>3000</v>
      </c>
      <c r="O7" s="15"/>
      <c r="P7" s="15"/>
    </row>
    <row r="8" spans="1:16" ht="15" customHeight="1">
      <c r="B8" s="176"/>
      <c r="C8" s="7" t="s">
        <v>83</v>
      </c>
      <c r="D8" s="7"/>
      <c r="E8" s="7"/>
      <c r="F8" s="8"/>
      <c r="G8" s="196"/>
      <c r="I8" s="180">
        <v>823905</v>
      </c>
      <c r="J8" s="88">
        <v>823905</v>
      </c>
      <c r="L8" s="180">
        <v>823905</v>
      </c>
      <c r="M8" s="88">
        <v>4213</v>
      </c>
      <c r="O8" s="15"/>
      <c r="P8" s="15"/>
    </row>
    <row r="9" spans="1:16" ht="15" customHeight="1">
      <c r="B9" s="181"/>
      <c r="C9" s="11" t="s">
        <v>90</v>
      </c>
      <c r="D9" s="11"/>
      <c r="E9" s="11">
        <f>E10+E11+E12+E13+E14+E15</f>
        <v>31912</v>
      </c>
      <c r="F9" s="12">
        <f>F10+F11+F12+F13+F14+F15</f>
        <v>0</v>
      </c>
      <c r="G9" s="196"/>
      <c r="I9" s="180">
        <v>3000</v>
      </c>
      <c r="L9" s="180">
        <v>7041100</v>
      </c>
      <c r="M9" s="191"/>
      <c r="O9" s="15"/>
      <c r="P9" s="15"/>
    </row>
    <row r="10" spans="1:16" ht="15" customHeight="1">
      <c r="B10" s="182"/>
      <c r="C10" s="9" t="s">
        <v>85</v>
      </c>
      <c r="D10" s="9"/>
      <c r="E10" s="9">
        <v>0</v>
      </c>
      <c r="F10" s="10"/>
      <c r="G10" s="197"/>
      <c r="I10" s="180">
        <v>7045313</v>
      </c>
      <c r="J10" s="88">
        <v>7042769.8200000003</v>
      </c>
      <c r="L10" s="180"/>
      <c r="O10" s="15"/>
      <c r="P10" s="15"/>
    </row>
    <row r="11" spans="1:16" ht="15" customHeight="1">
      <c r="B11" s="182"/>
      <c r="C11" s="9" t="s">
        <v>86</v>
      </c>
      <c r="D11" s="9"/>
      <c r="E11" s="9">
        <v>0</v>
      </c>
      <c r="F11" s="10"/>
      <c r="G11" s="197"/>
      <c r="I11" s="180"/>
      <c r="L11" s="180"/>
      <c r="O11" s="15"/>
      <c r="P11" s="15"/>
    </row>
    <row r="12" spans="1:16" ht="15" customHeight="1">
      <c r="B12" s="182"/>
      <c r="C12" s="9" t="s">
        <v>87</v>
      </c>
      <c r="D12" s="9"/>
      <c r="E12" s="9">
        <v>0</v>
      </c>
      <c r="F12" s="10"/>
      <c r="G12" s="197"/>
      <c r="I12" s="180"/>
      <c r="L12" s="180"/>
      <c r="O12" s="15"/>
      <c r="P12" s="15"/>
    </row>
    <row r="13" spans="1:16" ht="15" customHeight="1">
      <c r="B13" s="182"/>
      <c r="C13" s="9" t="s">
        <v>88</v>
      </c>
      <c r="D13" s="9"/>
      <c r="E13" s="9">
        <v>31912</v>
      </c>
      <c r="F13" s="10"/>
      <c r="G13" s="197"/>
      <c r="I13" s="180"/>
      <c r="L13" s="180"/>
      <c r="O13" s="15"/>
      <c r="P13" s="15"/>
    </row>
    <row r="14" spans="1:16" ht="15" customHeight="1">
      <c r="A14" s="167"/>
      <c r="B14" s="182"/>
      <c r="C14" s="9" t="s">
        <v>89</v>
      </c>
      <c r="D14" s="9"/>
      <c r="E14" s="9">
        <v>0</v>
      </c>
      <c r="F14" s="10"/>
      <c r="G14" s="197"/>
      <c r="I14" s="162">
        <f>SUM(I6:I13)</f>
        <v>11054136</v>
      </c>
      <c r="J14" s="9">
        <f>SUM(J6:J13)</f>
        <v>11047745.050000001</v>
      </c>
      <c r="L14" s="9">
        <f>SUM(L6:L13)</f>
        <v>10918048</v>
      </c>
      <c r="M14" s="9">
        <f>SUM(M6:M13)</f>
        <v>209213</v>
      </c>
      <c r="O14" s="15"/>
      <c r="P14" s="15"/>
    </row>
    <row r="15" spans="1:16" ht="15" customHeight="1">
      <c r="B15" s="182"/>
      <c r="C15" s="9" t="s">
        <v>91</v>
      </c>
      <c r="D15" s="9"/>
      <c r="E15" s="9"/>
      <c r="F15" s="10"/>
      <c r="G15" s="197"/>
      <c r="I15" s="9">
        <f>I14-J14</f>
        <v>6390.9499999992549</v>
      </c>
      <c r="L15" s="9">
        <f>L14-M14</f>
        <v>10708835</v>
      </c>
      <c r="M15" s="88">
        <f>L15</f>
        <v>10708835</v>
      </c>
      <c r="O15" s="15"/>
      <c r="P15" s="15"/>
    </row>
    <row r="16" spans="1:16" ht="15" customHeight="1">
      <c r="B16" s="181"/>
      <c r="C16" s="183" t="s">
        <v>93</v>
      </c>
      <c r="D16" s="183"/>
      <c r="E16" s="11">
        <f>E17+E18+E19+E20+E21</f>
        <v>0</v>
      </c>
      <c r="F16" s="12">
        <f>F17+F18+F19+F20+F21</f>
        <v>0</v>
      </c>
      <c r="G16" s="196"/>
      <c r="I16" s="191">
        <f>E6</f>
        <v>3845</v>
      </c>
      <c r="O16" s="15"/>
      <c r="P16" s="15"/>
    </row>
    <row r="17" spans="1:16" ht="15" customHeight="1">
      <c r="B17" s="182"/>
      <c r="C17" s="9" t="s">
        <v>94</v>
      </c>
      <c r="D17" s="9"/>
      <c r="E17" s="9"/>
      <c r="F17" s="10"/>
      <c r="G17" s="197"/>
      <c r="I17" s="191">
        <f>I15-I16</f>
        <v>2545.9499999992549</v>
      </c>
      <c r="J17" s="88" t="s">
        <v>395</v>
      </c>
      <c r="N17" s="15"/>
      <c r="O17" s="15"/>
      <c r="P17" s="15"/>
    </row>
    <row r="18" spans="1:16" ht="15" customHeight="1">
      <c r="B18" s="182"/>
      <c r="C18" s="9" t="s">
        <v>95</v>
      </c>
      <c r="D18" s="9"/>
      <c r="E18" s="9"/>
      <c r="F18" s="10"/>
      <c r="G18" s="197"/>
      <c r="N18" s="15"/>
      <c r="O18" s="15"/>
      <c r="P18" s="15"/>
    </row>
    <row r="19" spans="1:16" ht="15" customHeight="1">
      <c r="B19" s="182"/>
      <c r="C19" s="9" t="s">
        <v>96</v>
      </c>
      <c r="D19" s="9"/>
      <c r="E19" s="9"/>
      <c r="F19" s="10"/>
      <c r="G19" s="197"/>
      <c r="N19" s="15"/>
      <c r="O19" s="15"/>
      <c r="P19" s="15"/>
    </row>
    <row r="20" spans="1:16" ht="15" customHeight="1">
      <c r="A20" s="167"/>
      <c r="B20" s="182"/>
      <c r="C20" s="9" t="s">
        <v>97</v>
      </c>
      <c r="D20" s="9"/>
      <c r="E20" s="9"/>
      <c r="F20" s="10"/>
      <c r="G20" s="197"/>
      <c r="I20" s="335" t="s">
        <v>396</v>
      </c>
      <c r="J20" s="335"/>
      <c r="L20" s="335" t="s">
        <v>402</v>
      </c>
      <c r="M20" s="335"/>
      <c r="N20" s="15"/>
      <c r="O20" s="15"/>
      <c r="P20" s="15"/>
    </row>
    <row r="21" spans="1:16" ht="15" customHeight="1">
      <c r="A21" s="167"/>
      <c r="B21" s="184"/>
      <c r="C21" s="28" t="s">
        <v>98</v>
      </c>
      <c r="D21" s="28"/>
      <c r="E21" s="28"/>
      <c r="F21" s="29"/>
      <c r="G21" s="197"/>
      <c r="I21" s="177"/>
      <c r="J21" s="178"/>
      <c r="L21" s="177">
        <v>2133</v>
      </c>
      <c r="M21" s="178">
        <f>'Ardh.-Shp.(Nat.)'!E25</f>
        <v>25700</v>
      </c>
      <c r="N21" s="15"/>
      <c r="O21" s="15"/>
      <c r="P21" s="15"/>
    </row>
    <row r="22" spans="1:16" ht="15" customHeight="1">
      <c r="A22" s="167"/>
      <c r="B22" s="176"/>
      <c r="C22" s="7" t="s">
        <v>99</v>
      </c>
      <c r="D22" s="7"/>
      <c r="E22" s="7">
        <v>0</v>
      </c>
      <c r="F22" s="8">
        <v>0</v>
      </c>
      <c r="G22" s="196"/>
      <c r="H22" s="15" t="s">
        <v>398</v>
      </c>
      <c r="I22" s="180">
        <f>M15</f>
        <v>10708835</v>
      </c>
      <c r="J22" s="179">
        <v>325035</v>
      </c>
      <c r="K22" s="88" t="s">
        <v>413</v>
      </c>
      <c r="L22" s="180">
        <v>2174</v>
      </c>
      <c r="N22" s="15"/>
      <c r="O22" s="15"/>
      <c r="P22" s="15"/>
    </row>
    <row r="23" spans="1:16" ht="15" customHeight="1">
      <c r="A23" s="167"/>
      <c r="B23" s="176"/>
      <c r="C23" s="7" t="s">
        <v>100</v>
      </c>
      <c r="D23" s="7"/>
      <c r="E23" s="7">
        <v>0</v>
      </c>
      <c r="F23" s="8">
        <v>0</v>
      </c>
      <c r="G23" s="196"/>
      <c r="I23" s="180"/>
      <c r="J23" s="179">
        <v>72807</v>
      </c>
      <c r="K23" s="88" t="s">
        <v>400</v>
      </c>
      <c r="L23" s="180">
        <v>10594</v>
      </c>
      <c r="N23" s="15"/>
      <c r="O23" s="15"/>
      <c r="P23" s="15"/>
    </row>
    <row r="24" spans="1:16" ht="15" customHeight="1">
      <c r="A24" s="167"/>
      <c r="B24" s="176"/>
      <c r="C24" s="7" t="s">
        <v>101</v>
      </c>
      <c r="D24" s="7"/>
      <c r="E24" s="7">
        <f>E25</f>
        <v>0</v>
      </c>
      <c r="F24" s="8">
        <f>F25</f>
        <v>0</v>
      </c>
      <c r="G24" s="196"/>
      <c r="I24" s="180"/>
      <c r="J24" s="179">
        <v>1166500</v>
      </c>
      <c r="K24" s="88" t="s">
        <v>412</v>
      </c>
      <c r="L24" s="180">
        <v>10799</v>
      </c>
      <c r="N24" s="15"/>
      <c r="O24" s="15"/>
      <c r="P24" s="15"/>
    </row>
    <row r="25" spans="1:16" ht="15" customHeight="1">
      <c r="A25" s="167"/>
      <c r="B25" s="176"/>
      <c r="C25" s="9" t="s">
        <v>157</v>
      </c>
      <c r="D25" s="9"/>
      <c r="E25" s="9">
        <v>0</v>
      </c>
      <c r="F25" s="10">
        <v>0</v>
      </c>
      <c r="G25" s="197"/>
      <c r="I25" s="180"/>
      <c r="J25" s="179">
        <v>159560</v>
      </c>
      <c r="K25" s="88" t="s">
        <v>412</v>
      </c>
      <c r="L25" s="180"/>
      <c r="N25" s="15"/>
      <c r="O25" s="15"/>
      <c r="P25" s="15"/>
    </row>
    <row r="26" spans="1:16" ht="15" customHeight="1">
      <c r="A26" s="167"/>
      <c r="B26" s="185"/>
      <c r="C26" s="186" t="s">
        <v>176</v>
      </c>
      <c r="D26" s="11"/>
      <c r="E26" s="11">
        <f>E5+E8+E9+E16+E22+E23+E24</f>
        <v>8137826</v>
      </c>
      <c r="F26" s="12">
        <f>F5+F8+F9+F16+F22+F23+F24</f>
        <v>0</v>
      </c>
      <c r="G26" s="196"/>
      <c r="I26" s="180"/>
      <c r="J26" s="179">
        <v>31912</v>
      </c>
      <c r="K26" s="88" t="s">
        <v>411</v>
      </c>
      <c r="L26" s="180"/>
      <c r="N26" s="15"/>
      <c r="O26" s="15"/>
      <c r="P26" s="15"/>
    </row>
    <row r="27" spans="1:16" ht="15" customHeight="1">
      <c r="B27" s="176" t="s">
        <v>2</v>
      </c>
      <c r="C27" s="7" t="s">
        <v>102</v>
      </c>
      <c r="D27" s="7"/>
      <c r="E27" s="7"/>
      <c r="F27" s="8"/>
      <c r="G27" s="196"/>
      <c r="I27" s="180"/>
      <c r="J27" s="179">
        <v>25700</v>
      </c>
      <c r="K27" s="88" t="s">
        <v>410</v>
      </c>
      <c r="L27" s="180"/>
      <c r="N27" s="15"/>
      <c r="O27" s="15"/>
      <c r="P27" s="15"/>
    </row>
    <row r="28" spans="1:16" ht="15" customHeight="1">
      <c r="B28" s="176"/>
      <c r="C28" s="7" t="s">
        <v>103</v>
      </c>
      <c r="D28" s="7"/>
      <c r="E28" s="7">
        <f>E29+E30+E31+E32</f>
        <v>0</v>
      </c>
      <c r="F28" s="8">
        <f>F29+F30+F31+F32</f>
        <v>0</v>
      </c>
      <c r="G28" s="196"/>
      <c r="I28" s="180"/>
      <c r="J28" s="88">
        <v>966020</v>
      </c>
      <c r="K28" s="88" t="s">
        <v>409</v>
      </c>
      <c r="L28" s="180"/>
      <c r="N28" s="15"/>
      <c r="O28" s="15"/>
      <c r="P28" s="15"/>
    </row>
    <row r="29" spans="1:16" ht="15" customHeight="1">
      <c r="B29" s="182"/>
      <c r="C29" s="9" t="s">
        <v>104</v>
      </c>
      <c r="D29" s="9"/>
      <c r="E29" s="9">
        <v>0</v>
      </c>
      <c r="F29" s="10">
        <v>0</v>
      </c>
      <c r="G29" s="197"/>
      <c r="I29" s="162">
        <f>SUM(I21:I28)</f>
        <v>10708835</v>
      </c>
      <c r="J29" s="9">
        <f>SUM(J21:J28)</f>
        <v>2747534</v>
      </c>
      <c r="L29" s="162">
        <f>SUM(L21:L28)</f>
        <v>25700</v>
      </c>
      <c r="M29" s="9"/>
      <c r="N29" s="15"/>
      <c r="O29" s="15"/>
      <c r="P29" s="15"/>
    </row>
    <row r="30" spans="1:16" ht="15" customHeight="1">
      <c r="B30" s="182"/>
      <c r="C30" s="9" t="s">
        <v>105</v>
      </c>
      <c r="D30" s="9"/>
      <c r="E30" s="9">
        <v>0</v>
      </c>
      <c r="F30" s="10">
        <v>0</v>
      </c>
      <c r="G30" s="197"/>
      <c r="I30" s="9">
        <f>I29-J29</f>
        <v>7961301</v>
      </c>
      <c r="M30" s="199">
        <v>14122</v>
      </c>
      <c r="N30" s="15"/>
      <c r="O30" s="15"/>
      <c r="P30" s="15"/>
    </row>
    <row r="31" spans="1:16" ht="15" customHeight="1">
      <c r="A31" s="167"/>
      <c r="B31" s="182"/>
      <c r="C31" s="9" t="s">
        <v>106</v>
      </c>
      <c r="D31" s="9"/>
      <c r="E31" s="9">
        <v>0</v>
      </c>
      <c r="F31" s="10">
        <v>0</v>
      </c>
      <c r="G31" s="197"/>
      <c r="N31" s="15"/>
      <c r="O31" s="15"/>
      <c r="P31" s="15"/>
    </row>
    <row r="32" spans="1:16" ht="15" customHeight="1">
      <c r="B32" s="182"/>
      <c r="C32" s="9" t="s">
        <v>107</v>
      </c>
      <c r="D32" s="9"/>
      <c r="E32" s="9">
        <v>0</v>
      </c>
      <c r="F32" s="10">
        <v>0</v>
      </c>
      <c r="G32" s="197"/>
      <c r="N32" s="15"/>
      <c r="O32" s="15"/>
      <c r="P32" s="15"/>
    </row>
    <row r="33" spans="1:16" ht="15" customHeight="1">
      <c r="B33" s="176"/>
      <c r="C33" s="7" t="s">
        <v>108</v>
      </c>
      <c r="D33" s="7"/>
      <c r="E33" s="7">
        <f>E34+E35+E36+E37+E38</f>
        <v>0</v>
      </c>
      <c r="F33" s="8">
        <f>F34+F35+F36+F37+F38</f>
        <v>0</v>
      </c>
      <c r="G33" s="196"/>
      <c r="I33" s="335" t="s">
        <v>399</v>
      </c>
      <c r="J33" s="335"/>
      <c r="K33" s="15"/>
      <c r="L33" s="15"/>
      <c r="M33" s="15"/>
      <c r="N33" s="15"/>
      <c r="O33" s="15"/>
      <c r="P33" s="15"/>
    </row>
    <row r="34" spans="1:16" ht="15" customHeight="1">
      <c r="B34" s="182"/>
      <c r="C34" s="9" t="s">
        <v>109</v>
      </c>
      <c r="D34" s="9"/>
      <c r="E34" s="9"/>
      <c r="F34" s="10"/>
      <c r="G34" s="197"/>
      <c r="I34" s="177">
        <v>101835</v>
      </c>
      <c r="J34" s="178"/>
      <c r="K34" s="15"/>
      <c r="L34" s="15"/>
      <c r="M34" s="15"/>
      <c r="N34" s="15"/>
      <c r="O34" s="15"/>
      <c r="P34" s="15"/>
    </row>
    <row r="35" spans="1:16" ht="15" customHeight="1">
      <c r="B35" s="182"/>
      <c r="C35" s="90" t="s">
        <v>110</v>
      </c>
      <c r="D35" s="90"/>
      <c r="E35" s="90"/>
      <c r="F35" s="10"/>
      <c r="G35" s="197"/>
      <c r="I35" s="180">
        <v>346428</v>
      </c>
      <c r="K35" s="15"/>
      <c r="L35" s="15"/>
      <c r="M35" s="15"/>
      <c r="N35" s="15"/>
      <c r="O35" s="15"/>
      <c r="P35" s="15"/>
    </row>
    <row r="36" spans="1:16" ht="15" customHeight="1">
      <c r="A36" s="167"/>
      <c r="B36" s="182"/>
      <c r="C36" s="90" t="s">
        <v>111</v>
      </c>
      <c r="D36" s="90"/>
      <c r="E36" s="90"/>
      <c r="F36" s="10"/>
      <c r="G36" s="197"/>
      <c r="I36" s="180"/>
      <c r="K36" s="15"/>
      <c r="L36" s="15"/>
      <c r="M36" s="15"/>
      <c r="N36" s="15"/>
      <c r="O36" s="15"/>
      <c r="P36" s="15"/>
    </row>
    <row r="37" spans="1:16" ht="15" customHeight="1">
      <c r="A37" s="167"/>
      <c r="B37" s="182"/>
      <c r="C37" s="9" t="s">
        <v>112</v>
      </c>
      <c r="D37" s="9"/>
      <c r="E37" s="9">
        <v>0</v>
      </c>
      <c r="F37" s="10">
        <v>0</v>
      </c>
      <c r="G37" s="197"/>
      <c r="I37" s="180"/>
      <c r="K37" s="15"/>
      <c r="L37" s="15"/>
      <c r="M37" s="15"/>
      <c r="N37" s="15"/>
      <c r="O37" s="15"/>
      <c r="P37" s="15"/>
    </row>
    <row r="38" spans="1:16" ht="15" customHeight="1">
      <c r="A38" s="167"/>
      <c r="B38" s="182"/>
      <c r="C38" s="9" t="s">
        <v>186</v>
      </c>
      <c r="D38" s="9"/>
      <c r="E38" s="9">
        <v>0</v>
      </c>
      <c r="F38" s="10">
        <v>0</v>
      </c>
      <c r="G38" s="197"/>
      <c r="I38" s="180"/>
      <c r="K38" s="15"/>
      <c r="L38" s="15"/>
      <c r="M38" s="15"/>
      <c r="N38" s="15"/>
      <c r="O38" s="15"/>
      <c r="P38" s="15"/>
    </row>
    <row r="39" spans="1:16" ht="15" customHeight="1">
      <c r="B39" s="176"/>
      <c r="C39" s="7" t="s">
        <v>113</v>
      </c>
      <c r="D39" s="7"/>
      <c r="E39" s="7">
        <v>0</v>
      </c>
      <c r="F39" s="8">
        <v>0</v>
      </c>
      <c r="G39" s="196"/>
      <c r="I39" s="180"/>
      <c r="K39" s="15"/>
      <c r="L39" s="15"/>
      <c r="M39" s="15"/>
      <c r="N39" s="15"/>
      <c r="O39" s="15"/>
      <c r="P39" s="15"/>
    </row>
    <row r="40" spans="1:16" ht="15" customHeight="1">
      <c r="B40" s="176"/>
      <c r="C40" s="7" t="s">
        <v>114</v>
      </c>
      <c r="D40" s="7"/>
      <c r="E40" s="7">
        <f>E41+E42+E43</f>
        <v>0</v>
      </c>
      <c r="F40" s="8">
        <f>F41+F42+F43</f>
        <v>0</v>
      </c>
      <c r="G40" s="196"/>
      <c r="I40" s="180"/>
      <c r="K40" s="15"/>
      <c r="L40" s="15"/>
      <c r="M40" s="15"/>
      <c r="N40" s="15"/>
      <c r="O40" s="15"/>
      <c r="P40" s="15"/>
    </row>
    <row r="41" spans="1:16" ht="15" customHeight="1">
      <c r="B41" s="182"/>
      <c r="C41" s="9" t="s">
        <v>115</v>
      </c>
      <c r="D41" s="9"/>
      <c r="E41" s="9">
        <v>0</v>
      </c>
      <c r="F41" s="10">
        <v>0</v>
      </c>
      <c r="G41" s="197"/>
      <c r="I41" s="180"/>
      <c r="K41" s="15"/>
      <c r="L41" s="15"/>
      <c r="M41" s="15"/>
      <c r="N41" s="15"/>
      <c r="O41" s="15"/>
      <c r="P41" s="15"/>
    </row>
    <row r="42" spans="1:16" ht="15" customHeight="1">
      <c r="A42" s="167"/>
      <c r="B42" s="182"/>
      <c r="C42" s="9" t="s">
        <v>116</v>
      </c>
      <c r="D42" s="9"/>
      <c r="E42" s="9">
        <v>0</v>
      </c>
      <c r="F42" s="10">
        <v>0</v>
      </c>
      <c r="G42" s="197"/>
      <c r="I42" s="162">
        <f>SUM(I34:I41)</f>
        <v>448263</v>
      </c>
      <c r="J42" s="9">
        <f>SUM(J34:J41)</f>
        <v>0</v>
      </c>
      <c r="K42" s="15"/>
      <c r="L42" s="15"/>
      <c r="M42" s="15"/>
      <c r="N42" s="15"/>
      <c r="O42" s="15"/>
      <c r="P42" s="15"/>
    </row>
    <row r="43" spans="1:16" ht="15" customHeight="1">
      <c r="A43" s="167"/>
      <c r="B43" s="182"/>
      <c r="C43" s="9" t="s">
        <v>117</v>
      </c>
      <c r="D43" s="9"/>
      <c r="E43" s="9">
        <v>0</v>
      </c>
      <c r="F43" s="10">
        <v>0</v>
      </c>
      <c r="G43" s="197"/>
      <c r="I43" s="9">
        <f>I42-J42</f>
        <v>448263</v>
      </c>
      <c r="K43" s="15"/>
      <c r="L43" s="15"/>
      <c r="M43" s="15"/>
      <c r="N43" s="15"/>
      <c r="O43" s="15"/>
      <c r="P43" s="15"/>
    </row>
    <row r="44" spans="1:16" ht="15" customHeight="1">
      <c r="A44" s="167"/>
      <c r="B44" s="176"/>
      <c r="C44" s="7" t="s">
        <v>118</v>
      </c>
      <c r="D44" s="7"/>
      <c r="E44" s="7">
        <v>0</v>
      </c>
      <c r="F44" s="8">
        <v>0</v>
      </c>
      <c r="G44" s="196"/>
      <c r="K44" s="15"/>
      <c r="L44" s="15"/>
      <c r="M44" s="15"/>
      <c r="N44" s="15"/>
      <c r="O44" s="15"/>
      <c r="P44" s="15"/>
    </row>
    <row r="45" spans="1:16" ht="15" customHeight="1" thickBot="1">
      <c r="A45" s="167"/>
      <c r="B45" s="187"/>
      <c r="C45" s="44" t="s">
        <v>119</v>
      </c>
      <c r="D45" s="44"/>
      <c r="E45" s="44">
        <v>0</v>
      </c>
      <c r="F45" s="45">
        <v>0</v>
      </c>
      <c r="G45" s="196"/>
      <c r="K45" s="15"/>
      <c r="L45" s="15"/>
      <c r="M45" s="15"/>
      <c r="N45" s="15"/>
      <c r="O45" s="15"/>
      <c r="P45" s="15"/>
    </row>
    <row r="46" spans="1:16" ht="15" customHeight="1" thickBot="1">
      <c r="A46" s="167"/>
      <c r="B46" s="188"/>
      <c r="C46" s="189" t="s">
        <v>177</v>
      </c>
      <c r="D46" s="190"/>
      <c r="E46" s="46">
        <f>E33+E39+E40+E44+E45</f>
        <v>0</v>
      </c>
      <c r="F46" s="48">
        <f>F33+F39+F40+F44+F45</f>
        <v>0</v>
      </c>
      <c r="G46" s="196"/>
      <c r="I46" s="335" t="s">
        <v>400</v>
      </c>
      <c r="J46" s="335"/>
      <c r="K46" s="15"/>
      <c r="L46" s="15"/>
      <c r="M46" s="15"/>
      <c r="N46" s="15"/>
      <c r="O46" s="15"/>
      <c r="P46" s="15"/>
    </row>
    <row r="47" spans="1:16" ht="15" customHeight="1" thickBot="1">
      <c r="A47" s="167"/>
      <c r="B47" s="47"/>
      <c r="C47" s="42"/>
      <c r="D47" s="42"/>
      <c r="E47" s="42"/>
      <c r="F47" s="43"/>
      <c r="G47" s="197"/>
      <c r="I47" s="177">
        <v>20500</v>
      </c>
      <c r="J47" s="178"/>
      <c r="K47" s="15"/>
      <c r="L47" s="15"/>
      <c r="M47" s="15"/>
      <c r="N47" s="15"/>
      <c r="O47" s="15"/>
      <c r="P47" s="15"/>
    </row>
    <row r="48" spans="1:16" ht="15" customHeight="1" thickBot="1">
      <c r="B48" s="333" t="s">
        <v>120</v>
      </c>
      <c r="C48" s="334"/>
      <c r="D48" s="190"/>
      <c r="E48" s="13">
        <f>E26+E46</f>
        <v>8137826</v>
      </c>
      <c r="F48" s="14">
        <f>F26+F46</f>
        <v>0</v>
      </c>
      <c r="G48" s="196"/>
      <c r="I48" s="180">
        <v>72807</v>
      </c>
      <c r="K48" s="15"/>
      <c r="L48" s="15"/>
      <c r="M48" s="15"/>
      <c r="N48" s="15"/>
      <c r="O48" s="15"/>
      <c r="P48" s="15"/>
    </row>
    <row r="49" spans="2:16" ht="15" customHeight="1">
      <c r="B49" s="15"/>
      <c r="I49" s="180"/>
    </row>
    <row r="50" spans="2:16" s="86" customFormat="1">
      <c r="E50" s="86" t="s">
        <v>225</v>
      </c>
      <c r="G50" s="198"/>
      <c r="I50" s="180"/>
      <c r="J50" s="88"/>
      <c r="K50" s="119"/>
      <c r="L50" s="119"/>
      <c r="M50" s="119"/>
      <c r="N50" s="119"/>
      <c r="O50" s="119"/>
      <c r="P50" s="119"/>
    </row>
    <row r="51" spans="2:16" s="86" customFormat="1">
      <c r="G51" s="198"/>
      <c r="I51" s="180"/>
      <c r="J51" s="88"/>
      <c r="K51" s="119"/>
      <c r="L51" s="119"/>
      <c r="M51" s="119"/>
      <c r="N51" s="119"/>
      <c r="O51" s="119"/>
      <c r="P51" s="119"/>
    </row>
    <row r="52" spans="2:16" s="159" customFormat="1">
      <c r="G52" s="200"/>
      <c r="I52" s="180"/>
      <c r="J52" s="88"/>
      <c r="K52" s="201"/>
      <c r="L52" s="201"/>
      <c r="M52" s="201"/>
      <c r="N52" s="201"/>
      <c r="O52" s="201"/>
      <c r="P52" s="201"/>
    </row>
    <row r="53" spans="2:16" ht="15" customHeight="1">
      <c r="B53" s="15"/>
      <c r="I53" s="180"/>
    </row>
    <row r="54" spans="2:16" ht="15" customHeight="1">
      <c r="B54" s="15"/>
      <c r="I54" s="180"/>
    </row>
    <row r="55" spans="2:16" ht="15" customHeight="1">
      <c r="B55" s="15"/>
      <c r="I55" s="162">
        <f>SUM(I47:I54)</f>
        <v>93307</v>
      </c>
      <c r="J55" s="9">
        <f>SUM(J47:J54)</f>
        <v>0</v>
      </c>
    </row>
    <row r="56" spans="2:16" ht="15" customHeight="1">
      <c r="B56" s="15"/>
      <c r="I56" s="9">
        <f>I55-J55</f>
        <v>93307</v>
      </c>
    </row>
    <row r="57" spans="2:16" ht="15" customHeight="1">
      <c r="B57" s="15"/>
    </row>
    <row r="58" spans="2:16" ht="15" customHeight="1">
      <c r="B58" s="15"/>
    </row>
    <row r="59" spans="2:16" ht="15" customHeight="1">
      <c r="B59" s="15"/>
    </row>
    <row r="60" spans="2:16" ht="15" customHeight="1">
      <c r="B60" s="15"/>
    </row>
    <row r="61" spans="2:16" ht="15" customHeight="1">
      <c r="B61" s="15"/>
    </row>
    <row r="62" spans="2:16" ht="15" customHeight="1">
      <c r="B62" s="15"/>
    </row>
    <row r="63" spans="2:16" ht="15" customHeight="1">
      <c r="B63" s="15"/>
    </row>
    <row r="64" spans="2:16" ht="15" customHeight="1">
      <c r="B64" s="15"/>
    </row>
    <row r="65" spans="2:16" ht="15" customHeight="1">
      <c r="B65" s="15"/>
      <c r="G65" s="15"/>
      <c r="I65" s="15"/>
      <c r="J65" s="15"/>
      <c r="K65" s="15"/>
      <c r="L65" s="15"/>
      <c r="M65" s="15"/>
      <c r="N65" s="15"/>
      <c r="O65" s="15"/>
      <c r="P65" s="15"/>
    </row>
    <row r="66" spans="2:16" ht="15" customHeight="1">
      <c r="B66" s="15"/>
      <c r="G66" s="15"/>
      <c r="I66" s="15"/>
      <c r="J66" s="15"/>
      <c r="K66" s="15"/>
      <c r="L66" s="15"/>
      <c r="M66" s="15"/>
      <c r="N66" s="15"/>
      <c r="O66" s="15"/>
      <c r="P66" s="15"/>
    </row>
    <row r="67" spans="2:16" ht="15" customHeight="1">
      <c r="B67" s="15"/>
      <c r="G67" s="15"/>
      <c r="I67" s="15"/>
      <c r="J67" s="15"/>
      <c r="K67" s="15"/>
      <c r="L67" s="15"/>
      <c r="M67" s="15"/>
      <c r="N67" s="15"/>
      <c r="O67" s="15"/>
      <c r="P67" s="15"/>
    </row>
    <row r="68" spans="2:16" ht="15" customHeight="1">
      <c r="B68" s="15"/>
      <c r="G68" s="15"/>
      <c r="I68" s="15"/>
      <c r="J68" s="15"/>
      <c r="K68" s="15"/>
      <c r="L68" s="15"/>
      <c r="M68" s="15"/>
      <c r="N68" s="15"/>
      <c r="O68" s="15"/>
      <c r="P68" s="15"/>
    </row>
    <row r="69" spans="2:16" ht="15" customHeight="1">
      <c r="B69" s="15"/>
      <c r="G69" s="15"/>
      <c r="I69" s="15"/>
      <c r="J69" s="15"/>
      <c r="K69" s="15"/>
      <c r="L69" s="15"/>
      <c r="M69" s="15"/>
      <c r="N69" s="15"/>
      <c r="O69" s="15"/>
      <c r="P69" s="15"/>
    </row>
    <row r="70" spans="2:16" ht="15" customHeight="1">
      <c r="B70" s="15"/>
      <c r="G70" s="15"/>
      <c r="I70" s="15"/>
      <c r="J70" s="15"/>
      <c r="K70" s="15"/>
      <c r="L70" s="15"/>
      <c r="M70" s="15"/>
      <c r="N70" s="15"/>
      <c r="O70" s="15"/>
      <c r="P70" s="15"/>
    </row>
    <row r="71" spans="2:16" ht="15" customHeight="1">
      <c r="B71" s="15"/>
      <c r="G71" s="15"/>
      <c r="I71" s="15"/>
      <c r="J71" s="15"/>
      <c r="K71" s="15"/>
      <c r="L71" s="15"/>
      <c r="M71" s="15"/>
      <c r="N71" s="15"/>
      <c r="O71" s="15"/>
      <c r="P71" s="15"/>
    </row>
    <row r="72" spans="2:16" ht="15" customHeight="1">
      <c r="B72" s="15"/>
      <c r="G72" s="15"/>
      <c r="I72" s="15"/>
      <c r="J72" s="15"/>
      <c r="K72" s="15"/>
      <c r="L72" s="15"/>
      <c r="M72" s="15"/>
      <c r="N72" s="15"/>
      <c r="O72" s="15"/>
      <c r="P72" s="15"/>
    </row>
    <row r="73" spans="2:16" ht="15" customHeight="1">
      <c r="B73" s="15"/>
      <c r="G73" s="15"/>
      <c r="I73" s="15"/>
      <c r="J73" s="15"/>
      <c r="K73" s="15"/>
      <c r="L73" s="15"/>
      <c r="M73" s="15"/>
      <c r="N73" s="15"/>
      <c r="O73" s="15"/>
      <c r="P73" s="15"/>
    </row>
    <row r="74" spans="2:16" ht="15" customHeight="1">
      <c r="B74" s="15"/>
      <c r="G74" s="15"/>
      <c r="I74" s="15"/>
      <c r="J74" s="15"/>
      <c r="K74" s="15"/>
      <c r="L74" s="15"/>
      <c r="M74" s="15"/>
      <c r="N74" s="15"/>
      <c r="O74" s="15"/>
      <c r="P74" s="15"/>
    </row>
    <row r="75" spans="2:16" ht="15" customHeight="1">
      <c r="B75" s="15"/>
      <c r="G75" s="15"/>
      <c r="I75" s="15"/>
      <c r="J75" s="15"/>
      <c r="K75" s="15"/>
      <c r="L75" s="15"/>
      <c r="M75" s="15"/>
      <c r="N75" s="15"/>
      <c r="O75" s="15"/>
      <c r="P75" s="15"/>
    </row>
    <row r="76" spans="2:16" ht="15" customHeight="1">
      <c r="B76" s="15"/>
      <c r="G76" s="15"/>
      <c r="I76" s="15"/>
      <c r="J76" s="15"/>
      <c r="K76" s="15"/>
      <c r="L76" s="15"/>
      <c r="M76" s="15"/>
      <c r="N76" s="15"/>
      <c r="O76" s="15"/>
      <c r="P76" s="15"/>
    </row>
    <row r="77" spans="2:16" ht="15" customHeight="1">
      <c r="B77" s="15"/>
      <c r="G77" s="15"/>
      <c r="I77" s="15"/>
      <c r="J77" s="15"/>
      <c r="K77" s="15"/>
      <c r="L77" s="15"/>
      <c r="M77" s="15"/>
      <c r="N77" s="15"/>
      <c r="O77" s="15"/>
      <c r="P77" s="15"/>
    </row>
    <row r="78" spans="2:16" ht="15" customHeight="1">
      <c r="B78" s="15"/>
      <c r="G78" s="15"/>
      <c r="I78" s="15"/>
      <c r="J78" s="15"/>
      <c r="K78" s="15"/>
      <c r="L78" s="15"/>
      <c r="M78" s="15"/>
      <c r="N78" s="15"/>
      <c r="O78" s="15"/>
      <c r="P78" s="15"/>
    </row>
    <row r="79" spans="2:16" ht="15" customHeight="1">
      <c r="B79" s="15"/>
      <c r="G79" s="15"/>
      <c r="I79" s="15"/>
      <c r="J79" s="15"/>
      <c r="K79" s="15"/>
      <c r="L79" s="15"/>
      <c r="M79" s="15"/>
      <c r="N79" s="15"/>
      <c r="O79" s="15"/>
      <c r="P79" s="15"/>
    </row>
    <row r="80" spans="2:16" ht="15" customHeight="1">
      <c r="B80" s="15"/>
      <c r="G80" s="15"/>
      <c r="I80" s="15"/>
      <c r="J80" s="15"/>
      <c r="K80" s="15"/>
      <c r="L80" s="15"/>
      <c r="M80" s="15"/>
      <c r="N80" s="15"/>
      <c r="O80" s="15"/>
      <c r="P80" s="15"/>
    </row>
    <row r="81" spans="2:16" ht="15" customHeight="1">
      <c r="B81" s="15"/>
      <c r="G81" s="15"/>
      <c r="I81" s="15"/>
      <c r="J81" s="15"/>
      <c r="K81" s="15"/>
      <c r="L81" s="15"/>
      <c r="M81" s="15"/>
      <c r="N81" s="15"/>
      <c r="O81" s="15"/>
      <c r="P81" s="15"/>
    </row>
    <row r="82" spans="2:16" ht="15" customHeight="1">
      <c r="B82" s="15"/>
      <c r="G82" s="15"/>
      <c r="I82" s="15"/>
      <c r="J82" s="15"/>
      <c r="K82" s="15"/>
      <c r="L82" s="15"/>
      <c r="M82" s="15"/>
      <c r="N82" s="15"/>
      <c r="O82" s="15"/>
      <c r="P82" s="15"/>
    </row>
    <row r="83" spans="2:16" ht="15" customHeight="1">
      <c r="B83" s="15"/>
      <c r="G83" s="15"/>
      <c r="I83" s="15"/>
      <c r="J83" s="15"/>
      <c r="K83" s="15"/>
      <c r="L83" s="15"/>
      <c r="M83" s="15"/>
      <c r="N83" s="15"/>
      <c r="O83" s="15"/>
      <c r="P83" s="15"/>
    </row>
    <row r="84" spans="2:16" ht="15" customHeight="1">
      <c r="B84" s="15"/>
      <c r="G84" s="15"/>
      <c r="I84" s="15"/>
      <c r="J84" s="15"/>
      <c r="K84" s="15"/>
      <c r="L84" s="15"/>
      <c r="M84" s="15"/>
      <c r="N84" s="15"/>
      <c r="O84" s="15"/>
      <c r="P84" s="15"/>
    </row>
    <row r="85" spans="2:16" ht="15" customHeight="1">
      <c r="B85" s="15"/>
      <c r="G85" s="15"/>
      <c r="I85" s="15"/>
      <c r="J85" s="15"/>
      <c r="K85" s="15"/>
      <c r="L85" s="15"/>
      <c r="M85" s="15"/>
      <c r="N85" s="15"/>
      <c r="O85" s="15"/>
      <c r="P85" s="15"/>
    </row>
    <row r="86" spans="2:16" ht="15" customHeight="1">
      <c r="B86" s="15"/>
      <c r="G86" s="15"/>
      <c r="I86" s="15"/>
      <c r="J86" s="15"/>
      <c r="K86" s="15"/>
      <c r="L86" s="15"/>
      <c r="M86" s="15"/>
      <c r="N86" s="15"/>
      <c r="O86" s="15"/>
      <c r="P86" s="15"/>
    </row>
    <row r="87" spans="2:16" ht="15" customHeight="1">
      <c r="B87" s="15"/>
      <c r="G87" s="15"/>
      <c r="I87" s="15"/>
      <c r="J87" s="15"/>
      <c r="K87" s="15"/>
      <c r="L87" s="15"/>
      <c r="M87" s="15"/>
      <c r="N87" s="15"/>
      <c r="O87" s="15"/>
      <c r="P87" s="15"/>
    </row>
    <row r="88" spans="2:16" ht="15" customHeight="1">
      <c r="B88" s="15"/>
      <c r="G88" s="15"/>
      <c r="I88" s="15"/>
      <c r="J88" s="15"/>
      <c r="K88" s="15"/>
      <c r="L88" s="15"/>
      <c r="M88" s="15"/>
      <c r="N88" s="15"/>
      <c r="O88" s="15"/>
      <c r="P88" s="15"/>
    </row>
    <row r="89" spans="2:16" ht="15" customHeight="1">
      <c r="B89" s="15"/>
      <c r="G89" s="15"/>
      <c r="I89" s="15"/>
      <c r="J89" s="15"/>
      <c r="K89" s="15"/>
      <c r="L89" s="15"/>
      <c r="M89" s="15"/>
      <c r="N89" s="15"/>
      <c r="O89" s="15"/>
      <c r="P89" s="15"/>
    </row>
    <row r="90" spans="2:16" ht="15" customHeight="1">
      <c r="B90" s="15"/>
      <c r="G90" s="15"/>
      <c r="I90" s="15"/>
      <c r="J90" s="15"/>
      <c r="K90" s="15"/>
      <c r="L90" s="15"/>
      <c r="M90" s="15"/>
      <c r="N90" s="15"/>
      <c r="O90" s="15"/>
      <c r="P90" s="15"/>
    </row>
    <row r="91" spans="2:16" ht="15" customHeight="1">
      <c r="B91" s="15"/>
      <c r="G91" s="15"/>
      <c r="I91" s="15"/>
      <c r="J91" s="15"/>
      <c r="K91" s="15"/>
      <c r="L91" s="15"/>
      <c r="M91" s="15"/>
      <c r="N91" s="15"/>
      <c r="O91" s="15"/>
      <c r="P91" s="15"/>
    </row>
    <row r="92" spans="2:16" ht="15" customHeight="1">
      <c r="B92" s="15"/>
      <c r="G92" s="15"/>
      <c r="I92" s="15"/>
      <c r="J92" s="15"/>
      <c r="K92" s="15"/>
      <c r="L92" s="15"/>
      <c r="M92" s="15"/>
      <c r="N92" s="15"/>
      <c r="O92" s="15"/>
      <c r="P92" s="15"/>
    </row>
    <row r="93" spans="2:16" ht="15" customHeight="1">
      <c r="B93" s="15"/>
      <c r="G93" s="15"/>
      <c r="I93" s="15"/>
      <c r="J93" s="15"/>
      <c r="K93" s="15"/>
      <c r="L93" s="15"/>
      <c r="M93" s="15"/>
      <c r="N93" s="15"/>
      <c r="O93" s="15"/>
      <c r="P93" s="15"/>
    </row>
    <row r="94" spans="2:16" ht="15" customHeight="1">
      <c r="B94" s="15"/>
      <c r="G94" s="15"/>
      <c r="I94" s="15"/>
      <c r="J94" s="15"/>
      <c r="K94" s="15"/>
      <c r="L94" s="15"/>
      <c r="M94" s="15"/>
      <c r="N94" s="15"/>
      <c r="O94" s="15"/>
      <c r="P94" s="15"/>
    </row>
    <row r="95" spans="2:16" ht="15" customHeight="1">
      <c r="B95" s="15"/>
      <c r="G95" s="15"/>
      <c r="I95" s="15"/>
      <c r="J95" s="15"/>
      <c r="K95" s="15"/>
      <c r="L95" s="15"/>
      <c r="M95" s="15"/>
      <c r="N95" s="15"/>
      <c r="O95" s="15"/>
      <c r="P95" s="15"/>
    </row>
    <row r="96" spans="2:16" ht="15" customHeight="1">
      <c r="B96" s="15"/>
      <c r="G96" s="15"/>
      <c r="I96" s="15"/>
      <c r="J96" s="15"/>
      <c r="K96" s="15"/>
      <c r="L96" s="15"/>
      <c r="M96" s="15"/>
      <c r="N96" s="15"/>
      <c r="O96" s="15"/>
      <c r="P96" s="15"/>
    </row>
    <row r="97" spans="2:16" ht="15" customHeight="1">
      <c r="B97" s="15"/>
      <c r="G97" s="15"/>
      <c r="I97" s="15"/>
      <c r="J97" s="15"/>
      <c r="K97" s="15"/>
      <c r="L97" s="15"/>
      <c r="M97" s="15"/>
      <c r="N97" s="15"/>
      <c r="O97" s="15"/>
      <c r="P97" s="15"/>
    </row>
    <row r="98" spans="2:16" ht="15" customHeight="1">
      <c r="B98" s="15"/>
      <c r="G98" s="15"/>
      <c r="I98" s="15"/>
      <c r="J98" s="15"/>
      <c r="K98" s="15"/>
      <c r="L98" s="15"/>
      <c r="M98" s="15"/>
      <c r="N98" s="15"/>
      <c r="O98" s="15"/>
      <c r="P98" s="15"/>
    </row>
    <row r="99" spans="2:16" ht="15" customHeight="1">
      <c r="B99" s="15"/>
      <c r="G99" s="15"/>
      <c r="I99" s="15"/>
      <c r="J99" s="15"/>
      <c r="K99" s="15"/>
      <c r="L99" s="15"/>
      <c r="M99" s="15"/>
      <c r="N99" s="15"/>
      <c r="O99" s="15"/>
      <c r="P99" s="15"/>
    </row>
    <row r="100" spans="2:16" ht="15" customHeight="1">
      <c r="B100" s="15"/>
      <c r="G100" s="15"/>
      <c r="I100" s="15"/>
      <c r="J100" s="15"/>
      <c r="K100" s="15"/>
      <c r="L100" s="15"/>
      <c r="M100" s="15"/>
      <c r="N100" s="15"/>
      <c r="O100" s="15"/>
      <c r="P100" s="15"/>
    </row>
    <row r="101" spans="2:16" ht="15" customHeight="1">
      <c r="B101" s="15"/>
      <c r="G101" s="15"/>
      <c r="I101" s="15"/>
      <c r="J101" s="15"/>
      <c r="K101" s="15"/>
      <c r="L101" s="15"/>
      <c r="M101" s="15"/>
      <c r="N101" s="15"/>
      <c r="O101" s="15"/>
      <c r="P101" s="15"/>
    </row>
    <row r="102" spans="2:16" ht="15" customHeight="1">
      <c r="B102" s="15"/>
      <c r="G102" s="15"/>
      <c r="I102" s="15"/>
      <c r="J102" s="15"/>
      <c r="K102" s="15"/>
      <c r="L102" s="15"/>
      <c r="M102" s="15"/>
      <c r="N102" s="15"/>
      <c r="O102" s="15"/>
      <c r="P102" s="15"/>
    </row>
    <row r="103" spans="2:16" ht="15" customHeight="1">
      <c r="B103" s="15"/>
      <c r="G103" s="15"/>
      <c r="I103" s="15"/>
      <c r="J103" s="15"/>
      <c r="K103" s="15"/>
      <c r="L103" s="15"/>
      <c r="M103" s="15"/>
      <c r="N103" s="15"/>
      <c r="O103" s="15"/>
      <c r="P103" s="15"/>
    </row>
    <row r="104" spans="2:16" ht="15" customHeight="1">
      <c r="B104" s="15"/>
      <c r="G104" s="15"/>
      <c r="I104" s="15"/>
      <c r="J104" s="15"/>
      <c r="K104" s="15"/>
      <c r="L104" s="15"/>
      <c r="M104" s="15"/>
      <c r="N104" s="15"/>
      <c r="O104" s="15"/>
      <c r="P104" s="15"/>
    </row>
    <row r="105" spans="2:16" ht="15" customHeight="1">
      <c r="B105" s="15"/>
      <c r="G105" s="15"/>
      <c r="I105" s="15"/>
      <c r="J105" s="15"/>
      <c r="K105" s="15"/>
      <c r="L105" s="15"/>
      <c r="M105" s="15"/>
      <c r="N105" s="15"/>
      <c r="O105" s="15"/>
      <c r="P105" s="15"/>
    </row>
    <row r="106" spans="2:16" ht="15" customHeight="1">
      <c r="B106" s="15"/>
      <c r="G106" s="15"/>
      <c r="I106" s="15"/>
      <c r="J106" s="15"/>
      <c r="K106" s="15"/>
      <c r="L106" s="15"/>
      <c r="M106" s="15"/>
      <c r="N106" s="15"/>
      <c r="O106" s="15"/>
      <c r="P106" s="15"/>
    </row>
    <row r="107" spans="2:16" ht="15" customHeight="1">
      <c r="B107" s="15"/>
      <c r="G107" s="15"/>
      <c r="I107" s="15"/>
      <c r="J107" s="15"/>
      <c r="K107" s="15"/>
      <c r="L107" s="15"/>
      <c r="M107" s="15"/>
      <c r="N107" s="15"/>
      <c r="O107" s="15"/>
      <c r="P107" s="15"/>
    </row>
    <row r="108" spans="2:16" ht="15" customHeight="1">
      <c r="B108" s="15"/>
      <c r="G108" s="15"/>
      <c r="I108" s="15"/>
      <c r="J108" s="15"/>
      <c r="K108" s="15"/>
      <c r="L108" s="15"/>
      <c r="M108" s="15"/>
      <c r="N108" s="15"/>
      <c r="O108" s="15"/>
      <c r="P108" s="15"/>
    </row>
    <row r="109" spans="2:16" ht="15" customHeight="1">
      <c r="B109" s="15"/>
      <c r="G109" s="15"/>
      <c r="I109" s="15"/>
      <c r="J109" s="15"/>
      <c r="K109" s="15"/>
      <c r="L109" s="15"/>
      <c r="M109" s="15"/>
      <c r="N109" s="15"/>
      <c r="O109" s="15"/>
      <c r="P109" s="15"/>
    </row>
    <row r="110" spans="2:16" ht="15" customHeight="1">
      <c r="B110" s="15"/>
      <c r="G110" s="15"/>
      <c r="I110" s="15"/>
      <c r="J110" s="15"/>
      <c r="K110" s="15"/>
      <c r="L110" s="15"/>
      <c r="M110" s="15"/>
      <c r="N110" s="15"/>
      <c r="O110" s="15"/>
      <c r="P110" s="15"/>
    </row>
    <row r="111" spans="2:16" ht="15" customHeight="1">
      <c r="B111" s="15"/>
      <c r="G111" s="15"/>
      <c r="I111" s="15"/>
      <c r="J111" s="15"/>
      <c r="K111" s="15"/>
      <c r="L111" s="15"/>
      <c r="M111" s="15"/>
      <c r="N111" s="15"/>
      <c r="O111" s="15"/>
      <c r="P111" s="15"/>
    </row>
    <row r="112" spans="2:16" ht="15" customHeight="1">
      <c r="B112" s="15"/>
      <c r="G112" s="15"/>
      <c r="I112" s="15"/>
      <c r="J112" s="15"/>
      <c r="K112" s="15"/>
      <c r="L112" s="15"/>
      <c r="M112" s="15"/>
      <c r="N112" s="15"/>
      <c r="O112" s="15"/>
      <c r="P112" s="15"/>
    </row>
    <row r="113" spans="2:16" ht="15" customHeight="1">
      <c r="B113" s="15"/>
      <c r="G113" s="15"/>
      <c r="I113" s="15"/>
      <c r="J113" s="15"/>
      <c r="K113" s="15"/>
      <c r="L113" s="15"/>
      <c r="M113" s="15"/>
      <c r="N113" s="15"/>
      <c r="O113" s="15"/>
      <c r="P113" s="15"/>
    </row>
    <row r="114" spans="2:16" ht="15" customHeight="1">
      <c r="B114" s="15"/>
      <c r="G114" s="15"/>
      <c r="I114" s="15"/>
      <c r="J114" s="15"/>
      <c r="K114" s="15"/>
      <c r="L114" s="15"/>
      <c r="M114" s="15"/>
      <c r="N114" s="15"/>
      <c r="O114" s="15"/>
      <c r="P114" s="15"/>
    </row>
  </sheetData>
  <mergeCells count="7">
    <mergeCell ref="B48:C48"/>
    <mergeCell ref="I5:J5"/>
    <mergeCell ref="L5:M5"/>
    <mergeCell ref="I20:J20"/>
    <mergeCell ref="I33:J33"/>
    <mergeCell ref="I46:J46"/>
    <mergeCell ref="L20:M20"/>
  </mergeCells>
  <phoneticPr fontId="1" type="noConversion"/>
  <printOptions horizontalCentered="1" verticalCentered="1"/>
  <pageMargins left="0.17" right="0.17" top="0.41" bottom="0.22" header="0.17" footer="0.17"/>
  <pageSetup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046"/>
  <sheetViews>
    <sheetView workbookViewId="0">
      <pane ySplit="1" topLeftCell="A4" activePane="bottomLeft" state="frozen"/>
      <selection activeCell="D39" sqref="D39"/>
      <selection pane="bottomLeft" activeCell="E12" sqref="E12"/>
    </sheetView>
  </sheetViews>
  <sheetFormatPr defaultRowHeight="15.75"/>
  <cols>
    <col min="1" max="1" width="4.5703125" style="3" customWidth="1"/>
    <col min="2" max="2" width="4.7109375" style="2" customWidth="1"/>
    <col min="3" max="3" width="51.7109375" style="3" customWidth="1"/>
    <col min="4" max="4" width="9" style="3" customWidth="1"/>
    <col min="5" max="5" width="16.42578125" style="16" customWidth="1"/>
    <col min="6" max="6" width="16.28515625" style="16" customWidth="1"/>
    <col min="7" max="9" width="9.140625" style="3"/>
    <col min="10" max="10" width="10.140625" style="3" bestFit="1" customWidth="1"/>
    <col min="11" max="16384" width="9.140625" style="3"/>
  </cols>
  <sheetData>
    <row r="1" spans="1:12" ht="15" customHeight="1">
      <c r="A1" s="215"/>
      <c r="B1" s="216"/>
      <c r="C1" s="215"/>
      <c r="D1" s="215"/>
      <c r="E1" s="217"/>
      <c r="F1" s="218" t="s">
        <v>388</v>
      </c>
    </row>
    <row r="2" spans="1:12" ht="15" customHeight="1" thickBot="1">
      <c r="A2" s="219"/>
      <c r="B2" s="220"/>
      <c r="C2" s="221"/>
      <c r="D2" s="219"/>
      <c r="E2" s="220"/>
      <c r="F2" s="222" t="s">
        <v>171</v>
      </c>
    </row>
    <row r="3" spans="1:12" ht="15" customHeight="1" thickBot="1">
      <c r="A3" s="220"/>
      <c r="B3" s="223" t="s">
        <v>29</v>
      </c>
      <c r="C3" s="224" t="s">
        <v>121</v>
      </c>
      <c r="D3" s="224" t="s">
        <v>172</v>
      </c>
      <c r="E3" s="225" t="s">
        <v>30</v>
      </c>
      <c r="F3" s="226" t="s">
        <v>31</v>
      </c>
    </row>
    <row r="4" spans="1:12" ht="15" customHeight="1">
      <c r="A4" s="220"/>
      <c r="B4" s="227" t="s">
        <v>1</v>
      </c>
      <c r="C4" s="228" t="s">
        <v>181</v>
      </c>
      <c r="D4" s="229"/>
      <c r="E4" s="230">
        <v>2011</v>
      </c>
      <c r="F4" s="231">
        <v>2010</v>
      </c>
      <c r="I4" s="60"/>
      <c r="J4" s="60"/>
      <c r="K4" s="60"/>
      <c r="L4" s="60"/>
    </row>
    <row r="5" spans="1:12" ht="15" customHeight="1">
      <c r="A5" s="220"/>
      <c r="B5" s="232"/>
      <c r="C5" s="233" t="s">
        <v>122</v>
      </c>
      <c r="D5" s="233"/>
      <c r="E5" s="234">
        <v>0</v>
      </c>
      <c r="F5" s="235">
        <v>0</v>
      </c>
      <c r="I5" s="60"/>
      <c r="J5" s="60"/>
      <c r="K5" s="60"/>
      <c r="L5" s="60"/>
    </row>
    <row r="6" spans="1:12" ht="15" customHeight="1">
      <c r="A6" s="236"/>
      <c r="B6" s="232"/>
      <c r="C6" s="233" t="s">
        <v>123</v>
      </c>
      <c r="D6" s="233"/>
      <c r="E6" s="234">
        <f>E7+E8</f>
        <v>0</v>
      </c>
      <c r="F6" s="235">
        <v>0</v>
      </c>
      <c r="I6" s="60"/>
      <c r="J6" s="60"/>
      <c r="K6" s="60"/>
      <c r="L6" s="60"/>
    </row>
    <row r="7" spans="1:12" ht="15" customHeight="1">
      <c r="A7" s="236"/>
      <c r="B7" s="237"/>
      <c r="C7" s="238" t="s">
        <v>124</v>
      </c>
      <c r="D7" s="238"/>
      <c r="E7" s="239">
        <v>0</v>
      </c>
      <c r="F7" s="240">
        <v>0</v>
      </c>
      <c r="I7" s="202"/>
      <c r="J7" s="60"/>
      <c r="K7" s="60"/>
      <c r="L7" s="60"/>
    </row>
    <row r="8" spans="1:12" ht="15" customHeight="1">
      <c r="A8" s="220"/>
      <c r="B8" s="237"/>
      <c r="C8" s="238" t="s">
        <v>125</v>
      </c>
      <c r="D8" s="238"/>
      <c r="E8" s="239">
        <v>0</v>
      </c>
      <c r="F8" s="240">
        <v>0</v>
      </c>
      <c r="I8" s="60"/>
      <c r="J8" s="60"/>
      <c r="K8" s="60"/>
      <c r="L8" s="60"/>
    </row>
    <row r="9" spans="1:12" ht="15" customHeight="1">
      <c r="A9" s="236"/>
      <c r="B9" s="232"/>
      <c r="C9" s="233" t="s">
        <v>126</v>
      </c>
      <c r="D9" s="233"/>
      <c r="E9" s="234">
        <f>E10+E11+E12+E13+E14+E15+E16+E17+E18+E19+E20</f>
        <v>7481177</v>
      </c>
      <c r="F9" s="235"/>
      <c r="I9" s="60"/>
      <c r="J9" s="60"/>
      <c r="K9" s="60"/>
      <c r="L9" s="60"/>
    </row>
    <row r="10" spans="1:12" ht="15" customHeight="1">
      <c r="A10" s="236"/>
      <c r="B10" s="237"/>
      <c r="C10" s="238" t="s">
        <v>127</v>
      </c>
      <c r="D10" s="238"/>
      <c r="E10" s="239">
        <v>0</v>
      </c>
      <c r="F10" s="240">
        <v>0</v>
      </c>
      <c r="I10" s="60"/>
      <c r="J10" s="60"/>
      <c r="K10" s="60"/>
      <c r="L10" s="60"/>
    </row>
    <row r="11" spans="1:12" ht="15" customHeight="1">
      <c r="A11" s="236"/>
      <c r="B11" s="237"/>
      <c r="C11" s="238" t="s">
        <v>189</v>
      </c>
      <c r="D11" s="238"/>
      <c r="E11" s="239"/>
      <c r="F11" s="240"/>
      <c r="I11" s="60"/>
      <c r="J11" s="60"/>
      <c r="K11" s="60"/>
      <c r="L11" s="60"/>
    </row>
    <row r="12" spans="1:12" ht="15" customHeight="1">
      <c r="A12" s="236"/>
      <c r="B12" s="237"/>
      <c r="C12" s="238" t="s">
        <v>128</v>
      </c>
      <c r="D12" s="238"/>
      <c r="E12" s="239">
        <v>303620</v>
      </c>
      <c r="F12" s="240"/>
    </row>
    <row r="13" spans="1:12" ht="15" customHeight="1">
      <c r="A13" s="236"/>
      <c r="B13" s="237"/>
      <c r="C13" s="238" t="s">
        <v>129</v>
      </c>
      <c r="D13" s="238"/>
      <c r="E13" s="239">
        <v>101835</v>
      </c>
      <c r="F13" s="240"/>
    </row>
    <row r="14" spans="1:12" ht="15" customHeight="1">
      <c r="A14" s="236"/>
      <c r="B14" s="237"/>
      <c r="C14" s="238" t="s">
        <v>130</v>
      </c>
      <c r="D14" s="238"/>
      <c r="E14" s="239">
        <v>20500</v>
      </c>
      <c r="F14" s="240"/>
    </row>
    <row r="15" spans="1:12" ht="15" customHeight="1">
      <c r="A15" s="236"/>
      <c r="B15" s="237"/>
      <c r="C15" s="238" t="s">
        <v>131</v>
      </c>
      <c r="D15" s="238"/>
      <c r="E15" s="241"/>
      <c r="F15" s="240"/>
    </row>
    <row r="16" spans="1:12" ht="15" customHeight="1">
      <c r="A16" s="236"/>
      <c r="B16" s="237"/>
      <c r="C16" s="238" t="s">
        <v>132</v>
      </c>
      <c r="D16" s="238"/>
      <c r="E16" s="239"/>
      <c r="F16" s="240"/>
    </row>
    <row r="17" spans="1:10" ht="15" customHeight="1">
      <c r="A17" s="236"/>
      <c r="B17" s="237"/>
      <c r="C17" s="238" t="s">
        <v>200</v>
      </c>
      <c r="D17" s="238">
        <v>447</v>
      </c>
      <c r="E17" s="239">
        <v>14122</v>
      </c>
      <c r="F17" s="240"/>
      <c r="J17" s="16"/>
    </row>
    <row r="18" spans="1:10" ht="15" customHeight="1">
      <c r="A18" s="236"/>
      <c r="B18" s="237"/>
      <c r="C18" s="238" t="s">
        <v>197</v>
      </c>
      <c r="D18" s="238"/>
      <c r="E18" s="241"/>
      <c r="F18" s="240"/>
      <c r="G18" s="16"/>
      <c r="I18" s="16"/>
    </row>
    <row r="19" spans="1:10" ht="15" customHeight="1">
      <c r="A19" s="236"/>
      <c r="B19" s="237"/>
      <c r="C19" s="238" t="s">
        <v>133</v>
      </c>
      <c r="D19" s="238"/>
      <c r="E19" s="239"/>
      <c r="F19" s="240"/>
    </row>
    <row r="20" spans="1:10" ht="15" customHeight="1">
      <c r="A20" s="220"/>
      <c r="B20" s="237"/>
      <c r="C20" s="238" t="s">
        <v>401</v>
      </c>
      <c r="D20" s="238"/>
      <c r="E20" s="239">
        <v>7041100</v>
      </c>
      <c r="F20" s="240"/>
      <c r="H20" s="16">
        <f>J24-E46</f>
        <v>0</v>
      </c>
    </row>
    <row r="21" spans="1:10" ht="15" customHeight="1">
      <c r="A21" s="220"/>
      <c r="B21" s="232"/>
      <c r="C21" s="233" t="s">
        <v>134</v>
      </c>
      <c r="D21" s="233"/>
      <c r="E21" s="234">
        <v>0</v>
      </c>
      <c r="F21" s="235">
        <v>0</v>
      </c>
    </row>
    <row r="22" spans="1:10" ht="15" customHeight="1">
      <c r="A22" s="220"/>
      <c r="B22" s="232"/>
      <c r="C22" s="233" t="s">
        <v>135</v>
      </c>
      <c r="D22" s="233"/>
      <c r="E22" s="234">
        <v>0</v>
      </c>
      <c r="F22" s="235">
        <v>0</v>
      </c>
      <c r="J22" s="16"/>
    </row>
    <row r="23" spans="1:10" ht="15" customHeight="1">
      <c r="A23" s="220"/>
      <c r="B23" s="232"/>
      <c r="C23" s="219"/>
      <c r="D23" s="233"/>
      <c r="E23" s="234">
        <v>0</v>
      </c>
      <c r="F23" s="235">
        <v>0</v>
      </c>
    </row>
    <row r="24" spans="1:10" ht="15" customHeight="1">
      <c r="A24" s="220"/>
      <c r="B24" s="242"/>
      <c r="C24" s="243" t="s">
        <v>179</v>
      </c>
      <c r="D24" s="244"/>
      <c r="E24" s="245">
        <f>E5+E6+E9+E21+E22+E23</f>
        <v>7481177</v>
      </c>
      <c r="F24" s="245"/>
      <c r="J24" s="16">
        <f>Aktivi!E48</f>
        <v>8137826</v>
      </c>
    </row>
    <row r="25" spans="1:10" ht="15" customHeight="1">
      <c r="A25" s="220"/>
      <c r="B25" s="232" t="s">
        <v>2</v>
      </c>
      <c r="C25" s="246" t="s">
        <v>180</v>
      </c>
      <c r="D25" s="233"/>
      <c r="E25" s="247"/>
      <c r="F25" s="248"/>
    </row>
    <row r="26" spans="1:10" ht="15" customHeight="1">
      <c r="A26" s="236"/>
      <c r="B26" s="232"/>
      <c r="C26" s="233" t="s">
        <v>136</v>
      </c>
      <c r="D26" s="233"/>
      <c r="E26" s="234"/>
      <c r="F26" s="235"/>
    </row>
    <row r="27" spans="1:10" ht="15" customHeight="1">
      <c r="A27" s="236"/>
      <c r="B27" s="237"/>
      <c r="C27" s="238" t="s">
        <v>156</v>
      </c>
      <c r="D27" s="238"/>
      <c r="E27" s="239">
        <v>0</v>
      </c>
      <c r="F27" s="240">
        <v>0</v>
      </c>
    </row>
    <row r="28" spans="1:10" ht="15" customHeight="1">
      <c r="A28" s="220"/>
      <c r="B28" s="237"/>
      <c r="C28" s="238" t="s">
        <v>155</v>
      </c>
      <c r="D28" s="238"/>
      <c r="E28" s="239">
        <v>0</v>
      </c>
      <c r="F28" s="240">
        <v>0</v>
      </c>
    </row>
    <row r="29" spans="1:10" ht="15" customHeight="1">
      <c r="A29" s="220"/>
      <c r="B29" s="232"/>
      <c r="C29" s="233" t="s">
        <v>137</v>
      </c>
      <c r="D29" s="233"/>
      <c r="E29" s="234"/>
      <c r="F29" s="235"/>
    </row>
    <row r="30" spans="1:10" ht="15" customHeight="1">
      <c r="A30" s="220"/>
      <c r="B30" s="232"/>
      <c r="C30" s="233" t="s">
        <v>138</v>
      </c>
      <c r="D30" s="233"/>
      <c r="E30" s="234">
        <v>0</v>
      </c>
      <c r="F30" s="235">
        <v>0</v>
      </c>
    </row>
    <row r="31" spans="1:10" ht="15" customHeight="1">
      <c r="A31" s="220"/>
      <c r="B31" s="232"/>
      <c r="C31" s="233" t="s">
        <v>139</v>
      </c>
      <c r="D31" s="233"/>
      <c r="E31" s="234">
        <v>0</v>
      </c>
      <c r="F31" s="235">
        <v>0</v>
      </c>
      <c r="H31" s="16"/>
    </row>
    <row r="32" spans="1:10" ht="15" customHeight="1">
      <c r="A32" s="220"/>
      <c r="B32" s="249"/>
      <c r="C32" s="243" t="s">
        <v>182</v>
      </c>
      <c r="D32" s="250"/>
      <c r="E32" s="251">
        <f>E24+E26+E29+E30+E31</f>
        <v>7481177</v>
      </c>
      <c r="F32" s="245"/>
    </row>
    <row r="33" spans="1:9" ht="15" customHeight="1">
      <c r="A33" s="220"/>
      <c r="B33" s="232" t="s">
        <v>4</v>
      </c>
      <c r="C33" s="246" t="s">
        <v>178</v>
      </c>
      <c r="D33" s="233"/>
      <c r="E33" s="247"/>
      <c r="F33" s="248"/>
    </row>
    <row r="34" spans="1:9" ht="15" customHeight="1">
      <c r="A34" s="220"/>
      <c r="B34" s="232"/>
      <c r="C34" s="233" t="s">
        <v>140</v>
      </c>
      <c r="D34" s="233"/>
      <c r="E34" s="234">
        <v>0</v>
      </c>
      <c r="F34" s="235">
        <v>0</v>
      </c>
    </row>
    <row r="35" spans="1:9" ht="15" customHeight="1">
      <c r="A35" s="220"/>
      <c r="B35" s="232"/>
      <c r="C35" s="233" t="s">
        <v>141</v>
      </c>
      <c r="D35" s="233"/>
      <c r="E35" s="234">
        <v>0</v>
      </c>
      <c r="F35" s="235">
        <v>0</v>
      </c>
    </row>
    <row r="36" spans="1:9" ht="15" customHeight="1">
      <c r="A36" s="220"/>
      <c r="B36" s="232"/>
      <c r="C36" s="233" t="s">
        <v>142</v>
      </c>
      <c r="D36" s="233"/>
      <c r="E36" s="234">
        <v>2000000</v>
      </c>
      <c r="F36" s="235"/>
    </row>
    <row r="37" spans="1:9" ht="15" customHeight="1">
      <c r="A37" s="220"/>
      <c r="B37" s="232"/>
      <c r="C37" s="233" t="s">
        <v>143</v>
      </c>
      <c r="D37" s="233"/>
      <c r="E37" s="234">
        <v>0</v>
      </c>
      <c r="F37" s="235">
        <v>0</v>
      </c>
    </row>
    <row r="38" spans="1:9" ht="15" customHeight="1">
      <c r="A38" s="220"/>
      <c r="B38" s="232"/>
      <c r="C38" s="233" t="s">
        <v>144</v>
      </c>
      <c r="D38" s="233"/>
      <c r="E38" s="234">
        <v>0</v>
      </c>
      <c r="F38" s="235">
        <v>0</v>
      </c>
    </row>
    <row r="39" spans="1:9" ht="15" customHeight="1">
      <c r="A39" s="220"/>
      <c r="B39" s="232"/>
      <c r="C39" s="233" t="s">
        <v>145</v>
      </c>
      <c r="D39" s="233"/>
      <c r="E39" s="234">
        <v>0</v>
      </c>
      <c r="F39" s="235">
        <v>0</v>
      </c>
    </row>
    <row r="40" spans="1:9" ht="15" customHeight="1">
      <c r="A40" s="220"/>
      <c r="B40" s="232"/>
      <c r="C40" s="233" t="s">
        <v>146</v>
      </c>
      <c r="D40" s="233"/>
      <c r="E40" s="234">
        <v>0</v>
      </c>
      <c r="F40" s="235">
        <v>0</v>
      </c>
    </row>
    <row r="41" spans="1:9" ht="15" customHeight="1">
      <c r="A41" s="220"/>
      <c r="B41" s="232"/>
      <c r="C41" s="233" t="s">
        <v>147</v>
      </c>
      <c r="D41" s="233"/>
      <c r="E41" s="234">
        <v>0</v>
      </c>
      <c r="F41" s="235">
        <v>0</v>
      </c>
      <c r="H41" s="16"/>
    </row>
    <row r="42" spans="1:9" ht="15" customHeight="1">
      <c r="A42" s="220"/>
      <c r="B42" s="232"/>
      <c r="C42" s="233" t="s">
        <v>148</v>
      </c>
      <c r="D42" s="233"/>
      <c r="E42" s="234"/>
      <c r="F42" s="235"/>
    </row>
    <row r="43" spans="1:9" ht="15" customHeight="1" thickBot="1">
      <c r="A43" s="220"/>
      <c r="B43" s="252"/>
      <c r="C43" s="253" t="s">
        <v>149</v>
      </c>
      <c r="D43" s="253"/>
      <c r="E43" s="254">
        <v>-1343351</v>
      </c>
      <c r="F43" s="255"/>
    </row>
    <row r="44" spans="1:9" ht="15" customHeight="1">
      <c r="A44" s="220"/>
      <c r="B44" s="256"/>
      <c r="C44" s="257" t="s">
        <v>183</v>
      </c>
      <c r="D44" s="258"/>
      <c r="E44" s="259">
        <f>SUM(E34:E43)</f>
        <v>656649</v>
      </c>
      <c r="F44" s="259"/>
      <c r="H44" s="16"/>
    </row>
    <row r="45" spans="1:9" ht="15" customHeight="1">
      <c r="A45" s="220"/>
      <c r="B45" s="232"/>
      <c r="C45" s="233"/>
      <c r="D45" s="233"/>
      <c r="E45" s="239"/>
      <c r="F45" s="235"/>
    </row>
    <row r="46" spans="1:9" ht="15" customHeight="1" thickBot="1">
      <c r="A46" s="215"/>
      <c r="B46" s="336" t="s">
        <v>150</v>
      </c>
      <c r="C46" s="337"/>
      <c r="D46" s="260"/>
      <c r="E46" s="261">
        <f>E32+E44</f>
        <v>8137826</v>
      </c>
      <c r="F46" s="261"/>
      <c r="I46" s="91"/>
    </row>
    <row r="47" spans="1:9" ht="15" customHeight="1">
      <c r="A47" s="215"/>
      <c r="B47" s="216"/>
      <c r="C47" s="215"/>
      <c r="D47" s="215"/>
      <c r="E47" s="262"/>
      <c r="F47" s="217"/>
    </row>
    <row r="48" spans="1:9" s="78" customFormat="1" ht="12.75">
      <c r="A48" s="263"/>
      <c r="B48" s="263"/>
      <c r="C48" s="263"/>
      <c r="D48" s="263"/>
      <c r="E48" s="263" t="s">
        <v>225</v>
      </c>
      <c r="F48" s="263"/>
    </row>
    <row r="49" spans="1:7" s="78" customFormat="1" ht="12.75">
      <c r="A49" s="263"/>
      <c r="B49" s="263"/>
      <c r="C49" s="263"/>
      <c r="D49" s="263"/>
      <c r="E49" s="263"/>
      <c r="F49" s="263"/>
    </row>
    <row r="50" spans="1:7" s="66" customFormat="1" ht="12.75"/>
    <row r="51" spans="1:7" ht="15" customHeight="1">
      <c r="D51" s="60"/>
      <c r="E51" s="61"/>
      <c r="F51" s="61"/>
      <c r="G51" s="60"/>
    </row>
    <row r="52" spans="1:7" ht="15" customHeight="1">
      <c r="D52" s="60"/>
      <c r="E52" s="61">
        <f>E46-Aktivi!E48</f>
        <v>0</v>
      </c>
      <c r="F52" s="61"/>
      <c r="G52" s="60"/>
    </row>
    <row r="53" spans="1:7" ht="15" customHeight="1">
      <c r="D53" s="60"/>
      <c r="E53" s="61"/>
      <c r="F53" s="61"/>
      <c r="G53" s="60"/>
    </row>
    <row r="54" spans="1:7" ht="15" customHeight="1">
      <c r="D54" s="60"/>
      <c r="E54" s="61"/>
      <c r="F54" s="61"/>
      <c r="G54" s="60"/>
    </row>
    <row r="55" spans="1:7" ht="15" customHeight="1">
      <c r="D55" s="60"/>
      <c r="E55" s="61"/>
      <c r="F55" s="61"/>
      <c r="G55" s="60"/>
    </row>
    <row r="56" spans="1:7" ht="15" customHeight="1">
      <c r="D56" s="60"/>
      <c r="E56" s="61"/>
      <c r="F56" s="61"/>
      <c r="G56" s="60"/>
    </row>
    <row r="57" spans="1:7" ht="15" customHeight="1">
      <c r="D57" s="60"/>
      <c r="E57" s="61"/>
      <c r="F57" s="61"/>
      <c r="G57" s="60"/>
    </row>
    <row r="58" spans="1:7" ht="15" customHeight="1">
      <c r="D58" s="60"/>
      <c r="E58" s="61"/>
      <c r="F58" s="61"/>
      <c r="G58" s="60"/>
    </row>
    <row r="59" spans="1:7" ht="15" customHeight="1">
      <c r="D59" s="60"/>
      <c r="E59" s="61"/>
      <c r="F59" s="61"/>
      <c r="G59" s="60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</sheetData>
  <mergeCells count="1">
    <mergeCell ref="B46:C46"/>
  </mergeCells>
  <phoneticPr fontId="1" type="noConversion"/>
  <printOptions horizontalCentered="1" verticalCentered="1"/>
  <pageMargins left="0.17" right="0.17" top="0.54" bottom="0.23" header="0.42" footer="0.18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45"/>
  <sheetViews>
    <sheetView topLeftCell="A3" workbookViewId="0">
      <selection activeCell="I20" sqref="I20"/>
    </sheetView>
  </sheetViews>
  <sheetFormatPr defaultRowHeight="15.75"/>
  <cols>
    <col min="1" max="1" width="1.5703125" style="3" customWidth="1"/>
    <col min="2" max="2" width="3.85546875" style="2" customWidth="1"/>
    <col min="3" max="3" width="55.42578125" style="3" customWidth="1"/>
    <col min="4" max="4" width="10.7109375" style="3" customWidth="1"/>
    <col min="5" max="5" width="12" style="213" customWidth="1"/>
    <col min="6" max="6" width="12.28515625" style="16" customWidth="1"/>
    <col min="7" max="7" width="8.28515625" style="66" customWidth="1"/>
    <col min="8" max="8" width="11.5703125" style="3" customWidth="1"/>
    <col min="9" max="9" width="8.85546875" style="3" customWidth="1"/>
    <col min="10" max="10" width="13.85546875" style="3" customWidth="1"/>
    <col min="11" max="16384" width="9.140625" style="3"/>
  </cols>
  <sheetData>
    <row r="1" spans="2:9">
      <c r="B1" s="338" t="s">
        <v>43</v>
      </c>
      <c r="C1" s="338"/>
      <c r="D1" s="338"/>
      <c r="E1" s="338"/>
      <c r="F1" s="338"/>
      <c r="G1" s="264"/>
    </row>
    <row r="2" spans="2:9" ht="16.5" thickBot="1">
      <c r="B2" s="339" t="s">
        <v>387</v>
      </c>
      <c r="C2" s="339"/>
      <c r="D2" s="339"/>
      <c r="E2" s="339"/>
      <c r="F2" s="339"/>
      <c r="G2" s="264"/>
    </row>
    <row r="3" spans="2:9">
      <c r="B3" s="265" t="s">
        <v>29</v>
      </c>
      <c r="C3" s="265" t="s">
        <v>44</v>
      </c>
      <c r="D3" s="266" t="s">
        <v>161</v>
      </c>
      <c r="E3" s="267" t="s">
        <v>154</v>
      </c>
      <c r="F3" s="267" t="s">
        <v>154</v>
      </c>
      <c r="G3" s="264"/>
    </row>
    <row r="4" spans="2:9" ht="26.25" thickBot="1">
      <c r="B4" s="268"/>
      <c r="C4" s="268"/>
      <c r="D4" s="269" t="s">
        <v>162</v>
      </c>
      <c r="E4" s="270" t="s">
        <v>153</v>
      </c>
      <c r="F4" s="270" t="s">
        <v>163</v>
      </c>
      <c r="G4" s="264"/>
    </row>
    <row r="5" spans="2:9" ht="16.5" thickBot="1">
      <c r="B5" s="271"/>
      <c r="C5" s="272"/>
      <c r="D5" s="273"/>
      <c r="E5" s="274">
        <v>2011</v>
      </c>
      <c r="F5" s="275">
        <v>2010</v>
      </c>
      <c r="G5" s="215"/>
      <c r="I5" s="163"/>
    </row>
    <row r="6" spans="2:9">
      <c r="B6" s="276">
        <v>1</v>
      </c>
      <c r="C6" s="277" t="s">
        <v>5</v>
      </c>
      <c r="D6" s="278">
        <v>705</v>
      </c>
      <c r="E6" s="279">
        <v>0</v>
      </c>
      <c r="F6" s="280">
        <v>0</v>
      </c>
      <c r="G6" s="264"/>
      <c r="I6" s="164"/>
    </row>
    <row r="7" spans="2:9">
      <c r="B7" s="232">
        <v>2</v>
      </c>
      <c r="C7" s="281" t="s">
        <v>6</v>
      </c>
      <c r="D7" s="282"/>
      <c r="E7" s="283">
        <f>E8+E9+E10+E11</f>
        <v>1800475</v>
      </c>
      <c r="F7" s="284">
        <v>0</v>
      </c>
      <c r="G7" s="215"/>
      <c r="I7" s="165"/>
    </row>
    <row r="8" spans="2:9">
      <c r="B8" s="237" t="s">
        <v>37</v>
      </c>
      <c r="C8" s="281" t="s">
        <v>391</v>
      </c>
      <c r="D8" s="285"/>
      <c r="E8" s="286">
        <f>[1]ARKA!$E$13</f>
        <v>1800475</v>
      </c>
      <c r="F8" s="287">
        <v>0</v>
      </c>
      <c r="G8" s="215"/>
      <c r="H8" s="16"/>
    </row>
    <row r="9" spans="2:9">
      <c r="B9" s="237" t="s">
        <v>37</v>
      </c>
      <c r="C9" s="281" t="s">
        <v>65</v>
      </c>
      <c r="D9" s="285"/>
      <c r="E9" s="288"/>
      <c r="F9" s="287"/>
      <c r="G9" s="215"/>
    </row>
    <row r="10" spans="2:9">
      <c r="B10" s="237" t="s">
        <v>37</v>
      </c>
      <c r="C10" s="281" t="s">
        <v>66</v>
      </c>
      <c r="D10" s="285"/>
      <c r="E10" s="288">
        <v>0</v>
      </c>
      <c r="F10" s="287">
        <v>0</v>
      </c>
      <c r="G10" s="215"/>
    </row>
    <row r="11" spans="2:9">
      <c r="B11" s="237" t="s">
        <v>37</v>
      </c>
      <c r="C11" s="281" t="s">
        <v>67</v>
      </c>
      <c r="D11" s="285"/>
      <c r="E11" s="288">
        <v>0</v>
      </c>
      <c r="F11" s="287">
        <v>0</v>
      </c>
      <c r="G11" s="215"/>
      <c r="H11" s="16"/>
    </row>
    <row r="12" spans="2:9" ht="31.5">
      <c r="B12" s="232">
        <v>3</v>
      </c>
      <c r="C12" s="289" t="s">
        <v>164</v>
      </c>
      <c r="D12" s="282">
        <v>71</v>
      </c>
      <c r="E12" s="288">
        <v>0</v>
      </c>
      <c r="F12" s="287">
        <v>0</v>
      </c>
      <c r="G12" s="264"/>
    </row>
    <row r="13" spans="2:9" ht="16.5">
      <c r="B13" s="232">
        <v>4</v>
      </c>
      <c r="C13" s="290" t="s">
        <v>38</v>
      </c>
      <c r="D13" s="282" t="s">
        <v>68</v>
      </c>
      <c r="E13" s="283"/>
      <c r="F13" s="284"/>
      <c r="G13" s="215"/>
      <c r="I13" s="16"/>
    </row>
    <row r="14" spans="2:9" ht="16.5">
      <c r="B14" s="232">
        <v>5</v>
      </c>
      <c r="C14" s="290" t="s">
        <v>392</v>
      </c>
      <c r="D14" s="282" t="s">
        <v>190</v>
      </c>
      <c r="E14" s="283">
        <v>1326060</v>
      </c>
      <c r="F14" s="284">
        <v>0</v>
      </c>
      <c r="G14" s="215"/>
    </row>
    <row r="15" spans="2:9" ht="16.5">
      <c r="B15" s="232">
        <v>6</v>
      </c>
      <c r="C15" s="290" t="s">
        <v>69</v>
      </c>
      <c r="D15" s="282">
        <v>634</v>
      </c>
      <c r="E15" s="283">
        <v>0</v>
      </c>
      <c r="F15" s="284">
        <v>0</v>
      </c>
      <c r="G15" s="264"/>
    </row>
    <row r="16" spans="2:9">
      <c r="B16" s="232">
        <v>7</v>
      </c>
      <c r="C16" s="291" t="s">
        <v>39</v>
      </c>
      <c r="D16" s="292" t="s">
        <v>70</v>
      </c>
      <c r="E16" s="283">
        <f>E17+E18</f>
        <v>1785510</v>
      </c>
      <c r="F16" s="284">
        <f>F17+F18</f>
        <v>0</v>
      </c>
      <c r="G16" s="215"/>
      <c r="I16" s="211">
        <f>'[1]PAGA+SIGURIME'!$J$15</f>
        <v>303620</v>
      </c>
    </row>
    <row r="17" spans="2:10">
      <c r="B17" s="232"/>
      <c r="C17" s="281" t="s">
        <v>40</v>
      </c>
      <c r="D17" s="282">
        <v>641</v>
      </c>
      <c r="E17" s="288">
        <v>1530000</v>
      </c>
      <c r="F17" s="287"/>
      <c r="G17" s="215"/>
      <c r="H17" s="16"/>
    </row>
    <row r="18" spans="2:10">
      <c r="B18" s="232"/>
      <c r="C18" s="281" t="s">
        <v>41</v>
      </c>
      <c r="D18" s="282">
        <v>644</v>
      </c>
      <c r="E18" s="288">
        <v>255510</v>
      </c>
      <c r="F18" s="287"/>
      <c r="G18" s="215"/>
      <c r="H18" s="16"/>
    </row>
    <row r="19" spans="2:10">
      <c r="B19" s="232">
        <v>8</v>
      </c>
      <c r="C19" s="281" t="s">
        <v>71</v>
      </c>
      <c r="D19" s="282">
        <v>681</v>
      </c>
      <c r="E19" s="283">
        <v>0</v>
      </c>
      <c r="F19" s="284"/>
      <c r="G19" s="264"/>
    </row>
    <row r="20" spans="2:10">
      <c r="B20" s="232">
        <v>9</v>
      </c>
      <c r="C20" s="281" t="s">
        <v>158</v>
      </c>
      <c r="D20" s="282"/>
      <c r="E20" s="283">
        <f>E21+E25</f>
        <v>33062</v>
      </c>
      <c r="F20" s="284"/>
      <c r="G20" s="264"/>
      <c r="I20" s="16">
        <f>E17-I16</f>
        <v>1226380</v>
      </c>
    </row>
    <row r="21" spans="2:10">
      <c r="B21" s="237"/>
      <c r="C21" s="281" t="s">
        <v>159</v>
      </c>
      <c r="D21" s="282"/>
      <c r="E21" s="288">
        <v>7362</v>
      </c>
      <c r="F21" s="287"/>
      <c r="G21" s="264"/>
    </row>
    <row r="22" spans="2:10">
      <c r="B22" s="237"/>
      <c r="C22" s="281" t="s">
        <v>167</v>
      </c>
      <c r="D22" s="282"/>
      <c r="E22" s="283"/>
      <c r="F22" s="287"/>
      <c r="G22" s="264"/>
      <c r="H22" s="16"/>
      <c r="J22" s="16"/>
    </row>
    <row r="23" spans="2:10">
      <c r="B23" s="237"/>
      <c r="C23" s="281" t="s">
        <v>160</v>
      </c>
      <c r="D23" s="282"/>
      <c r="E23" s="288"/>
      <c r="F23" s="287"/>
      <c r="G23" s="264"/>
    </row>
    <row r="24" spans="2:10">
      <c r="B24" s="237"/>
      <c r="C24" s="281" t="s">
        <v>166</v>
      </c>
      <c r="D24" s="282"/>
      <c r="E24" s="288"/>
      <c r="F24" s="287"/>
      <c r="G24" s="264"/>
      <c r="H24" s="16">
        <f>E7-E26</f>
        <v>-1344157</v>
      </c>
    </row>
    <row r="25" spans="2:10">
      <c r="B25" s="237"/>
      <c r="C25" s="281" t="s">
        <v>201</v>
      </c>
      <c r="D25" s="282"/>
      <c r="E25" s="286">
        <v>25700</v>
      </c>
      <c r="F25" s="287"/>
      <c r="G25" s="264"/>
      <c r="H25" s="16">
        <f>H24+E35</f>
        <v>-1343351</v>
      </c>
    </row>
    <row r="26" spans="2:10">
      <c r="B26" s="232">
        <v>10</v>
      </c>
      <c r="C26" s="293" t="s">
        <v>416</v>
      </c>
      <c r="D26" s="294"/>
      <c r="E26" s="295">
        <f>E13+E14+E15+E16+E19+E20</f>
        <v>3144632</v>
      </c>
      <c r="F26" s="244">
        <f>F13+F16+F19+F20</f>
        <v>0</v>
      </c>
      <c r="G26" s="264"/>
      <c r="H26" s="16">
        <f>H25+E36</f>
        <v>-91271</v>
      </c>
    </row>
    <row r="27" spans="2:10">
      <c r="B27" s="232">
        <v>11</v>
      </c>
      <c r="C27" s="293" t="s">
        <v>417</v>
      </c>
      <c r="D27" s="294"/>
      <c r="E27" s="295">
        <f>E6+E7-E26</f>
        <v>-1344157</v>
      </c>
      <c r="F27" s="244"/>
      <c r="G27" s="264"/>
      <c r="H27" s="16"/>
      <c r="I27" s="16"/>
    </row>
    <row r="28" spans="2:10">
      <c r="B28" s="232">
        <v>12</v>
      </c>
      <c r="C28" s="281" t="s">
        <v>7</v>
      </c>
      <c r="D28" s="282" t="s">
        <v>76</v>
      </c>
      <c r="E28" s="288">
        <v>0</v>
      </c>
      <c r="F28" s="287">
        <v>0</v>
      </c>
      <c r="G28" s="264"/>
      <c r="I28" s="16">
        <f>E17-I16</f>
        <v>1226380</v>
      </c>
      <c r="J28" s="16"/>
    </row>
    <row r="29" spans="2:10">
      <c r="B29" s="232">
        <v>13</v>
      </c>
      <c r="C29" s="281" t="s">
        <v>8</v>
      </c>
      <c r="D29" s="282" t="s">
        <v>77</v>
      </c>
      <c r="E29" s="288">
        <v>0</v>
      </c>
      <c r="F29" s="287">
        <v>0</v>
      </c>
      <c r="G29" s="264"/>
      <c r="I29" s="16">
        <f>I28+E25</f>
        <v>1252080</v>
      </c>
      <c r="J29" s="16"/>
    </row>
    <row r="30" spans="2:10">
      <c r="B30" s="232">
        <v>14</v>
      </c>
      <c r="C30" s="291" t="s">
        <v>9</v>
      </c>
      <c r="D30" s="292"/>
      <c r="E30" s="283">
        <v>0</v>
      </c>
      <c r="F30" s="284">
        <v>0</v>
      </c>
      <c r="G30" s="264"/>
    </row>
    <row r="31" spans="2:10" ht="38.25">
      <c r="B31" s="296" t="s">
        <v>72</v>
      </c>
      <c r="C31" s="297" t="s">
        <v>165</v>
      </c>
      <c r="D31" s="298" t="s">
        <v>78</v>
      </c>
      <c r="E31" s="288">
        <v>3348</v>
      </c>
      <c r="F31" s="287">
        <v>0</v>
      </c>
      <c r="G31" s="264"/>
      <c r="H31" s="16"/>
      <c r="I31" s="16"/>
    </row>
    <row r="32" spans="2:10">
      <c r="B32" s="296" t="s">
        <v>73</v>
      </c>
      <c r="C32" s="281" t="s">
        <v>10</v>
      </c>
      <c r="D32" s="285" t="s">
        <v>79</v>
      </c>
      <c r="E32" s="288"/>
      <c r="F32" s="287"/>
      <c r="G32" s="264"/>
      <c r="H32" s="16"/>
    </row>
    <row r="33" spans="2:10">
      <c r="B33" s="296" t="s">
        <v>74</v>
      </c>
      <c r="C33" s="281" t="s">
        <v>36</v>
      </c>
      <c r="D33" s="285" t="s">
        <v>80</v>
      </c>
      <c r="E33" s="288">
        <v>-2542</v>
      </c>
      <c r="F33" s="287">
        <v>0</v>
      </c>
      <c r="G33" s="264"/>
      <c r="J33" s="16"/>
    </row>
    <row r="34" spans="2:10">
      <c r="B34" s="296" t="s">
        <v>75</v>
      </c>
      <c r="C34" s="281" t="s">
        <v>11</v>
      </c>
      <c r="D34" s="285" t="s">
        <v>81</v>
      </c>
      <c r="E34" s="288">
        <v>0</v>
      </c>
      <c r="F34" s="287">
        <v>0</v>
      </c>
      <c r="G34" s="264"/>
      <c r="J34" s="16"/>
    </row>
    <row r="35" spans="2:10" ht="28.5">
      <c r="B35" s="232">
        <v>15</v>
      </c>
      <c r="C35" s="299" t="s">
        <v>418</v>
      </c>
      <c r="D35" s="294"/>
      <c r="E35" s="283">
        <f>E31+E33</f>
        <v>806</v>
      </c>
      <c r="F35" s="287"/>
      <c r="G35" s="264"/>
    </row>
    <row r="36" spans="2:10">
      <c r="B36" s="232"/>
      <c r="C36" s="293" t="s">
        <v>196</v>
      </c>
      <c r="D36" s="294"/>
      <c r="E36" s="300">
        <v>1252080</v>
      </c>
      <c r="F36" s="301"/>
      <c r="G36" s="264"/>
    </row>
    <row r="37" spans="2:10">
      <c r="B37" s="232">
        <v>16</v>
      </c>
      <c r="C37" s="293" t="s">
        <v>419</v>
      </c>
      <c r="D37" s="302">
        <v>0.1</v>
      </c>
      <c r="E37" s="300">
        <f>E27+E35</f>
        <v>-1343351</v>
      </c>
      <c r="F37" s="301"/>
      <c r="G37" s="264"/>
      <c r="J37" s="92"/>
    </row>
    <row r="38" spans="2:10">
      <c r="B38" s="232"/>
      <c r="C38" s="293" t="s">
        <v>205</v>
      </c>
      <c r="D38" s="302"/>
      <c r="E38" s="300">
        <f>E36+E37</f>
        <v>-91271</v>
      </c>
      <c r="F38" s="301"/>
      <c r="G38" s="264"/>
      <c r="H38" s="16"/>
    </row>
    <row r="39" spans="2:10">
      <c r="B39" s="232">
        <v>17</v>
      </c>
      <c r="C39" s="281" t="s">
        <v>420</v>
      </c>
      <c r="D39" s="303">
        <v>69</v>
      </c>
      <c r="E39" s="286">
        <v>0</v>
      </c>
      <c r="F39" s="304"/>
      <c r="G39" s="264"/>
    </row>
    <row r="40" spans="2:10">
      <c r="B40" s="232">
        <v>18</v>
      </c>
      <c r="C40" s="293" t="s">
        <v>421</v>
      </c>
      <c r="D40" s="294"/>
      <c r="E40" s="300">
        <f>E37-E39</f>
        <v>-1343351</v>
      </c>
      <c r="F40" s="301">
        <f>F37-F39</f>
        <v>0</v>
      </c>
      <c r="G40" s="305"/>
      <c r="H40" s="92"/>
      <c r="I40" s="16"/>
    </row>
    <row r="41" spans="2:10" ht="16.5" thickBot="1">
      <c r="B41" s="252">
        <v>19</v>
      </c>
      <c r="C41" s="306" t="s">
        <v>42</v>
      </c>
      <c r="D41" s="307"/>
      <c r="E41" s="308"/>
      <c r="F41" s="309"/>
      <c r="G41" s="264"/>
    </row>
    <row r="42" spans="2:10">
      <c r="B42" s="216"/>
      <c r="C42" s="215"/>
      <c r="D42" s="215"/>
      <c r="E42" s="217"/>
      <c r="F42" s="217"/>
      <c r="G42" s="264"/>
    </row>
    <row r="43" spans="2:10" s="78" customFormat="1" ht="12.75">
      <c r="B43" s="263"/>
      <c r="C43" s="263"/>
      <c r="D43" s="263"/>
      <c r="E43" s="263" t="s">
        <v>225</v>
      </c>
      <c r="F43" s="263"/>
      <c r="G43" s="263"/>
    </row>
    <row r="44" spans="2:10" s="78" customFormat="1" ht="12.75">
      <c r="B44" s="263"/>
      <c r="C44" s="263"/>
      <c r="D44" s="263"/>
      <c r="E44" s="263" t="s">
        <v>393</v>
      </c>
      <c r="F44" s="263"/>
      <c r="G44" s="263"/>
    </row>
    <row r="45" spans="2:10" s="66" customFormat="1" ht="12.75">
      <c r="E45" s="212"/>
    </row>
  </sheetData>
  <mergeCells count="2">
    <mergeCell ref="B1:F1"/>
    <mergeCell ref="B2:F2"/>
  </mergeCells>
  <phoneticPr fontId="1" type="noConversion"/>
  <printOptions horizontalCentered="1"/>
  <pageMargins left="0.17" right="0.17" top="0.26" bottom="0.43" header="0.18" footer="0.27"/>
  <pageSetup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4"/>
  <sheetViews>
    <sheetView topLeftCell="A7" workbookViewId="0">
      <selection activeCell="F24" sqref="F24"/>
    </sheetView>
  </sheetViews>
  <sheetFormatPr defaultRowHeight="15.75"/>
  <cols>
    <col min="1" max="1" width="3.28515625" style="203" customWidth="1"/>
    <col min="2" max="2" width="4.7109375" style="4" customWidth="1"/>
    <col min="3" max="3" width="61.5703125" style="203" customWidth="1"/>
    <col min="4" max="4" width="12" style="205" customWidth="1"/>
    <col min="5" max="5" width="11.7109375" style="205" customWidth="1"/>
    <col min="6" max="6" width="12.42578125" style="203" customWidth="1"/>
    <col min="7" max="7" width="9.140625" style="15"/>
    <col min="8" max="8" width="10.7109375" style="88" customWidth="1"/>
    <col min="9" max="9" width="11.140625" style="88" customWidth="1"/>
    <col min="10" max="10" width="10.140625" style="88" bestFit="1" customWidth="1"/>
    <col min="11" max="11" width="12.85546875" style="203" customWidth="1"/>
    <col min="12" max="12" width="10.140625" style="203" bestFit="1" customWidth="1"/>
    <col min="13" max="16384" width="9.140625" style="203"/>
  </cols>
  <sheetData>
    <row r="1" spans="1:12">
      <c r="A1" s="310"/>
      <c r="B1" s="311"/>
      <c r="C1" s="310"/>
      <c r="D1" s="312"/>
      <c r="E1" s="313" t="s">
        <v>388</v>
      </c>
    </row>
    <row r="2" spans="1:12" ht="16.5" thickBot="1">
      <c r="A2" s="236"/>
      <c r="B2" s="338" t="s">
        <v>47</v>
      </c>
      <c r="C2" s="338"/>
      <c r="D2" s="338"/>
      <c r="E2" s="338"/>
    </row>
    <row r="3" spans="1:12" ht="32.25" thickBot="1">
      <c r="A3" s="236"/>
      <c r="B3" s="223" t="s">
        <v>29</v>
      </c>
      <c r="C3" s="314" t="s">
        <v>44</v>
      </c>
      <c r="D3" s="315" t="s">
        <v>34</v>
      </c>
      <c r="E3" s="316" t="s">
        <v>35</v>
      </c>
      <c r="K3" s="205">
        <f>D6-D29</f>
        <v>6979797.0500000007</v>
      </c>
    </row>
    <row r="4" spans="1:12" ht="16.5" thickBot="1">
      <c r="A4" s="236"/>
      <c r="B4" s="317"/>
      <c r="C4" s="318"/>
      <c r="D4" s="274">
        <v>2011</v>
      </c>
      <c r="E4" s="275">
        <v>2010</v>
      </c>
    </row>
    <row r="5" spans="1:12">
      <c r="A5" s="220"/>
      <c r="B5" s="227" t="s">
        <v>0</v>
      </c>
      <c r="C5" s="319" t="s">
        <v>46</v>
      </c>
      <c r="D5" s="320"/>
      <c r="E5" s="321"/>
      <c r="H5" s="335" t="s">
        <v>394</v>
      </c>
      <c r="I5" s="335"/>
    </row>
    <row r="6" spans="1:12">
      <c r="A6" s="236"/>
      <c r="B6" s="237">
        <v>1</v>
      </c>
      <c r="C6" s="238" t="s">
        <v>414</v>
      </c>
      <c r="D6" s="288">
        <v>8979797.0500000007</v>
      </c>
      <c r="E6" s="287"/>
      <c r="F6" s="16">
        <f>Pasivi!E20</f>
        <v>7041100</v>
      </c>
      <c r="G6" s="15" t="s">
        <v>403</v>
      </c>
      <c r="H6" s="177">
        <v>2000000</v>
      </c>
      <c r="I6" s="214">
        <v>101835</v>
      </c>
      <c r="J6" s="88" t="s">
        <v>404</v>
      </c>
      <c r="K6" s="205">
        <f>H18-D6</f>
        <v>2074338.9499999993</v>
      </c>
    </row>
    <row r="7" spans="1:12">
      <c r="A7" s="236"/>
      <c r="B7" s="237">
        <v>2</v>
      </c>
      <c r="C7" s="238" t="s">
        <v>198</v>
      </c>
      <c r="D7" s="288">
        <v>-1326060</v>
      </c>
      <c r="E7" s="287"/>
      <c r="G7" s="15">
        <v>581</v>
      </c>
      <c r="H7" s="177">
        <v>202000</v>
      </c>
      <c r="I7" s="179">
        <v>20500</v>
      </c>
      <c r="J7" s="88" t="s">
        <v>400</v>
      </c>
    </row>
    <row r="8" spans="1:12">
      <c r="A8" s="236"/>
      <c r="B8" s="237"/>
      <c r="C8" s="238" t="s">
        <v>206</v>
      </c>
      <c r="D8" s="288">
        <v>-966020</v>
      </c>
      <c r="E8" s="287"/>
      <c r="G8" s="15" t="s">
        <v>397</v>
      </c>
      <c r="H8" s="180">
        <v>976570</v>
      </c>
      <c r="I8" s="88">
        <v>2346.87</v>
      </c>
      <c r="J8" s="88" t="s">
        <v>405</v>
      </c>
    </row>
    <row r="9" spans="1:12">
      <c r="A9" s="236"/>
      <c r="B9" s="237">
        <v>3</v>
      </c>
      <c r="C9" s="238" t="s">
        <v>12</v>
      </c>
      <c r="D9" s="288"/>
      <c r="E9" s="287"/>
      <c r="G9" s="15" t="s">
        <v>406</v>
      </c>
      <c r="H9" s="180">
        <v>3348</v>
      </c>
      <c r="I9" s="88">
        <v>2076473</v>
      </c>
      <c r="J9" s="88">
        <v>581</v>
      </c>
      <c r="L9" s="205"/>
    </row>
    <row r="10" spans="1:12">
      <c r="A10" s="236"/>
      <c r="B10" s="237">
        <v>4</v>
      </c>
      <c r="C10" s="238" t="s">
        <v>415</v>
      </c>
      <c r="D10" s="322">
        <v>-25700</v>
      </c>
      <c r="E10" s="287"/>
      <c r="F10" s="3"/>
      <c r="G10" s="15" t="s">
        <v>397</v>
      </c>
      <c r="H10" s="180">
        <v>823905</v>
      </c>
      <c r="I10" s="88">
        <v>976570</v>
      </c>
      <c r="J10" s="88">
        <v>581</v>
      </c>
      <c r="L10" s="205"/>
    </row>
    <row r="11" spans="1:12">
      <c r="A11" s="236"/>
      <c r="B11" s="237">
        <v>5</v>
      </c>
      <c r="C11" s="238" t="s">
        <v>13</v>
      </c>
      <c r="D11" s="288"/>
      <c r="E11" s="287"/>
      <c r="F11" s="3"/>
      <c r="G11" s="15">
        <v>581</v>
      </c>
      <c r="H11" s="180">
        <v>3000</v>
      </c>
      <c r="I11" s="88">
        <v>3345.36</v>
      </c>
      <c r="J11" s="88" t="s">
        <v>405</v>
      </c>
    </row>
    <row r="12" spans="1:12">
      <c r="A12" s="236"/>
      <c r="B12" s="237">
        <v>6</v>
      </c>
      <c r="C12" s="238" t="s">
        <v>191</v>
      </c>
      <c r="D12" s="288">
        <v>-31912</v>
      </c>
      <c r="E12" s="287"/>
      <c r="G12" s="15">
        <v>581</v>
      </c>
      <c r="H12" s="88">
        <v>4213</v>
      </c>
      <c r="I12" s="88">
        <v>823905</v>
      </c>
      <c r="J12" s="88">
        <v>581</v>
      </c>
      <c r="K12" s="205">
        <f>I8+I11+I14-H9</f>
        <v>4014.0499999999993</v>
      </c>
      <c r="L12" s="205"/>
    </row>
    <row r="13" spans="1:12">
      <c r="A13" s="236"/>
      <c r="B13" s="237">
        <v>7</v>
      </c>
      <c r="C13" s="238" t="s">
        <v>192</v>
      </c>
      <c r="D13" s="288"/>
      <c r="E13" s="287"/>
      <c r="G13" s="15" t="s">
        <v>407</v>
      </c>
      <c r="H13" s="88">
        <v>7041100</v>
      </c>
      <c r="I13" s="88">
        <v>7041100</v>
      </c>
      <c r="J13" s="88">
        <v>581</v>
      </c>
    </row>
    <row r="14" spans="1:12">
      <c r="A14" s="236"/>
      <c r="B14" s="237">
        <v>8</v>
      </c>
      <c r="C14" s="238" t="s">
        <v>193</v>
      </c>
      <c r="D14" s="288">
        <v>-426870</v>
      </c>
      <c r="E14" s="287"/>
      <c r="H14" s="180"/>
      <c r="I14" s="88">
        <v>1669.82</v>
      </c>
      <c r="J14" s="88" t="s">
        <v>405</v>
      </c>
    </row>
    <row r="15" spans="1:12">
      <c r="A15" s="236"/>
      <c r="B15" s="237">
        <v>9</v>
      </c>
      <c r="C15" s="238" t="s">
        <v>194</v>
      </c>
      <c r="D15" s="288">
        <v>-93307</v>
      </c>
      <c r="E15" s="287"/>
      <c r="H15" s="180"/>
    </row>
    <row r="16" spans="1:12">
      <c r="A16" s="236"/>
      <c r="B16" s="237">
        <v>10</v>
      </c>
      <c r="C16" s="238" t="s">
        <v>207</v>
      </c>
      <c r="D16" s="288">
        <v>-4014.05</v>
      </c>
      <c r="E16" s="287"/>
      <c r="H16" s="180"/>
    </row>
    <row r="17" spans="1:12">
      <c r="A17" s="220"/>
      <c r="B17" s="232"/>
      <c r="C17" s="323" t="s">
        <v>45</v>
      </c>
      <c r="D17" s="295">
        <f>SUM(D6:D16)</f>
        <v>6105914.0000000009</v>
      </c>
      <c r="E17" s="244">
        <f>SUM(E6:E16)</f>
        <v>0</v>
      </c>
      <c r="F17" s="205">
        <f>H8+H10+H13</f>
        <v>8841575</v>
      </c>
      <c r="H17" s="204"/>
      <c r="L17" s="205"/>
    </row>
    <row r="18" spans="1:12">
      <c r="A18" s="236"/>
      <c r="B18" s="237"/>
      <c r="C18" s="238"/>
      <c r="D18" s="288"/>
      <c r="E18" s="287"/>
      <c r="H18" s="9">
        <f>SUM(H6:H17)</f>
        <v>11054136</v>
      </c>
      <c r="I18" s="9">
        <f>SUM(I6:I17)</f>
        <v>11047745.050000001</v>
      </c>
    </row>
    <row r="19" spans="1:12">
      <c r="A19" s="220"/>
      <c r="B19" s="232" t="s">
        <v>14</v>
      </c>
      <c r="C19" s="250" t="s">
        <v>15</v>
      </c>
      <c r="D19" s="295"/>
      <c r="E19" s="244"/>
      <c r="H19" s="9">
        <f>H18-I18</f>
        <v>6390.9499999992549</v>
      </c>
    </row>
    <row r="20" spans="1:12">
      <c r="A20" s="236"/>
      <c r="B20" s="237">
        <v>1</v>
      </c>
      <c r="C20" s="238" t="s">
        <v>16</v>
      </c>
      <c r="D20" s="288"/>
      <c r="E20" s="287"/>
      <c r="H20" s="191">
        <f>F6</f>
        <v>7041100</v>
      </c>
      <c r="K20" s="203" t="s">
        <v>408</v>
      </c>
      <c r="L20" s="205">
        <f>I8+I11+I14</f>
        <v>7362.0499999999993</v>
      </c>
    </row>
    <row r="21" spans="1:12">
      <c r="A21" s="236"/>
      <c r="B21" s="237">
        <v>2</v>
      </c>
      <c r="C21" s="238" t="s">
        <v>17</v>
      </c>
      <c r="D21" s="288"/>
      <c r="E21" s="287"/>
      <c r="H21" s="191">
        <f>H19-H20</f>
        <v>-7034709.0500000007</v>
      </c>
      <c r="I21" s="88" t="s">
        <v>395</v>
      </c>
      <c r="L21" s="205"/>
    </row>
    <row r="22" spans="1:12">
      <c r="A22" s="236"/>
      <c r="B22" s="237">
        <v>3</v>
      </c>
      <c r="C22" s="238" t="s">
        <v>18</v>
      </c>
      <c r="D22" s="288"/>
      <c r="E22" s="287"/>
      <c r="L22" s="205"/>
    </row>
    <row r="23" spans="1:12">
      <c r="A23" s="236"/>
      <c r="B23" s="237">
        <v>4</v>
      </c>
      <c r="C23" s="238" t="s">
        <v>19</v>
      </c>
      <c r="D23" s="288"/>
      <c r="E23" s="287"/>
    </row>
    <row r="24" spans="1:12">
      <c r="A24" s="236"/>
      <c r="B24" s="237">
        <v>5</v>
      </c>
      <c r="C24" s="238" t="s">
        <v>20</v>
      </c>
      <c r="D24" s="288"/>
      <c r="E24" s="287"/>
      <c r="F24" s="59"/>
      <c r="K24" s="205">
        <f>H13</f>
        <v>7041100</v>
      </c>
    </row>
    <row r="25" spans="1:12">
      <c r="A25" s="236"/>
      <c r="B25" s="237"/>
      <c r="C25" s="238"/>
      <c r="D25" s="288"/>
      <c r="E25" s="287"/>
      <c r="K25" s="205">
        <f>K24+D6</f>
        <v>16020897.050000001</v>
      </c>
    </row>
    <row r="26" spans="1:12">
      <c r="A26" s="220"/>
      <c r="B26" s="232"/>
      <c r="C26" s="323" t="s">
        <v>48</v>
      </c>
      <c r="D26" s="295">
        <f>SUM(D20:D25)</f>
        <v>0</v>
      </c>
      <c r="E26" s="244">
        <f>SUM(E20:E25)</f>
        <v>0</v>
      </c>
      <c r="H26" s="210" t="s">
        <v>396</v>
      </c>
      <c r="I26" s="210"/>
      <c r="K26" s="205" t="e">
        <f>H7+H11+H12+#REF!</f>
        <v>#REF!</v>
      </c>
    </row>
    <row r="27" spans="1:12">
      <c r="A27" s="236"/>
      <c r="B27" s="237"/>
      <c r="C27" s="238"/>
      <c r="D27" s="288"/>
      <c r="E27" s="287"/>
      <c r="H27" s="177"/>
      <c r="I27" s="178"/>
    </row>
    <row r="28" spans="1:12">
      <c r="A28" s="220"/>
      <c r="B28" s="232" t="s">
        <v>21</v>
      </c>
      <c r="C28" s="250" t="s">
        <v>49</v>
      </c>
      <c r="D28" s="295">
        <f>D31</f>
        <v>0</v>
      </c>
      <c r="E28" s="244">
        <f>E34</f>
        <v>0</v>
      </c>
      <c r="F28" s="206"/>
      <c r="G28" s="15" t="s">
        <v>398</v>
      </c>
      <c r="H28" s="180">
        <f>M28</f>
        <v>0</v>
      </c>
      <c r="I28" s="179">
        <v>325035</v>
      </c>
      <c r="J28" s="88" t="s">
        <v>413</v>
      </c>
    </row>
    <row r="29" spans="1:12">
      <c r="A29" s="236"/>
      <c r="B29" s="237">
        <v>1</v>
      </c>
      <c r="C29" s="238" t="s">
        <v>22</v>
      </c>
      <c r="D29" s="239">
        <v>2000000</v>
      </c>
      <c r="E29" s="287"/>
      <c r="F29" s="62"/>
      <c r="H29" s="180"/>
      <c r="I29" s="179">
        <v>72807</v>
      </c>
      <c r="J29" s="88" t="s">
        <v>400</v>
      </c>
    </row>
    <row r="30" spans="1:12">
      <c r="A30" s="236"/>
      <c r="B30" s="237">
        <v>2</v>
      </c>
      <c r="C30" s="238" t="s">
        <v>23</v>
      </c>
      <c r="D30" s="288">
        <v>0</v>
      </c>
      <c r="E30" s="287"/>
      <c r="F30" s="206"/>
      <c r="H30" s="180"/>
      <c r="I30" s="179">
        <v>1166500</v>
      </c>
      <c r="J30" s="88" t="s">
        <v>412</v>
      </c>
      <c r="K30" s="205"/>
    </row>
    <row r="31" spans="1:12">
      <c r="A31" s="236"/>
      <c r="B31" s="237">
        <v>3</v>
      </c>
      <c r="C31" s="238" t="s">
        <v>24</v>
      </c>
      <c r="D31" s="288"/>
      <c r="E31" s="287"/>
      <c r="H31" s="180"/>
      <c r="I31" s="179">
        <v>159560</v>
      </c>
      <c r="J31" s="88" t="s">
        <v>412</v>
      </c>
    </row>
    <row r="32" spans="1:12">
      <c r="A32" s="236"/>
      <c r="B32" s="237">
        <v>4</v>
      </c>
      <c r="C32" s="238" t="s">
        <v>25</v>
      </c>
      <c r="D32" s="288">
        <v>0</v>
      </c>
      <c r="E32" s="287"/>
      <c r="H32" s="180"/>
      <c r="I32" s="179">
        <v>31912</v>
      </c>
      <c r="J32" s="88" t="s">
        <v>411</v>
      </c>
    </row>
    <row r="33" spans="1:11">
      <c r="A33" s="236"/>
      <c r="B33" s="237"/>
      <c r="C33" s="238"/>
      <c r="D33" s="288"/>
      <c r="E33" s="287"/>
      <c r="H33" s="180"/>
      <c r="I33" s="179">
        <v>25700</v>
      </c>
      <c r="J33" s="88" t="s">
        <v>410</v>
      </c>
    </row>
    <row r="34" spans="1:11">
      <c r="A34" s="220"/>
      <c r="B34" s="232"/>
      <c r="C34" s="323" t="s">
        <v>50</v>
      </c>
      <c r="D34" s="295">
        <f>D29</f>
        <v>2000000</v>
      </c>
      <c r="E34" s="244">
        <f>E17+E26</f>
        <v>0</v>
      </c>
      <c r="H34" s="180"/>
      <c r="I34" s="179">
        <v>966020</v>
      </c>
      <c r="J34" s="88" t="s">
        <v>409</v>
      </c>
    </row>
    <row r="35" spans="1:11">
      <c r="A35" s="236"/>
      <c r="B35" s="237"/>
      <c r="C35" s="238"/>
      <c r="D35" s="288"/>
      <c r="E35" s="287"/>
      <c r="F35" s="205"/>
      <c r="H35" s="162">
        <f>SUM(H27:H34)</f>
        <v>0</v>
      </c>
      <c r="I35" s="9">
        <f>SUM(I27:I34)</f>
        <v>2747534</v>
      </c>
    </row>
    <row r="36" spans="1:11">
      <c r="A36" s="220"/>
      <c r="B36" s="232"/>
      <c r="C36" s="233" t="s">
        <v>51</v>
      </c>
      <c r="D36" s="283">
        <f>D17+D34</f>
        <v>8105914.0000000009</v>
      </c>
      <c r="E36" s="284"/>
      <c r="F36" s="205"/>
      <c r="H36" s="9">
        <f>H35-I35</f>
        <v>-2747534</v>
      </c>
    </row>
    <row r="37" spans="1:11">
      <c r="A37" s="220"/>
      <c r="B37" s="232"/>
      <c r="C37" s="233" t="s">
        <v>26</v>
      </c>
      <c r="D37" s="283">
        <v>0</v>
      </c>
      <c r="E37" s="284"/>
    </row>
    <row r="38" spans="1:11" ht="16.5" thickBot="1">
      <c r="A38" s="220"/>
      <c r="B38" s="252"/>
      <c r="C38" s="253" t="s">
        <v>27</v>
      </c>
      <c r="D38" s="324">
        <f>Aktivi!E5</f>
        <v>8105914</v>
      </c>
      <c r="E38" s="325"/>
      <c r="G38" s="203"/>
    </row>
    <row r="39" spans="1:11">
      <c r="A39" s="310"/>
      <c r="B39" s="311"/>
      <c r="C39" s="310"/>
      <c r="D39" s="312"/>
      <c r="E39" s="312"/>
      <c r="G39" s="203"/>
    </row>
    <row r="40" spans="1:11">
      <c r="A40" s="310"/>
      <c r="B40" s="311"/>
      <c r="C40" s="310"/>
      <c r="D40" s="263" t="s">
        <v>225</v>
      </c>
      <c r="E40" s="312"/>
    </row>
    <row r="41" spans="1:11">
      <c r="A41" s="310"/>
      <c r="B41" s="311"/>
      <c r="C41" s="310"/>
      <c r="D41" s="263"/>
      <c r="E41" s="312"/>
    </row>
    <row r="42" spans="1:11" s="78" customFormat="1" ht="12.75">
      <c r="A42" s="263"/>
      <c r="B42" s="263"/>
      <c r="C42" s="263"/>
      <c r="D42" s="263"/>
      <c r="E42" s="326">
        <f>D38-D36</f>
        <v>0</v>
      </c>
    </row>
    <row r="43" spans="1:11" s="78" customFormat="1" ht="12.75">
      <c r="A43" s="263"/>
      <c r="B43" s="263"/>
      <c r="C43" s="263"/>
      <c r="D43" s="263"/>
      <c r="E43" s="263"/>
      <c r="F43" s="86"/>
    </row>
    <row r="44" spans="1:11" s="66" customFormat="1">
      <c r="A44" s="264"/>
      <c r="B44" s="264"/>
      <c r="C44" s="264"/>
      <c r="D44" s="305"/>
      <c r="E44" s="264"/>
      <c r="F44" s="159"/>
      <c r="G44" s="15"/>
    </row>
    <row r="45" spans="1:11">
      <c r="A45" s="310"/>
      <c r="B45" s="311"/>
      <c r="C45" s="310"/>
      <c r="D45" s="312"/>
      <c r="E45" s="312"/>
      <c r="H45" s="15"/>
      <c r="K45" s="88"/>
    </row>
    <row r="62" spans="8:10">
      <c r="H62" s="335" t="s">
        <v>399</v>
      </c>
      <c r="I62" s="335"/>
      <c r="J62" s="15"/>
    </row>
    <row r="63" spans="8:10">
      <c r="H63" s="177">
        <v>101835</v>
      </c>
      <c r="I63" s="178"/>
      <c r="J63" s="15"/>
    </row>
    <row r="64" spans="8:10">
      <c r="H64" s="180">
        <v>346428</v>
      </c>
      <c r="J64" s="15"/>
    </row>
    <row r="65" spans="7:10">
      <c r="H65" s="180"/>
      <c r="J65" s="15"/>
    </row>
    <row r="66" spans="7:10">
      <c r="H66" s="180"/>
      <c r="J66" s="15"/>
    </row>
    <row r="67" spans="7:10">
      <c r="H67" s="180"/>
      <c r="J67" s="15"/>
    </row>
    <row r="68" spans="7:10">
      <c r="H68" s="180"/>
      <c r="J68" s="15"/>
    </row>
    <row r="69" spans="7:10">
      <c r="H69" s="180"/>
      <c r="J69" s="15"/>
    </row>
    <row r="70" spans="7:10">
      <c r="H70" s="180"/>
      <c r="J70" s="15"/>
    </row>
    <row r="71" spans="7:10">
      <c r="H71" s="9">
        <f>SUM(H63:H70)</f>
        <v>448263</v>
      </c>
      <c r="I71" s="9">
        <f>SUM(I63:I70)</f>
        <v>0</v>
      </c>
      <c r="J71" s="15"/>
    </row>
    <row r="72" spans="7:10">
      <c r="H72" s="9">
        <f>H71-I71</f>
        <v>448263</v>
      </c>
      <c r="J72" s="15"/>
    </row>
    <row r="73" spans="7:10">
      <c r="J73" s="15"/>
    </row>
    <row r="74" spans="7:10">
      <c r="J74" s="15"/>
    </row>
    <row r="75" spans="7:10">
      <c r="H75" s="335" t="s">
        <v>400</v>
      </c>
      <c r="I75" s="335"/>
      <c r="J75" s="15"/>
    </row>
    <row r="76" spans="7:10">
      <c r="H76" s="177">
        <v>20500</v>
      </c>
      <c r="I76" s="178"/>
      <c r="J76" s="15"/>
    </row>
    <row r="77" spans="7:10">
      <c r="H77" s="180">
        <v>72807</v>
      </c>
      <c r="J77" s="15"/>
    </row>
    <row r="78" spans="7:10">
      <c r="H78" s="180"/>
    </row>
    <row r="79" spans="7:10">
      <c r="G79" s="86"/>
      <c r="H79" s="180"/>
      <c r="J79" s="119"/>
    </row>
    <row r="80" spans="7:10">
      <c r="G80" s="86"/>
      <c r="H80" s="180"/>
      <c r="J80" s="119"/>
    </row>
    <row r="81" spans="7:10">
      <c r="G81" s="159"/>
      <c r="H81" s="180"/>
      <c r="J81" s="201"/>
    </row>
    <row r="82" spans="7:10">
      <c r="H82" s="180"/>
    </row>
    <row r="83" spans="7:10">
      <c r="H83" s="180"/>
    </row>
    <row r="84" spans="7:10">
      <c r="H84" s="9">
        <f>SUM(H76:H83)</f>
        <v>93307</v>
      </c>
      <c r="I84" s="9">
        <f>SUM(I76:I83)</f>
        <v>0</v>
      </c>
    </row>
    <row r="85" spans="7:10">
      <c r="H85" s="9">
        <f>H84-I84</f>
        <v>93307</v>
      </c>
    </row>
    <row r="91" spans="7:10">
      <c r="H91" s="15"/>
      <c r="I91" s="15"/>
      <c r="J91" s="15"/>
    </row>
    <row r="92" spans="7:10">
      <c r="H92" s="15"/>
      <c r="I92" s="15"/>
      <c r="J92" s="15"/>
    </row>
    <row r="93" spans="7:10">
      <c r="H93" s="15"/>
      <c r="I93" s="15"/>
      <c r="J93" s="15"/>
    </row>
    <row r="94" spans="7:10">
      <c r="H94" s="15"/>
      <c r="I94" s="15"/>
      <c r="J94" s="15"/>
    </row>
    <row r="95" spans="7:10">
      <c r="H95" s="15"/>
      <c r="I95" s="15"/>
      <c r="J95" s="15"/>
    </row>
    <row r="96" spans="7:10">
      <c r="H96" s="15"/>
      <c r="I96" s="15"/>
      <c r="J96" s="15"/>
    </row>
    <row r="97" spans="8:10">
      <c r="H97" s="15"/>
      <c r="I97" s="15"/>
      <c r="J97" s="15"/>
    </row>
    <row r="98" spans="8:10">
      <c r="H98" s="15"/>
      <c r="I98" s="15"/>
      <c r="J98" s="15"/>
    </row>
    <row r="99" spans="8:10">
      <c r="H99" s="15"/>
      <c r="I99" s="15"/>
      <c r="J99" s="15"/>
    </row>
    <row r="100" spans="8:10">
      <c r="H100" s="15"/>
      <c r="I100" s="15"/>
      <c r="J100" s="15"/>
    </row>
    <row r="101" spans="8:10">
      <c r="H101" s="15"/>
      <c r="I101" s="15"/>
      <c r="J101" s="15"/>
    </row>
    <row r="102" spans="8:10">
      <c r="H102" s="15"/>
      <c r="I102" s="15"/>
      <c r="J102" s="15"/>
    </row>
    <row r="103" spans="8:10">
      <c r="H103" s="15"/>
      <c r="I103" s="15"/>
      <c r="J103" s="15"/>
    </row>
    <row r="104" spans="8:10">
      <c r="H104" s="15"/>
      <c r="I104" s="15"/>
      <c r="J104" s="15"/>
    </row>
    <row r="105" spans="8:10">
      <c r="H105" s="15"/>
      <c r="I105" s="15"/>
      <c r="J105" s="15"/>
    </row>
    <row r="106" spans="8:10">
      <c r="H106" s="15"/>
      <c r="I106" s="15"/>
      <c r="J106" s="15"/>
    </row>
    <row r="107" spans="8:10">
      <c r="H107" s="15"/>
      <c r="I107" s="15"/>
      <c r="J107" s="15"/>
    </row>
    <row r="108" spans="8:10">
      <c r="H108" s="15"/>
      <c r="I108" s="15"/>
      <c r="J108" s="15"/>
    </row>
    <row r="109" spans="8:10">
      <c r="H109" s="15"/>
      <c r="I109" s="15"/>
      <c r="J109" s="15"/>
    </row>
    <row r="110" spans="8:10">
      <c r="H110" s="15"/>
      <c r="I110" s="15"/>
      <c r="J110" s="15"/>
    </row>
    <row r="111" spans="8:10">
      <c r="H111" s="15"/>
      <c r="I111" s="15"/>
      <c r="J111" s="15"/>
    </row>
    <row r="112" spans="8:10">
      <c r="H112" s="15"/>
      <c r="I112" s="15"/>
      <c r="J112" s="15"/>
    </row>
    <row r="113" spans="8:10">
      <c r="H113" s="15"/>
      <c r="I113" s="15"/>
      <c r="J113" s="15"/>
    </row>
    <row r="114" spans="8:10">
      <c r="H114" s="15"/>
      <c r="I114" s="15"/>
      <c r="J114" s="15"/>
    </row>
  </sheetData>
  <mergeCells count="4">
    <mergeCell ref="B2:E2"/>
    <mergeCell ref="H5:I5"/>
    <mergeCell ref="H62:I62"/>
    <mergeCell ref="H75:I75"/>
  </mergeCells>
  <phoneticPr fontId="1" type="noConversion"/>
  <printOptions horizontalCentered="1"/>
  <pageMargins left="0.17" right="0.17" top="0.31" bottom="0.39" header="0.28999999999999998" footer="0.3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O35"/>
  <sheetViews>
    <sheetView workbookViewId="0">
      <selection activeCell="M13" sqref="M13"/>
    </sheetView>
  </sheetViews>
  <sheetFormatPr defaultRowHeight="12.75"/>
  <cols>
    <col min="1" max="1" width="2.85546875" customWidth="1"/>
    <col min="2" max="2" width="33.28515625" customWidth="1"/>
    <col min="3" max="3" width="12.28515625" customWidth="1"/>
    <col min="4" max="4" width="11.42578125" customWidth="1"/>
    <col min="5" max="5" width="10.5703125" customWidth="1"/>
    <col min="6" max="6" width="11.7109375" customWidth="1"/>
    <col min="7" max="7" width="13.42578125" customWidth="1"/>
    <col min="8" max="8" width="11.140625" customWidth="1"/>
    <col min="9" max="9" width="10.42578125" customWidth="1"/>
    <col min="10" max="10" width="11.7109375" style="78" customWidth="1"/>
  </cols>
  <sheetData>
    <row r="2" spans="1:12" ht="18">
      <c r="C2" s="106" t="s">
        <v>252</v>
      </c>
    </row>
    <row r="3" spans="1:12" ht="13.5" thickBot="1">
      <c r="I3" s="66" t="s">
        <v>388</v>
      </c>
    </row>
    <row r="4" spans="1:12" ht="39" thickBot="1">
      <c r="A4" s="103" t="s">
        <v>226</v>
      </c>
      <c r="B4" s="104" t="s">
        <v>227</v>
      </c>
      <c r="C4" s="104" t="s">
        <v>228</v>
      </c>
      <c r="D4" s="104" t="s">
        <v>229</v>
      </c>
      <c r="E4" s="104" t="s">
        <v>230</v>
      </c>
      <c r="F4" s="104" t="s">
        <v>233</v>
      </c>
      <c r="G4" s="104" t="s">
        <v>231</v>
      </c>
      <c r="H4" s="104" t="s">
        <v>250</v>
      </c>
      <c r="I4" s="104" t="s">
        <v>232</v>
      </c>
      <c r="J4" s="105" t="s">
        <v>221</v>
      </c>
    </row>
    <row r="5" spans="1:12" s="78" customFormat="1">
      <c r="A5" s="101" t="s">
        <v>1</v>
      </c>
      <c r="B5" s="102" t="s">
        <v>248</v>
      </c>
      <c r="C5" s="112"/>
      <c r="D5" s="112"/>
      <c r="E5" s="112"/>
      <c r="F5" s="112"/>
      <c r="G5" s="112"/>
      <c r="H5" s="112"/>
      <c r="I5" s="113"/>
      <c r="J5" s="114"/>
      <c r="K5" s="86"/>
      <c r="L5" s="86">
        <v>-353601</v>
      </c>
    </row>
    <row r="6" spans="1:12">
      <c r="A6" s="100" t="s">
        <v>0</v>
      </c>
      <c r="B6" s="69" t="s">
        <v>236</v>
      </c>
      <c r="C6" s="79"/>
      <c r="D6" s="79"/>
      <c r="E6" s="79"/>
      <c r="F6" s="79"/>
      <c r="G6" s="79"/>
      <c r="H6" s="79"/>
      <c r="I6" s="17"/>
      <c r="J6" s="116"/>
      <c r="K6" s="17"/>
      <c r="L6" s="17"/>
    </row>
    <row r="7" spans="1:12" s="78" customFormat="1">
      <c r="A7" s="99" t="s">
        <v>3</v>
      </c>
      <c r="B7" s="98" t="s">
        <v>237</v>
      </c>
      <c r="C7" s="115"/>
      <c r="D7" s="115"/>
      <c r="E7" s="115"/>
      <c r="F7" s="115"/>
      <c r="G7" s="115"/>
      <c r="H7" s="115"/>
      <c r="I7" s="115"/>
      <c r="J7" s="116"/>
      <c r="K7" s="86"/>
      <c r="L7" s="86"/>
    </row>
    <row r="8" spans="1:12">
      <c r="A8" s="73">
        <v>1</v>
      </c>
      <c r="B8" s="69" t="s">
        <v>238</v>
      </c>
      <c r="C8" s="79"/>
      <c r="D8" s="79"/>
      <c r="E8" s="79"/>
      <c r="F8" s="79"/>
      <c r="G8" s="79"/>
      <c r="H8" s="79"/>
      <c r="I8" s="79"/>
      <c r="J8" s="116"/>
      <c r="K8" s="17"/>
      <c r="L8" s="17"/>
    </row>
    <row r="9" spans="1:12">
      <c r="A9" s="73">
        <v>2</v>
      </c>
      <c r="B9" s="69" t="s">
        <v>239</v>
      </c>
      <c r="C9" s="79"/>
      <c r="D9" s="79"/>
      <c r="E9" s="79"/>
      <c r="F9" s="79"/>
      <c r="G9" s="79"/>
      <c r="H9" s="79"/>
      <c r="I9" s="79"/>
      <c r="J9" s="116"/>
      <c r="K9" s="17"/>
      <c r="L9" s="17"/>
    </row>
    <row r="10" spans="1:12">
      <c r="A10" s="73">
        <v>3</v>
      </c>
      <c r="B10" s="69" t="s">
        <v>240</v>
      </c>
      <c r="C10" s="79"/>
      <c r="D10" s="79"/>
      <c r="E10" s="79"/>
      <c r="F10" s="79"/>
      <c r="G10" s="79"/>
      <c r="H10" s="79"/>
      <c r="I10" s="79"/>
      <c r="J10" s="116"/>
      <c r="K10" s="17"/>
      <c r="L10" s="17"/>
    </row>
    <row r="11" spans="1:12">
      <c r="A11" s="73">
        <v>4</v>
      </c>
      <c r="B11" s="69" t="s">
        <v>241</v>
      </c>
      <c r="C11" s="79"/>
      <c r="D11" s="79"/>
      <c r="E11" s="79"/>
      <c r="F11" s="79"/>
      <c r="G11" s="79"/>
      <c r="H11" s="79"/>
      <c r="I11" s="79"/>
      <c r="J11" s="116"/>
      <c r="K11" s="17"/>
      <c r="L11" s="17"/>
    </row>
    <row r="12" spans="1:12">
      <c r="A12" s="73">
        <v>5</v>
      </c>
      <c r="B12" s="69" t="s">
        <v>242</v>
      </c>
      <c r="C12" s="79"/>
      <c r="D12" s="79"/>
      <c r="E12" s="79"/>
      <c r="F12" s="79"/>
      <c r="G12" s="79"/>
      <c r="H12" s="79"/>
      <c r="I12" s="79"/>
      <c r="J12" s="116"/>
      <c r="K12" s="17"/>
      <c r="L12" s="17"/>
    </row>
    <row r="13" spans="1:12">
      <c r="A13" s="73">
        <v>6</v>
      </c>
      <c r="B13" s="69" t="s">
        <v>243</v>
      </c>
      <c r="C13" s="79"/>
      <c r="D13" s="79"/>
      <c r="E13" s="79"/>
      <c r="F13" s="79"/>
      <c r="G13" s="79"/>
      <c r="H13" s="79"/>
      <c r="I13" s="79"/>
      <c r="J13" s="116"/>
      <c r="K13" s="17"/>
      <c r="L13" s="17"/>
    </row>
    <row r="14" spans="1:12">
      <c r="A14" s="73">
        <v>7</v>
      </c>
      <c r="B14" s="69" t="s">
        <v>28</v>
      </c>
      <c r="C14" s="79"/>
      <c r="D14" s="79"/>
      <c r="E14" s="79"/>
      <c r="F14" s="79"/>
      <c r="G14" s="79"/>
      <c r="H14" s="79"/>
      <c r="I14" s="79"/>
      <c r="J14" s="116"/>
      <c r="K14" s="17"/>
      <c r="L14" s="17"/>
    </row>
    <row r="15" spans="1:12">
      <c r="A15" s="73">
        <v>8</v>
      </c>
      <c r="B15" s="69" t="s">
        <v>244</v>
      </c>
      <c r="C15" s="79"/>
      <c r="D15" s="79"/>
      <c r="E15" s="79"/>
      <c r="F15" s="79"/>
      <c r="G15" s="79"/>
      <c r="H15" s="79"/>
      <c r="I15" s="79"/>
      <c r="J15" s="116"/>
      <c r="K15" s="17"/>
      <c r="L15" s="17"/>
    </row>
    <row r="16" spans="1:12">
      <c r="A16" s="73">
        <v>9</v>
      </c>
      <c r="B16" s="69" t="s">
        <v>245</v>
      </c>
      <c r="C16" s="79"/>
      <c r="D16" s="79"/>
      <c r="E16" s="79"/>
      <c r="F16" s="79"/>
      <c r="G16" s="79"/>
      <c r="H16" s="79"/>
      <c r="I16" s="79"/>
      <c r="J16" s="116"/>
      <c r="K16" s="17"/>
      <c r="L16" s="17"/>
    </row>
    <row r="17" spans="1:12">
      <c r="A17" s="73">
        <v>10</v>
      </c>
      <c r="B17" s="69" t="s">
        <v>246</v>
      </c>
      <c r="C17" s="79"/>
      <c r="D17" s="79"/>
      <c r="E17" s="79"/>
      <c r="F17" s="79"/>
      <c r="G17" s="79"/>
      <c r="H17" s="79"/>
      <c r="I17" s="79"/>
      <c r="J17" s="116"/>
      <c r="K17" s="17"/>
      <c r="L17" s="17"/>
    </row>
    <row r="18" spans="1:12">
      <c r="A18" s="73">
        <v>11</v>
      </c>
      <c r="B18" s="69" t="s">
        <v>247</v>
      </c>
      <c r="C18" s="79"/>
      <c r="D18" s="79"/>
      <c r="E18" s="79"/>
      <c r="F18" s="79"/>
      <c r="G18" s="79"/>
      <c r="H18" s="79"/>
      <c r="I18" s="79"/>
      <c r="J18" s="116"/>
      <c r="K18" s="17"/>
      <c r="L18" s="17"/>
    </row>
    <row r="19" spans="1:12" s="78" customFormat="1">
      <c r="A19" s="99" t="s">
        <v>2</v>
      </c>
      <c r="B19" s="98" t="s">
        <v>249</v>
      </c>
      <c r="C19" s="115">
        <v>2000000</v>
      </c>
      <c r="D19" s="115"/>
      <c r="E19" s="115"/>
      <c r="F19" s="115"/>
      <c r="G19" s="115">
        <f>I7</f>
        <v>0</v>
      </c>
      <c r="H19" s="115"/>
      <c r="I19" s="115">
        <f>I8</f>
        <v>0</v>
      </c>
      <c r="J19" s="116">
        <f>SUM(C19:I19)</f>
        <v>2000000</v>
      </c>
      <c r="K19" s="86"/>
      <c r="L19" s="86"/>
    </row>
    <row r="20" spans="1:12">
      <c r="A20" s="73">
        <v>1</v>
      </c>
      <c r="B20" s="69" t="s">
        <v>238</v>
      </c>
      <c r="C20" s="79"/>
      <c r="D20" s="79"/>
      <c r="E20" s="79"/>
      <c r="F20" s="79"/>
      <c r="G20" s="79"/>
      <c r="H20" s="79"/>
      <c r="I20" s="79">
        <f>Pasivi!E43</f>
        <v>-1343351</v>
      </c>
      <c r="J20" s="116">
        <f>SUM(I20)</f>
        <v>-1343351</v>
      </c>
      <c r="K20" s="17"/>
      <c r="L20" s="17"/>
    </row>
    <row r="21" spans="1:12">
      <c r="A21" s="73">
        <v>2</v>
      </c>
      <c r="B21" s="69" t="s">
        <v>239</v>
      </c>
      <c r="C21" s="79"/>
      <c r="D21" s="79"/>
      <c r="E21" s="79"/>
      <c r="F21" s="79"/>
      <c r="G21" s="79"/>
      <c r="H21" s="79"/>
      <c r="I21" s="79"/>
      <c r="J21" s="116"/>
      <c r="K21" s="17"/>
      <c r="L21" s="17"/>
    </row>
    <row r="22" spans="1:12">
      <c r="A22" s="73">
        <v>3</v>
      </c>
      <c r="B22" s="69" t="s">
        <v>240</v>
      </c>
      <c r="C22" s="79"/>
      <c r="D22" s="79"/>
      <c r="E22" s="79"/>
      <c r="F22" s="79"/>
      <c r="G22" s="79"/>
      <c r="H22" s="79"/>
      <c r="I22" s="79"/>
      <c r="J22" s="116"/>
      <c r="K22" s="17"/>
      <c r="L22" s="17"/>
    </row>
    <row r="23" spans="1:12">
      <c r="A23" s="73">
        <v>4</v>
      </c>
      <c r="B23" s="69" t="s">
        <v>241</v>
      </c>
      <c r="C23" s="79"/>
      <c r="D23" s="79"/>
      <c r="E23" s="79"/>
      <c r="F23" s="79"/>
      <c r="G23" s="79"/>
      <c r="H23" s="79"/>
      <c r="I23" s="79"/>
      <c r="J23" s="116"/>
      <c r="K23" s="17"/>
      <c r="L23" s="17"/>
    </row>
    <row r="24" spans="1:12">
      <c r="A24" s="73">
        <v>5</v>
      </c>
      <c r="B24" s="69" t="s">
        <v>242</v>
      </c>
      <c r="C24" s="79"/>
      <c r="D24" s="79"/>
      <c r="E24" s="79"/>
      <c r="F24" s="79"/>
      <c r="G24" s="79"/>
      <c r="H24" s="79"/>
      <c r="I24" s="79"/>
      <c r="J24" s="116"/>
      <c r="K24" s="17"/>
      <c r="L24" s="17"/>
    </row>
    <row r="25" spans="1:12">
      <c r="A25" s="73">
        <v>6</v>
      </c>
      <c r="B25" s="69" t="s">
        <v>243</v>
      </c>
      <c r="C25" s="79"/>
      <c r="D25" s="79"/>
      <c r="E25" s="79"/>
      <c r="F25" s="79"/>
      <c r="G25" s="79"/>
      <c r="H25" s="79"/>
      <c r="I25" s="79"/>
      <c r="J25" s="116"/>
      <c r="K25" s="17"/>
      <c r="L25" s="17"/>
    </row>
    <row r="26" spans="1:12">
      <c r="A26" s="73">
        <v>7</v>
      </c>
      <c r="B26" s="69" t="s">
        <v>28</v>
      </c>
      <c r="C26" s="79"/>
      <c r="D26" s="79"/>
      <c r="E26" s="79"/>
      <c r="F26" s="79"/>
      <c r="G26" s="79"/>
      <c r="H26" s="79"/>
      <c r="I26" s="79"/>
      <c r="J26" s="116"/>
      <c r="K26" s="17"/>
      <c r="L26" s="17"/>
    </row>
    <row r="27" spans="1:12">
      <c r="A27" s="73">
        <v>8</v>
      </c>
      <c r="B27" s="69" t="s">
        <v>244</v>
      </c>
      <c r="C27" s="79"/>
      <c r="D27" s="79"/>
      <c r="E27" s="79"/>
      <c r="F27" s="79"/>
      <c r="G27" s="79"/>
      <c r="H27" s="79"/>
      <c r="I27" s="79"/>
      <c r="J27" s="116"/>
      <c r="K27" s="17"/>
      <c r="L27" s="17"/>
    </row>
    <row r="28" spans="1:12">
      <c r="A28" s="73">
        <v>9</v>
      </c>
      <c r="B28" s="69" t="s">
        <v>245</v>
      </c>
      <c r="C28" s="79"/>
      <c r="D28" s="79"/>
      <c r="E28" s="79"/>
      <c r="F28" s="79"/>
      <c r="G28" s="79"/>
      <c r="H28" s="79"/>
      <c r="I28" s="79"/>
      <c r="J28" s="116"/>
      <c r="K28" s="17"/>
      <c r="L28" s="17"/>
    </row>
    <row r="29" spans="1:12">
      <c r="A29" s="73">
        <v>10</v>
      </c>
      <c r="B29" s="69" t="s">
        <v>246</v>
      </c>
      <c r="C29" s="79"/>
      <c r="D29" s="79"/>
      <c r="E29" s="79"/>
      <c r="F29" s="79"/>
      <c r="G29" s="79"/>
      <c r="H29" s="79"/>
      <c r="I29" s="79"/>
      <c r="J29" s="116"/>
      <c r="K29" s="17"/>
      <c r="L29" s="17"/>
    </row>
    <row r="30" spans="1:12" ht="13.5" thickBot="1">
      <c r="A30" s="107">
        <v>11</v>
      </c>
      <c r="B30" s="108" t="s">
        <v>247</v>
      </c>
      <c r="C30" s="117"/>
      <c r="D30" s="117"/>
      <c r="E30" s="117"/>
      <c r="F30" s="117"/>
      <c r="G30" s="117"/>
      <c r="H30" s="117"/>
      <c r="I30" s="117"/>
      <c r="J30" s="120"/>
      <c r="K30" s="17"/>
      <c r="L30" s="17"/>
    </row>
    <row r="31" spans="1:12" s="78" customFormat="1" ht="13.5" thickBot="1">
      <c r="A31" s="109" t="s">
        <v>2</v>
      </c>
      <c r="B31" s="110" t="s">
        <v>251</v>
      </c>
      <c r="C31" s="111">
        <f>SUM(C19:C30)</f>
        <v>2000000</v>
      </c>
      <c r="D31" s="111"/>
      <c r="E31" s="111"/>
      <c r="F31" s="111"/>
      <c r="G31" s="111">
        <f>SUM(G19:G30)</f>
        <v>0</v>
      </c>
      <c r="H31" s="111"/>
      <c r="I31" s="111">
        <f>SUM(I19:I30)</f>
        <v>-1343351</v>
      </c>
      <c r="J31" s="118">
        <f>SUM(C31:I31)</f>
        <v>656649</v>
      </c>
      <c r="K31" s="86"/>
      <c r="L31" s="86"/>
    </row>
    <row r="32" spans="1:12">
      <c r="C32" s="17"/>
      <c r="D32" s="17"/>
      <c r="E32" s="17"/>
      <c r="F32" s="17"/>
      <c r="G32" s="17"/>
      <c r="H32" s="17"/>
      <c r="I32" s="17"/>
      <c r="J32" s="86"/>
      <c r="K32" s="17"/>
      <c r="L32" s="17"/>
    </row>
    <row r="33" spans="3:15">
      <c r="C33" s="17"/>
      <c r="D33" s="17"/>
      <c r="E33" s="17"/>
      <c r="F33" s="17"/>
      <c r="G33" s="17"/>
      <c r="H33" s="17"/>
      <c r="I33" s="17"/>
      <c r="J33" s="86"/>
      <c r="K33" s="17"/>
      <c r="L33" s="17"/>
    </row>
    <row r="34" spans="3:15" s="78" customFormat="1">
      <c r="C34" s="86"/>
      <c r="D34" s="86"/>
      <c r="E34" s="86"/>
      <c r="F34" s="86"/>
      <c r="G34" s="86"/>
      <c r="H34" s="86" t="s">
        <v>225</v>
      </c>
      <c r="I34" s="119"/>
      <c r="J34" s="119"/>
      <c r="K34" s="119"/>
      <c r="L34" s="119"/>
      <c r="M34" s="89"/>
      <c r="N34" s="89"/>
      <c r="O34" s="89"/>
    </row>
    <row r="35" spans="3:15" s="78" customFormat="1">
      <c r="I35" s="89"/>
      <c r="J35" s="89"/>
      <c r="K35" s="89"/>
      <c r="L35" s="89"/>
      <c r="M35" s="89"/>
      <c r="N35" s="89"/>
      <c r="O35" s="89"/>
    </row>
  </sheetData>
  <pageMargins left="0.28000000000000003" right="0.31" top="0.46" bottom="0.46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J47"/>
  <sheetViews>
    <sheetView topLeftCell="A7" workbookViewId="0">
      <selection activeCell="L21" sqref="L21"/>
    </sheetView>
  </sheetViews>
  <sheetFormatPr defaultRowHeight="12.75"/>
  <cols>
    <col min="1" max="1" width="3.28515625" customWidth="1"/>
    <col min="2" max="2" width="4.7109375" customWidth="1"/>
    <col min="3" max="3" width="24.28515625" customWidth="1"/>
    <col min="4" max="4" width="10" customWidth="1"/>
    <col min="5" max="5" width="11.42578125" customWidth="1"/>
    <col min="6" max="6" width="11.5703125" customWidth="1"/>
    <col min="7" max="7" width="12.5703125" customWidth="1"/>
    <col min="8" max="8" width="10.5703125" customWidth="1"/>
    <col min="9" max="9" width="7" customWidth="1"/>
  </cols>
  <sheetData>
    <row r="2" spans="2:9">
      <c r="B2" s="78" t="s">
        <v>389</v>
      </c>
    </row>
    <row r="3" spans="2:9">
      <c r="B3" s="78" t="s">
        <v>390</v>
      </c>
    </row>
    <row r="5" spans="2:9" ht="12" customHeight="1"/>
    <row r="6" spans="2:9" ht="13.5" thickBot="1">
      <c r="C6" s="66" t="s">
        <v>222</v>
      </c>
    </row>
    <row r="7" spans="2:9" ht="25.5">
      <c r="B7" s="70" t="s">
        <v>169</v>
      </c>
      <c r="C7" s="71" t="s">
        <v>208</v>
      </c>
      <c r="D7" s="71" t="s">
        <v>209</v>
      </c>
      <c r="E7" s="71" t="s">
        <v>210</v>
      </c>
      <c r="F7" s="71" t="s">
        <v>211</v>
      </c>
      <c r="G7" s="71" t="s">
        <v>212</v>
      </c>
      <c r="H7" s="72" t="s">
        <v>213</v>
      </c>
      <c r="I7" s="67"/>
    </row>
    <row r="8" spans="2:9">
      <c r="B8" s="73">
        <v>1</v>
      </c>
      <c r="C8" s="69" t="s">
        <v>214</v>
      </c>
      <c r="D8" s="68"/>
      <c r="E8" s="68"/>
      <c r="F8" s="68"/>
      <c r="G8" s="68"/>
      <c r="H8" s="74"/>
    </row>
    <row r="9" spans="2:9">
      <c r="B9" s="73">
        <v>2</v>
      </c>
      <c r="C9" s="69" t="s">
        <v>215</v>
      </c>
      <c r="D9" s="68"/>
      <c r="E9" s="68"/>
      <c r="F9" s="68"/>
      <c r="G9" s="68"/>
      <c r="H9" s="74"/>
    </row>
    <row r="10" spans="2:9">
      <c r="B10" s="73">
        <v>3</v>
      </c>
      <c r="C10" s="69" t="s">
        <v>216</v>
      </c>
      <c r="D10" s="68"/>
      <c r="E10" s="68"/>
      <c r="F10" s="68"/>
      <c r="G10" s="68"/>
      <c r="H10" s="74"/>
    </row>
    <row r="11" spans="2:9">
      <c r="B11" s="73">
        <v>4</v>
      </c>
      <c r="C11" s="69" t="s">
        <v>217</v>
      </c>
      <c r="D11" s="68"/>
      <c r="E11" s="68"/>
      <c r="F11" s="68"/>
      <c r="G11" s="68"/>
      <c r="H11" s="74"/>
    </row>
    <row r="12" spans="2:9">
      <c r="B12" s="73">
        <v>5</v>
      </c>
      <c r="C12" s="69" t="s">
        <v>218</v>
      </c>
      <c r="D12" s="68"/>
      <c r="E12" s="68"/>
      <c r="F12" s="68"/>
      <c r="G12" s="68"/>
      <c r="H12" s="74"/>
    </row>
    <row r="13" spans="2:9">
      <c r="B13" s="73">
        <v>6</v>
      </c>
      <c r="C13" s="69" t="s">
        <v>219</v>
      </c>
      <c r="D13" s="68"/>
      <c r="E13" s="68"/>
      <c r="F13" s="68"/>
      <c r="G13" s="68"/>
      <c r="H13" s="74"/>
    </row>
    <row r="14" spans="2:9">
      <c r="B14" s="73">
        <v>7</v>
      </c>
      <c r="C14" s="69" t="s">
        <v>220</v>
      </c>
      <c r="D14" s="68"/>
      <c r="E14" s="68"/>
      <c r="F14" s="68"/>
      <c r="G14" s="68"/>
      <c r="H14" s="74"/>
    </row>
    <row r="15" spans="2:9">
      <c r="B15" s="73"/>
      <c r="C15" s="69"/>
      <c r="D15" s="68"/>
      <c r="E15" s="68"/>
      <c r="F15" s="68"/>
      <c r="G15" s="68"/>
      <c r="H15" s="74"/>
    </row>
    <row r="16" spans="2:9" ht="13.5" thickBot="1">
      <c r="B16" s="75"/>
      <c r="C16" s="76" t="s">
        <v>221</v>
      </c>
      <c r="D16" s="76"/>
      <c r="E16" s="76">
        <f>SUM(E8:E15)</f>
        <v>0</v>
      </c>
      <c r="F16" s="76"/>
      <c r="G16" s="76"/>
      <c r="H16" s="77">
        <f>SUM(E16:G16)</f>
        <v>0</v>
      </c>
    </row>
    <row r="20" spans="2:10" ht="13.5" thickBot="1">
      <c r="C20" s="66" t="s">
        <v>223</v>
      </c>
    </row>
    <row r="21" spans="2:10" ht="25.5">
      <c r="B21" s="70" t="s">
        <v>169</v>
      </c>
      <c r="C21" s="71" t="s">
        <v>208</v>
      </c>
      <c r="D21" s="71" t="s">
        <v>209</v>
      </c>
      <c r="E21" s="71" t="s">
        <v>210</v>
      </c>
      <c r="F21" s="71" t="s">
        <v>211</v>
      </c>
      <c r="G21" s="71" t="s">
        <v>212</v>
      </c>
      <c r="H21" s="72" t="s">
        <v>213</v>
      </c>
      <c r="I21" s="67"/>
    </row>
    <row r="22" spans="2:10">
      <c r="B22" s="73">
        <v>1</v>
      </c>
      <c r="C22" s="69" t="s">
        <v>214</v>
      </c>
      <c r="D22" s="68"/>
      <c r="E22" s="69"/>
      <c r="F22" s="79"/>
      <c r="G22" s="79"/>
      <c r="H22" s="80"/>
      <c r="I22" s="17"/>
      <c r="J22" s="87"/>
    </row>
    <row r="23" spans="2:10">
      <c r="B23" s="73">
        <v>2</v>
      </c>
      <c r="C23" s="69" t="s">
        <v>215</v>
      </c>
      <c r="D23" s="68"/>
      <c r="E23" s="68"/>
      <c r="F23" s="79"/>
      <c r="G23" s="79"/>
      <c r="H23" s="80"/>
      <c r="I23" s="17"/>
      <c r="J23" s="87"/>
    </row>
    <row r="24" spans="2:10">
      <c r="B24" s="73">
        <v>3</v>
      </c>
      <c r="C24" s="69" t="s">
        <v>216</v>
      </c>
      <c r="D24" s="68"/>
      <c r="E24" s="68"/>
      <c r="F24" s="79"/>
      <c r="G24" s="79"/>
      <c r="H24" s="80"/>
      <c r="I24" s="17"/>
    </row>
    <row r="25" spans="2:10">
      <c r="B25" s="73">
        <v>4</v>
      </c>
      <c r="C25" s="69" t="s">
        <v>217</v>
      </c>
      <c r="D25" s="68"/>
      <c r="E25" s="68"/>
      <c r="F25" s="79"/>
      <c r="G25" s="79"/>
      <c r="H25" s="80"/>
      <c r="I25" s="17"/>
    </row>
    <row r="26" spans="2:10">
      <c r="B26" s="73">
        <v>5</v>
      </c>
      <c r="C26" s="69" t="s">
        <v>218</v>
      </c>
      <c r="D26" s="68"/>
      <c r="E26" s="68"/>
      <c r="F26" s="79"/>
      <c r="G26" s="79"/>
      <c r="H26" s="80"/>
      <c r="I26" s="17"/>
    </row>
    <row r="27" spans="2:10">
      <c r="B27" s="73">
        <v>6</v>
      </c>
      <c r="C27" s="69" t="s">
        <v>219</v>
      </c>
      <c r="D27" s="68"/>
      <c r="E27" s="68"/>
      <c r="F27" s="79"/>
      <c r="G27" s="79"/>
      <c r="H27" s="80"/>
      <c r="I27" s="17"/>
    </row>
    <row r="28" spans="2:10">
      <c r="B28" s="73">
        <v>7</v>
      </c>
      <c r="C28" s="69" t="s">
        <v>220</v>
      </c>
      <c r="D28" s="68"/>
      <c r="E28" s="68"/>
      <c r="F28" s="79"/>
      <c r="G28" s="79"/>
      <c r="H28" s="80"/>
      <c r="I28" s="17"/>
    </row>
    <row r="29" spans="2:10">
      <c r="B29" s="73"/>
      <c r="C29" s="69"/>
      <c r="D29" s="68"/>
      <c r="E29" s="68"/>
      <c r="F29" s="79"/>
      <c r="G29" s="79"/>
      <c r="H29" s="80"/>
      <c r="I29" s="17"/>
    </row>
    <row r="30" spans="2:10" ht="13.5" thickBot="1">
      <c r="B30" s="75"/>
      <c r="C30" s="76" t="s">
        <v>221</v>
      </c>
      <c r="D30" s="76"/>
      <c r="E30" s="76"/>
      <c r="F30" s="81">
        <f>SUM(F22:F29)</f>
        <v>0</v>
      </c>
      <c r="G30" s="81"/>
      <c r="H30" s="82">
        <f>SUM(F30:G30)</f>
        <v>0</v>
      </c>
      <c r="I30" s="17"/>
    </row>
    <row r="31" spans="2:10">
      <c r="F31" s="17"/>
      <c r="G31" s="17"/>
      <c r="H31" s="17"/>
      <c r="I31" s="17"/>
    </row>
    <row r="32" spans="2:10">
      <c r="F32" s="17"/>
      <c r="G32" s="17"/>
      <c r="H32" s="17"/>
      <c r="I32" s="17"/>
    </row>
    <row r="33" spans="2:9">
      <c r="F33" s="17"/>
      <c r="G33" s="17"/>
      <c r="H33" s="17"/>
      <c r="I33" s="17"/>
    </row>
    <row r="34" spans="2:9" ht="13.5" thickBot="1">
      <c r="C34" s="66" t="s">
        <v>224</v>
      </c>
      <c r="F34" s="17"/>
      <c r="G34" s="17"/>
      <c r="H34" s="17"/>
      <c r="I34" s="17"/>
    </row>
    <row r="35" spans="2:9" ht="25.5">
      <c r="B35" s="70" t="s">
        <v>169</v>
      </c>
      <c r="C35" s="71" t="s">
        <v>208</v>
      </c>
      <c r="D35" s="71" t="s">
        <v>209</v>
      </c>
      <c r="E35" s="71" t="s">
        <v>210</v>
      </c>
      <c r="F35" s="83" t="s">
        <v>211</v>
      </c>
      <c r="G35" s="83" t="s">
        <v>212</v>
      </c>
      <c r="H35" s="84" t="s">
        <v>213</v>
      </c>
      <c r="I35" s="85"/>
    </row>
    <row r="36" spans="2:9">
      <c r="B36" s="73">
        <v>1</v>
      </c>
      <c r="C36" s="69" t="s">
        <v>214</v>
      </c>
      <c r="D36" s="68"/>
      <c r="E36" s="68"/>
      <c r="F36" s="79"/>
      <c r="G36" s="79"/>
      <c r="H36" s="80"/>
      <c r="I36" s="17"/>
    </row>
    <row r="37" spans="2:9">
      <c r="B37" s="73">
        <v>2</v>
      </c>
      <c r="C37" s="69" t="s">
        <v>215</v>
      </c>
      <c r="D37" s="68"/>
      <c r="E37" s="68"/>
      <c r="F37" s="79"/>
      <c r="G37" s="79"/>
      <c r="H37" s="80"/>
      <c r="I37" s="17"/>
    </row>
    <row r="38" spans="2:9">
      <c r="B38" s="73">
        <v>3</v>
      </c>
      <c r="C38" s="69" t="s">
        <v>216</v>
      </c>
      <c r="D38" s="68"/>
      <c r="E38" s="68"/>
      <c r="F38" s="79"/>
      <c r="G38" s="79"/>
      <c r="H38" s="80"/>
      <c r="I38" s="17"/>
    </row>
    <row r="39" spans="2:9">
      <c r="B39" s="73">
        <v>4</v>
      </c>
      <c r="C39" s="69" t="s">
        <v>217</v>
      </c>
      <c r="D39" s="68"/>
      <c r="E39" s="68"/>
      <c r="F39" s="79"/>
      <c r="G39" s="79"/>
      <c r="H39" s="80"/>
      <c r="I39" s="17"/>
    </row>
    <row r="40" spans="2:9">
      <c r="B40" s="73">
        <v>5</v>
      </c>
      <c r="C40" s="69" t="s">
        <v>218</v>
      </c>
      <c r="D40" s="68"/>
      <c r="E40" s="68"/>
      <c r="F40" s="79"/>
      <c r="G40" s="79"/>
      <c r="H40" s="80"/>
      <c r="I40" s="17"/>
    </row>
    <row r="41" spans="2:9">
      <c r="B41" s="73">
        <v>6</v>
      </c>
      <c r="C41" s="69" t="s">
        <v>219</v>
      </c>
      <c r="D41" s="68"/>
      <c r="E41" s="68"/>
      <c r="F41" s="79"/>
      <c r="G41" s="79"/>
      <c r="H41" s="80"/>
      <c r="I41" s="17"/>
    </row>
    <row r="42" spans="2:9">
      <c r="B42" s="73">
        <v>7</v>
      </c>
      <c r="C42" s="69" t="s">
        <v>220</v>
      </c>
      <c r="D42" s="68"/>
      <c r="E42" s="68"/>
      <c r="F42" s="79"/>
      <c r="G42" s="79"/>
      <c r="H42" s="80"/>
      <c r="I42" s="17"/>
    </row>
    <row r="43" spans="2:9">
      <c r="B43" s="73"/>
      <c r="C43" s="69"/>
      <c r="D43" s="68"/>
      <c r="E43" s="68"/>
      <c r="F43" s="79"/>
      <c r="G43" s="79"/>
      <c r="H43" s="80"/>
      <c r="I43" s="17"/>
    </row>
    <row r="44" spans="2:9" ht="13.5" thickBot="1">
      <c r="B44" s="75"/>
      <c r="C44" s="76" t="s">
        <v>221</v>
      </c>
      <c r="D44" s="76"/>
      <c r="E44" s="76">
        <f>SUM(E36:E43)</f>
        <v>0</v>
      </c>
      <c r="F44" s="81"/>
      <c r="G44" s="81">
        <f>SUM(G36:G43)</f>
        <v>0</v>
      </c>
      <c r="H44" s="82">
        <f>E44-G44</f>
        <v>0</v>
      </c>
      <c r="I44" s="17"/>
    </row>
    <row r="45" spans="2:9">
      <c r="F45" s="17"/>
      <c r="G45" s="17"/>
      <c r="H45" s="17"/>
      <c r="I45" s="17"/>
    </row>
    <row r="46" spans="2:9" s="78" customFormat="1">
      <c r="F46" s="86" t="s">
        <v>225</v>
      </c>
      <c r="G46" s="86"/>
      <c r="H46" s="86"/>
      <c r="I46" s="86"/>
    </row>
    <row r="47" spans="2:9" s="78" customFormat="1"/>
  </sheetData>
  <pageMargins left="0.49" right="0.43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I33"/>
  <sheetViews>
    <sheetView workbookViewId="0">
      <selection activeCell="J17" sqref="J17"/>
    </sheetView>
  </sheetViews>
  <sheetFormatPr defaultRowHeight="12.75"/>
  <cols>
    <col min="1" max="1" width="5.42578125" customWidth="1"/>
    <col min="2" max="2" width="5.85546875" customWidth="1"/>
    <col min="3" max="3" width="45.5703125" customWidth="1"/>
    <col min="4" max="4" width="13.28515625" customWidth="1"/>
    <col min="5" max="5" width="15.42578125" customWidth="1"/>
    <col min="6" max="6" width="10.28515625" customWidth="1"/>
    <col min="7" max="7" width="10" customWidth="1"/>
  </cols>
  <sheetData>
    <row r="2" spans="2:8">
      <c r="B2" s="78" t="s">
        <v>389</v>
      </c>
    </row>
    <row r="3" spans="2:8">
      <c r="B3" s="78" t="s">
        <v>390</v>
      </c>
    </row>
    <row r="4" spans="2:8">
      <c r="B4" s="78"/>
    </row>
    <row r="5" spans="2:8" ht="13.5" thickBot="1">
      <c r="F5" s="66" t="s">
        <v>278</v>
      </c>
    </row>
    <row r="6" spans="2:8" ht="13.5" thickBot="1">
      <c r="B6" s="340" t="s">
        <v>277</v>
      </c>
      <c r="C6" s="341"/>
      <c r="D6" s="341"/>
      <c r="E6" s="341"/>
      <c r="F6" s="341"/>
      <c r="G6" s="342"/>
    </row>
    <row r="7" spans="2:8" ht="13.5" thickBot="1">
      <c r="B7" s="109" t="s">
        <v>226</v>
      </c>
      <c r="C7" s="123" t="s">
        <v>253</v>
      </c>
      <c r="D7" s="123" t="s">
        <v>254</v>
      </c>
      <c r="E7" s="123" t="s">
        <v>256</v>
      </c>
      <c r="F7" s="123" t="s">
        <v>257</v>
      </c>
      <c r="G7" s="124" t="s">
        <v>255</v>
      </c>
      <c r="H7" s="67"/>
    </row>
    <row r="8" spans="2:8">
      <c r="B8" s="125">
        <v>1</v>
      </c>
      <c r="C8" s="126" t="s">
        <v>259</v>
      </c>
      <c r="D8" s="127">
        <v>70</v>
      </c>
      <c r="E8" s="127">
        <v>11100</v>
      </c>
      <c r="F8" s="127"/>
      <c r="G8" s="128"/>
      <c r="H8" s="129"/>
    </row>
    <row r="9" spans="2:8">
      <c r="B9" s="122" t="s">
        <v>234</v>
      </c>
      <c r="C9" s="121" t="s">
        <v>260</v>
      </c>
      <c r="D9" s="135" t="s">
        <v>274</v>
      </c>
      <c r="E9" s="130">
        <v>11101</v>
      </c>
      <c r="F9" s="130"/>
      <c r="G9" s="131"/>
      <c r="H9" s="129"/>
    </row>
    <row r="10" spans="2:8">
      <c r="B10" s="122" t="s">
        <v>235</v>
      </c>
      <c r="C10" s="121" t="s">
        <v>261</v>
      </c>
      <c r="D10" s="130">
        <v>704</v>
      </c>
      <c r="E10" s="130">
        <v>11102</v>
      </c>
      <c r="F10" s="130"/>
      <c r="G10" s="131"/>
      <c r="H10" s="129"/>
    </row>
    <row r="11" spans="2:8">
      <c r="B11" s="122" t="s">
        <v>168</v>
      </c>
      <c r="C11" s="121" t="s">
        <v>262</v>
      </c>
      <c r="D11" s="130">
        <v>705</v>
      </c>
      <c r="E11" s="130">
        <v>11103</v>
      </c>
      <c r="F11" s="130"/>
      <c r="G11" s="131"/>
      <c r="H11" s="129"/>
    </row>
    <row r="12" spans="2:8">
      <c r="B12" s="122">
        <v>2</v>
      </c>
      <c r="C12" s="121" t="s">
        <v>263</v>
      </c>
      <c r="D12" s="132">
        <v>708</v>
      </c>
      <c r="E12" s="130">
        <v>11104</v>
      </c>
      <c r="F12" s="130"/>
      <c r="G12" s="131"/>
      <c r="H12" s="129"/>
    </row>
    <row r="13" spans="2:8">
      <c r="B13" s="122" t="s">
        <v>234</v>
      </c>
      <c r="C13" s="121" t="s">
        <v>264</v>
      </c>
      <c r="D13" s="132">
        <v>7081</v>
      </c>
      <c r="E13" s="130">
        <v>111041</v>
      </c>
      <c r="F13" s="130"/>
      <c r="G13" s="131"/>
      <c r="H13" s="129"/>
    </row>
    <row r="14" spans="2:8">
      <c r="B14" s="122" t="s">
        <v>235</v>
      </c>
      <c r="C14" s="121" t="s">
        <v>65</v>
      </c>
      <c r="D14" s="132">
        <v>7082</v>
      </c>
      <c r="E14" s="130">
        <v>111042</v>
      </c>
      <c r="F14" s="130">
        <v>5.0000000000000001E-3</v>
      </c>
      <c r="G14" s="131">
        <v>2.4E-2</v>
      </c>
      <c r="H14" s="129"/>
    </row>
    <row r="15" spans="2:8">
      <c r="B15" s="122" t="s">
        <v>168</v>
      </c>
      <c r="C15" s="121" t="s">
        <v>265</v>
      </c>
      <c r="D15" s="132">
        <v>7083</v>
      </c>
      <c r="E15" s="130">
        <v>111043</v>
      </c>
      <c r="F15" s="130"/>
      <c r="G15" s="131"/>
      <c r="H15" s="129"/>
    </row>
    <row r="16" spans="2:8" ht="25.5">
      <c r="B16" s="122">
        <v>3</v>
      </c>
      <c r="C16" s="121" t="s">
        <v>266</v>
      </c>
      <c r="D16" s="132">
        <v>71</v>
      </c>
      <c r="E16" s="130">
        <v>11201</v>
      </c>
      <c r="F16" s="130">
        <v>0</v>
      </c>
      <c r="G16" s="131"/>
      <c r="H16" s="129"/>
    </row>
    <row r="17" spans="2:9">
      <c r="B17" s="122"/>
      <c r="C17" s="121" t="s">
        <v>267</v>
      </c>
      <c r="D17" s="130"/>
      <c r="E17" s="130">
        <v>112011</v>
      </c>
      <c r="F17" s="130"/>
      <c r="G17" s="131"/>
      <c r="H17" s="129"/>
    </row>
    <row r="18" spans="2:9">
      <c r="B18" s="122"/>
      <c r="C18" s="121" t="s">
        <v>275</v>
      </c>
      <c r="D18" s="130"/>
      <c r="E18" s="130">
        <v>112012</v>
      </c>
      <c r="F18" s="130"/>
      <c r="G18" s="131"/>
      <c r="H18" s="129"/>
    </row>
    <row r="19" spans="2:9" ht="25.5">
      <c r="B19" s="122">
        <v>4</v>
      </c>
      <c r="C19" s="121" t="s">
        <v>268</v>
      </c>
      <c r="D19" s="132">
        <v>72</v>
      </c>
      <c r="E19" s="130">
        <v>11300</v>
      </c>
      <c r="F19" s="130"/>
      <c r="G19" s="131"/>
      <c r="H19" s="129"/>
    </row>
    <row r="20" spans="2:9">
      <c r="B20" s="100"/>
      <c r="C20" s="121" t="s">
        <v>269</v>
      </c>
      <c r="D20" s="130"/>
      <c r="E20" s="130">
        <v>11301</v>
      </c>
      <c r="F20" s="130"/>
      <c r="G20" s="131"/>
      <c r="H20" s="129"/>
    </row>
    <row r="21" spans="2:9">
      <c r="B21" s="122">
        <v>5</v>
      </c>
      <c r="C21" s="121" t="s">
        <v>270</v>
      </c>
      <c r="D21" s="130">
        <v>73</v>
      </c>
      <c r="E21" s="130">
        <v>11400</v>
      </c>
      <c r="F21" s="130"/>
      <c r="G21" s="131"/>
      <c r="H21" s="129"/>
    </row>
    <row r="22" spans="2:9">
      <c r="B22" s="122">
        <v>6</v>
      </c>
      <c r="C22" s="121" t="s">
        <v>271</v>
      </c>
      <c r="D22" s="130"/>
      <c r="E22" s="130">
        <v>11500</v>
      </c>
      <c r="F22" s="130">
        <v>1800</v>
      </c>
      <c r="G22" s="131"/>
      <c r="H22" s="129"/>
    </row>
    <row r="23" spans="2:9">
      <c r="B23" s="122">
        <v>7</v>
      </c>
      <c r="C23" s="121" t="s">
        <v>272</v>
      </c>
      <c r="D23" s="130">
        <v>77</v>
      </c>
      <c r="E23" s="130">
        <v>11600</v>
      </c>
      <c r="F23" s="130"/>
      <c r="G23" s="131"/>
      <c r="H23" s="129"/>
    </row>
    <row r="24" spans="2:9">
      <c r="B24" s="122"/>
      <c r="C24" s="121"/>
      <c r="D24" s="130"/>
      <c r="E24" s="130"/>
      <c r="F24" s="130"/>
      <c r="G24" s="131"/>
      <c r="H24" s="129"/>
    </row>
    <row r="25" spans="2:9" ht="13.5" thickBot="1">
      <c r="B25" s="138" t="s">
        <v>276</v>
      </c>
      <c r="C25" s="137" t="s">
        <v>273</v>
      </c>
      <c r="D25" s="136"/>
      <c r="E25" s="136">
        <v>11800</v>
      </c>
      <c r="F25" s="136">
        <f>F22</f>
        <v>1800</v>
      </c>
      <c r="G25" s="139">
        <f>SUM(G11:G24)</f>
        <v>2.4E-2</v>
      </c>
      <c r="H25" s="129"/>
    </row>
    <row r="26" spans="2:9">
      <c r="B26" s="66"/>
      <c r="C26" s="66"/>
      <c r="D26" s="133"/>
      <c r="E26" s="133"/>
      <c r="F26" s="133"/>
      <c r="G26" s="134"/>
      <c r="H26" s="134"/>
    </row>
    <row r="27" spans="2:9" s="78" customFormat="1">
      <c r="G27" s="86"/>
      <c r="H27" s="86"/>
      <c r="I27" s="86"/>
    </row>
    <row r="28" spans="2:9" s="78" customFormat="1">
      <c r="E28" s="86" t="s">
        <v>225</v>
      </c>
    </row>
    <row r="29" spans="2:9">
      <c r="E29" s="78"/>
    </row>
    <row r="31" spans="2:9">
      <c r="D31" s="134"/>
      <c r="E31" s="134"/>
      <c r="F31" s="134"/>
      <c r="G31" s="134"/>
      <c r="H31" s="134"/>
    </row>
    <row r="32" spans="2:9">
      <c r="D32" s="134"/>
      <c r="E32" s="134"/>
      <c r="F32" s="134"/>
      <c r="G32" s="134"/>
      <c r="H32" s="134"/>
    </row>
    <row r="33" spans="4:8">
      <c r="D33" s="134"/>
      <c r="E33" s="134"/>
      <c r="F33" s="134"/>
      <c r="G33" s="134"/>
      <c r="H33" s="134"/>
    </row>
  </sheetData>
  <mergeCells count="1">
    <mergeCell ref="B6:G6"/>
  </mergeCells>
  <pageMargins left="0.36" right="0.38" top="0.48" bottom="0.57999999999999996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I55"/>
  <sheetViews>
    <sheetView workbookViewId="0">
      <selection activeCell="J7" sqref="J7"/>
    </sheetView>
  </sheetViews>
  <sheetFormatPr defaultRowHeight="12.75"/>
  <cols>
    <col min="1" max="1" width="2.42578125" style="66" customWidth="1"/>
    <col min="2" max="2" width="9.28515625" style="66" customWidth="1"/>
    <col min="3" max="3" width="37" style="66" customWidth="1"/>
    <col min="4" max="4" width="13.28515625" style="66" customWidth="1"/>
    <col min="5" max="5" width="15.42578125" style="66" customWidth="1"/>
    <col min="6" max="6" width="10.28515625" style="66" customWidth="1"/>
    <col min="7" max="7" width="10" style="66" customWidth="1"/>
    <col min="8" max="16384" width="9.140625" style="66"/>
  </cols>
  <sheetData>
    <row r="2" spans="2:8">
      <c r="B2" s="78" t="s">
        <v>389</v>
      </c>
    </row>
    <row r="3" spans="2:8">
      <c r="B3" s="78" t="s">
        <v>390</v>
      </c>
    </row>
    <row r="4" spans="2:8">
      <c r="B4" s="78"/>
    </row>
    <row r="5" spans="2:8" ht="13.5" thickBot="1">
      <c r="F5" s="66" t="s">
        <v>278</v>
      </c>
    </row>
    <row r="6" spans="2:8" ht="13.5" thickBot="1">
      <c r="B6" s="340" t="s">
        <v>277</v>
      </c>
      <c r="C6" s="341"/>
      <c r="D6" s="341"/>
      <c r="E6" s="341"/>
      <c r="F6" s="341"/>
      <c r="G6" s="342"/>
    </row>
    <row r="7" spans="2:8" ht="13.5" thickBot="1">
      <c r="B7" s="109" t="s">
        <v>226</v>
      </c>
      <c r="C7" s="140" t="s">
        <v>279</v>
      </c>
      <c r="D7" s="123" t="s">
        <v>254</v>
      </c>
      <c r="E7" s="123" t="s">
        <v>256</v>
      </c>
      <c r="F7" s="123" t="s">
        <v>257</v>
      </c>
      <c r="G7" s="124" t="s">
        <v>255</v>
      </c>
      <c r="H7" s="160"/>
    </row>
    <row r="8" spans="2:8">
      <c r="B8" s="125">
        <v>1</v>
      </c>
      <c r="C8" s="209" t="s">
        <v>289</v>
      </c>
      <c r="D8" s="127">
        <v>60</v>
      </c>
      <c r="E8" s="127"/>
      <c r="F8" s="208">
        <f>F13</f>
        <v>1326060</v>
      </c>
      <c r="G8" s="151"/>
      <c r="H8" s="161"/>
    </row>
    <row r="9" spans="2:8">
      <c r="B9" s="122" t="s">
        <v>234</v>
      </c>
      <c r="C9" s="121" t="s">
        <v>290</v>
      </c>
      <c r="D9" s="135" t="s">
        <v>327</v>
      </c>
      <c r="E9" s="130"/>
      <c r="F9" s="130"/>
      <c r="G9" s="153"/>
      <c r="H9" s="161"/>
    </row>
    <row r="10" spans="2:8">
      <c r="B10" s="122" t="s">
        <v>235</v>
      </c>
      <c r="C10" s="121" t="s">
        <v>291</v>
      </c>
      <c r="D10" s="130"/>
      <c r="E10" s="130"/>
      <c r="F10" s="130"/>
      <c r="G10" s="153"/>
      <c r="H10" s="161"/>
    </row>
    <row r="11" spans="2:8">
      <c r="B11" s="122" t="s">
        <v>168</v>
      </c>
      <c r="C11" s="121" t="s">
        <v>292</v>
      </c>
      <c r="D11" s="135" t="s">
        <v>328</v>
      </c>
      <c r="E11" s="130"/>
      <c r="F11" s="130"/>
      <c r="G11" s="153"/>
      <c r="H11" s="161"/>
    </row>
    <row r="12" spans="2:8">
      <c r="B12" s="122" t="s">
        <v>280</v>
      </c>
      <c r="C12" s="121" t="s">
        <v>293</v>
      </c>
      <c r="D12" s="135"/>
      <c r="E12" s="130"/>
      <c r="F12" s="130"/>
      <c r="G12" s="153"/>
      <c r="H12" s="161"/>
    </row>
    <row r="13" spans="2:8">
      <c r="B13" s="122" t="s">
        <v>281</v>
      </c>
      <c r="C13" s="121" t="s">
        <v>294</v>
      </c>
      <c r="D13" s="135" t="s">
        <v>329</v>
      </c>
      <c r="E13" s="130"/>
      <c r="F13" s="130">
        <v>1326060</v>
      </c>
      <c r="G13" s="153"/>
      <c r="H13" s="161"/>
    </row>
    <row r="14" spans="2:8">
      <c r="B14" s="122">
        <v>2</v>
      </c>
      <c r="C14" s="146" t="s">
        <v>295</v>
      </c>
      <c r="D14" s="130">
        <v>64</v>
      </c>
      <c r="E14" s="130"/>
      <c r="F14" s="207">
        <f>F15+F16</f>
        <v>1785510</v>
      </c>
      <c r="G14" s="153">
        <f>'Ardh.-Shp.(Nat.)'!F17</f>
        <v>0</v>
      </c>
      <c r="H14" s="161"/>
    </row>
    <row r="15" spans="2:8">
      <c r="B15" s="122" t="s">
        <v>234</v>
      </c>
      <c r="C15" s="121" t="s">
        <v>296</v>
      </c>
      <c r="D15" s="130">
        <v>641</v>
      </c>
      <c r="E15" s="130"/>
      <c r="F15" s="130">
        <f>'Ardh.-Shp.(Nat.)'!E17</f>
        <v>1530000</v>
      </c>
      <c r="G15" s="153">
        <f>'Ardh.-Shp.(Nat.)'!F18</f>
        <v>0</v>
      </c>
      <c r="H15" s="161"/>
    </row>
    <row r="16" spans="2:8">
      <c r="B16" s="122" t="s">
        <v>235</v>
      </c>
      <c r="C16" s="121" t="s">
        <v>297</v>
      </c>
      <c r="D16" s="130">
        <v>644</v>
      </c>
      <c r="E16" s="130"/>
      <c r="F16" s="130">
        <v>255510</v>
      </c>
      <c r="G16" s="153"/>
      <c r="H16" s="161"/>
    </row>
    <row r="17" spans="2:8">
      <c r="B17" s="122">
        <v>3</v>
      </c>
      <c r="C17" s="146" t="s">
        <v>298</v>
      </c>
      <c r="D17" s="130">
        <v>68</v>
      </c>
      <c r="E17" s="130"/>
      <c r="F17" s="130">
        <f>'Ardh.-Shp.(Nat.)'!E19</f>
        <v>0</v>
      </c>
      <c r="G17" s="153">
        <f>'Ardh.-Shp.(Nat.)'!F19</f>
        <v>0</v>
      </c>
      <c r="H17" s="161"/>
    </row>
    <row r="18" spans="2:8">
      <c r="B18" s="122">
        <v>4</v>
      </c>
      <c r="C18" s="146" t="s">
        <v>299</v>
      </c>
      <c r="D18" s="130">
        <v>61</v>
      </c>
      <c r="E18" s="130"/>
      <c r="F18" s="130"/>
      <c r="G18" s="153"/>
      <c r="H18" s="161"/>
    </row>
    <row r="19" spans="2:8">
      <c r="B19" s="122" t="s">
        <v>234</v>
      </c>
      <c r="C19" s="121" t="s">
        <v>300</v>
      </c>
      <c r="D19" s="130"/>
      <c r="E19" s="130"/>
      <c r="F19" s="130"/>
      <c r="G19" s="153"/>
      <c r="H19" s="161"/>
    </row>
    <row r="20" spans="2:8">
      <c r="B20" s="122" t="s">
        <v>235</v>
      </c>
      <c r="C20" s="121" t="s">
        <v>301</v>
      </c>
      <c r="D20" s="130">
        <v>611</v>
      </c>
      <c r="E20" s="130"/>
      <c r="F20" s="130"/>
      <c r="G20" s="153"/>
      <c r="H20" s="161"/>
    </row>
    <row r="21" spans="2:8">
      <c r="B21" s="122" t="s">
        <v>168</v>
      </c>
      <c r="C21" s="121" t="s">
        <v>64</v>
      </c>
      <c r="D21" s="130">
        <v>613</v>
      </c>
      <c r="E21" s="130"/>
      <c r="F21" s="130"/>
      <c r="G21" s="153"/>
      <c r="H21" s="161"/>
    </row>
    <row r="22" spans="2:8">
      <c r="B22" s="122" t="s">
        <v>280</v>
      </c>
      <c r="C22" s="121" t="s">
        <v>302</v>
      </c>
      <c r="D22" s="130">
        <v>615</v>
      </c>
      <c r="E22" s="130"/>
      <c r="F22" s="130"/>
      <c r="G22" s="153"/>
      <c r="H22" s="161"/>
    </row>
    <row r="23" spans="2:8">
      <c r="B23" s="122" t="s">
        <v>281</v>
      </c>
      <c r="C23" s="121" t="s">
        <v>303</v>
      </c>
      <c r="D23" s="130">
        <v>616</v>
      </c>
      <c r="E23" s="130"/>
      <c r="F23" s="130"/>
      <c r="G23" s="153"/>
      <c r="H23" s="161"/>
    </row>
    <row r="24" spans="2:8">
      <c r="B24" s="122" t="s">
        <v>282</v>
      </c>
      <c r="C24" s="121" t="s">
        <v>304</v>
      </c>
      <c r="D24" s="130">
        <v>617</v>
      </c>
      <c r="E24" s="130"/>
      <c r="F24" s="130"/>
      <c r="G24" s="153"/>
      <c r="H24" s="161"/>
    </row>
    <row r="25" spans="2:8">
      <c r="B25" s="122" t="s">
        <v>283</v>
      </c>
      <c r="C25" s="121" t="s">
        <v>314</v>
      </c>
      <c r="D25" s="130">
        <v>618</v>
      </c>
      <c r="E25" s="130"/>
      <c r="F25" s="130"/>
      <c r="G25" s="153"/>
      <c r="H25" s="161"/>
    </row>
    <row r="26" spans="2:8">
      <c r="B26" s="122" t="s">
        <v>284</v>
      </c>
      <c r="C26" s="121" t="s">
        <v>305</v>
      </c>
      <c r="D26" s="130">
        <v>623</v>
      </c>
      <c r="E26" s="130"/>
      <c r="F26" s="130"/>
      <c r="G26" s="153"/>
      <c r="H26" s="161"/>
    </row>
    <row r="27" spans="2:8">
      <c r="B27" s="122" t="s">
        <v>285</v>
      </c>
      <c r="C27" s="121" t="s">
        <v>306</v>
      </c>
      <c r="D27" s="130">
        <v>624</v>
      </c>
      <c r="E27" s="130"/>
      <c r="F27" s="130"/>
      <c r="G27" s="153"/>
      <c r="H27" s="161"/>
    </row>
    <row r="28" spans="2:8">
      <c r="B28" s="122" t="s">
        <v>258</v>
      </c>
      <c r="C28" s="121" t="s">
        <v>307</v>
      </c>
      <c r="D28" s="130">
        <v>625</v>
      </c>
      <c r="E28" s="130"/>
      <c r="F28" s="130"/>
      <c r="G28" s="153"/>
      <c r="H28" s="161"/>
    </row>
    <row r="29" spans="2:8">
      <c r="B29" s="122" t="s">
        <v>286</v>
      </c>
      <c r="C29" s="121" t="s">
        <v>308</v>
      </c>
      <c r="D29" s="130">
        <v>626</v>
      </c>
      <c r="E29" s="130"/>
      <c r="F29" s="130"/>
      <c r="G29" s="153"/>
      <c r="H29" s="161"/>
    </row>
    <row r="30" spans="2:8">
      <c r="B30" s="122" t="s">
        <v>285</v>
      </c>
      <c r="C30" s="121" t="s">
        <v>309</v>
      </c>
      <c r="D30" s="130">
        <v>627</v>
      </c>
      <c r="E30" s="130"/>
      <c r="F30" s="130"/>
      <c r="G30" s="153"/>
      <c r="H30" s="161"/>
    </row>
    <row r="31" spans="2:8">
      <c r="B31" s="122"/>
      <c r="C31" s="121" t="s">
        <v>310</v>
      </c>
      <c r="D31" s="130">
        <v>6271</v>
      </c>
      <c r="E31" s="130"/>
      <c r="F31" s="130"/>
      <c r="G31" s="153"/>
      <c r="H31" s="161"/>
    </row>
    <row r="32" spans="2:8">
      <c r="B32" s="122"/>
      <c r="C32" s="121" t="s">
        <v>311</v>
      </c>
      <c r="D32" s="130">
        <v>6272</v>
      </c>
      <c r="E32" s="130"/>
      <c r="F32" s="130"/>
      <c r="G32" s="153"/>
      <c r="H32" s="161"/>
    </row>
    <row r="33" spans="2:8">
      <c r="B33" s="122" t="s">
        <v>287</v>
      </c>
      <c r="C33" s="121" t="s">
        <v>312</v>
      </c>
      <c r="D33" s="130">
        <v>628</v>
      </c>
      <c r="E33" s="130"/>
      <c r="F33" s="130">
        <f>'Ardh.-Shp.(Nat.)'!E21</f>
        <v>7362</v>
      </c>
      <c r="G33" s="153">
        <f>'Ardh.-Shp.(Nat.)'!F21</f>
        <v>0</v>
      </c>
      <c r="H33" s="161"/>
    </row>
    <row r="34" spans="2:8">
      <c r="B34" s="122">
        <v>5</v>
      </c>
      <c r="C34" s="146" t="s">
        <v>313</v>
      </c>
      <c r="D34" s="130">
        <v>63</v>
      </c>
      <c r="E34" s="130"/>
      <c r="F34" s="130"/>
      <c r="G34" s="153"/>
      <c r="H34" s="161"/>
    </row>
    <row r="35" spans="2:8">
      <c r="B35" s="122" t="s">
        <v>234</v>
      </c>
      <c r="C35" s="121" t="s">
        <v>315</v>
      </c>
      <c r="D35" s="130">
        <v>632</v>
      </c>
      <c r="E35" s="130"/>
      <c r="F35" s="130"/>
      <c r="G35" s="153"/>
      <c r="H35" s="161"/>
    </row>
    <row r="36" spans="2:8">
      <c r="B36" s="122" t="s">
        <v>235</v>
      </c>
      <c r="C36" s="121" t="s">
        <v>316</v>
      </c>
      <c r="D36" s="130">
        <v>633</v>
      </c>
      <c r="E36" s="130"/>
      <c r="F36" s="130"/>
      <c r="G36" s="153"/>
      <c r="H36" s="161"/>
    </row>
    <row r="37" spans="2:8">
      <c r="B37" s="122" t="s">
        <v>168</v>
      </c>
      <c r="C37" s="121" t="s">
        <v>317</v>
      </c>
      <c r="D37" s="130">
        <v>634</v>
      </c>
      <c r="E37" s="130"/>
      <c r="F37" s="130"/>
      <c r="G37" s="153"/>
      <c r="H37" s="161"/>
    </row>
    <row r="38" spans="2:8">
      <c r="B38" s="122" t="s">
        <v>280</v>
      </c>
      <c r="C38" s="121" t="s">
        <v>318</v>
      </c>
      <c r="D38" s="135" t="s">
        <v>330</v>
      </c>
      <c r="E38" s="130"/>
      <c r="F38" s="130"/>
      <c r="G38" s="153"/>
      <c r="H38" s="161"/>
    </row>
    <row r="39" spans="2:8">
      <c r="B39" s="122" t="s">
        <v>288</v>
      </c>
      <c r="C39" s="121" t="s">
        <v>319</v>
      </c>
      <c r="D39" s="130"/>
      <c r="E39" s="130"/>
      <c r="F39" s="130"/>
      <c r="G39" s="153"/>
      <c r="H39" s="161"/>
    </row>
    <row r="40" spans="2:8">
      <c r="B40" s="122"/>
      <c r="C40" s="121"/>
      <c r="D40" s="130"/>
      <c r="E40" s="130"/>
      <c r="F40" s="130"/>
      <c r="G40" s="153"/>
      <c r="H40" s="161"/>
    </row>
    <row r="41" spans="2:8">
      <c r="B41" s="122"/>
      <c r="C41" s="121" t="s">
        <v>320</v>
      </c>
      <c r="D41" s="130"/>
      <c r="E41" s="130"/>
      <c r="F41" s="130"/>
      <c r="G41" s="153"/>
      <c r="H41" s="161"/>
    </row>
    <row r="42" spans="2:8">
      <c r="B42" s="122">
        <v>1</v>
      </c>
      <c r="C42" s="121" t="s">
        <v>321</v>
      </c>
      <c r="D42" s="130"/>
      <c r="E42" s="130"/>
      <c r="F42" s="130">
        <v>20</v>
      </c>
      <c r="G42" s="153">
        <v>0</v>
      </c>
      <c r="H42" s="161"/>
    </row>
    <row r="43" spans="2:8">
      <c r="B43" s="122">
        <v>2</v>
      </c>
      <c r="C43" s="121" t="s">
        <v>322</v>
      </c>
      <c r="D43" s="132"/>
      <c r="E43" s="130"/>
      <c r="F43" s="130">
        <v>0</v>
      </c>
      <c r="G43" s="153">
        <v>0</v>
      </c>
      <c r="H43" s="161"/>
    </row>
    <row r="44" spans="2:8">
      <c r="B44" s="122" t="s">
        <v>234</v>
      </c>
      <c r="C44" s="121" t="s">
        <v>323</v>
      </c>
      <c r="D44" s="132"/>
      <c r="E44" s="130"/>
      <c r="F44" s="130">
        <v>0</v>
      </c>
      <c r="G44" s="153">
        <v>0</v>
      </c>
      <c r="H44" s="161"/>
    </row>
    <row r="45" spans="2:8">
      <c r="B45" s="122"/>
      <c r="C45" s="121" t="s">
        <v>324</v>
      </c>
      <c r="D45" s="132"/>
      <c r="E45" s="130"/>
      <c r="F45" s="130">
        <v>0</v>
      </c>
      <c r="G45" s="153">
        <v>0</v>
      </c>
      <c r="H45" s="161"/>
    </row>
    <row r="46" spans="2:8">
      <c r="B46" s="122" t="s">
        <v>235</v>
      </c>
      <c r="C46" s="121" t="s">
        <v>325</v>
      </c>
      <c r="D46" s="132"/>
      <c r="E46" s="130"/>
      <c r="F46" s="130">
        <v>0</v>
      </c>
      <c r="G46" s="153">
        <v>0</v>
      </c>
      <c r="H46" s="161"/>
    </row>
    <row r="47" spans="2:8">
      <c r="B47" s="122"/>
      <c r="C47" s="121" t="s">
        <v>326</v>
      </c>
      <c r="D47" s="132"/>
      <c r="E47" s="130"/>
      <c r="F47" s="130">
        <v>0</v>
      </c>
      <c r="G47" s="153">
        <v>0</v>
      </c>
      <c r="H47" s="161"/>
    </row>
    <row r="48" spans="2:8">
      <c r="D48" s="133"/>
      <c r="E48" s="133"/>
      <c r="F48" s="133"/>
      <c r="G48" s="133"/>
      <c r="H48" s="133"/>
    </row>
    <row r="49" spans="4:9" s="78" customFormat="1">
      <c r="G49" s="86"/>
      <c r="H49" s="86"/>
      <c r="I49" s="86"/>
    </row>
    <row r="50" spans="4:9" s="78" customFormat="1">
      <c r="E50" s="86" t="s">
        <v>225</v>
      </c>
    </row>
    <row r="51" spans="4:9">
      <c r="E51" s="78"/>
    </row>
    <row r="53" spans="4:9">
      <c r="D53" s="133"/>
      <c r="E53" s="133"/>
      <c r="F53" s="133"/>
      <c r="G53" s="133"/>
      <c r="H53" s="133"/>
    </row>
    <row r="54" spans="4:9">
      <c r="D54" s="133"/>
      <c r="E54" s="133"/>
      <c r="F54" s="133"/>
      <c r="G54" s="133"/>
      <c r="H54" s="133"/>
    </row>
    <row r="55" spans="4:9">
      <c r="D55" s="133"/>
      <c r="E55" s="133"/>
      <c r="F55" s="133"/>
      <c r="G55" s="133"/>
      <c r="H55" s="133"/>
    </row>
  </sheetData>
  <mergeCells count="1">
    <mergeCell ref="B6:G6"/>
  </mergeCells>
  <pageMargins left="0.27" right="0.48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Faqja I-re</vt:lpstr>
      <vt:lpstr>Aktivi</vt:lpstr>
      <vt:lpstr>Pasivi</vt:lpstr>
      <vt:lpstr>Ardh.-Shp.(Nat.)</vt:lpstr>
      <vt:lpstr>Pasq.fluksit dir</vt:lpstr>
      <vt:lpstr>LEVIZJA E KAPITALIT</vt:lpstr>
      <vt:lpstr>AMORTIZIMI </vt:lpstr>
      <vt:lpstr>pas 1</vt:lpstr>
      <vt:lpstr>pas 2</vt:lpstr>
      <vt:lpstr>pas 3</vt:lpstr>
    </vt:vector>
  </TitlesOfParts>
  <Company>COC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2012-03-27T09:55:58Z</cp:lastPrinted>
  <dcterms:created xsi:type="dcterms:W3CDTF">2009-03-11T13:54:22Z</dcterms:created>
  <dcterms:modified xsi:type="dcterms:W3CDTF">2019-01-07T23:36:12Z</dcterms:modified>
</cp:coreProperties>
</file>