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00" windowHeight="8610" activeTab="3"/>
  </bookViews>
  <sheets>
    <sheet name="Kopertina" sheetId="9" r:id="rId1"/>
    <sheet name="Aktive" sheetId="1" r:id="rId2"/>
    <sheet name="Pasivi" sheetId="2" r:id="rId3"/>
    <sheet name="PASHN" sheetId="3" r:id="rId4"/>
    <sheet name="Pasq  fluksi M .d" sheetId="5" r:id="rId5"/>
    <sheet name="Levizje kapit" sheetId="7" r:id="rId6"/>
    <sheet name="shenime shpieguese" sheetId="10" r:id="rId7"/>
  </sheets>
  <definedNames>
    <definedName name="_xlnm.Print_Area" localSheetId="1">Aktive!$A$1:$Y$224</definedName>
    <definedName name="_xlnm.Print_Area" localSheetId="0">Kopertina!$A$1:$AC$54</definedName>
    <definedName name="_xlnm.Print_Area" localSheetId="5">'Levizje kapit'!$A$1:$I$47</definedName>
    <definedName name="_xlnm.Print_Area" localSheetId="3">PASHN!$B$1:$N$55</definedName>
  </definedNames>
  <calcPr calcId="124519"/>
</workbook>
</file>

<file path=xl/calcChain.xml><?xml version="1.0" encoding="utf-8"?>
<calcChain xmlns="http://schemas.openxmlformats.org/spreadsheetml/2006/main">
  <c r="B161" i="10"/>
  <c r="B162"/>
  <c r="B160"/>
  <c r="B158"/>
  <c r="H146"/>
  <c r="B146"/>
  <c r="H143"/>
  <c r="B143"/>
  <c r="F132"/>
  <c r="C115"/>
  <c r="C114"/>
  <c r="H114"/>
  <c r="B114"/>
  <c r="C110"/>
  <c r="H102"/>
  <c r="H110" s="1"/>
  <c r="H108"/>
  <c r="C109"/>
  <c r="B109"/>
  <c r="C105"/>
  <c r="C106"/>
  <c r="C107"/>
  <c r="C108"/>
  <c r="B105"/>
  <c r="B106"/>
  <c r="B107"/>
  <c r="B108"/>
  <c r="F91"/>
  <c r="D10" i="5"/>
  <c r="H158" i="10"/>
  <c r="E25" i="5"/>
  <c r="E12" i="3"/>
  <c r="E18"/>
  <c r="E32"/>
  <c r="F46" i="2"/>
  <c r="C134" i="10"/>
  <c r="C135"/>
  <c r="B134"/>
  <c r="B135"/>
  <c r="C124"/>
  <c r="H124"/>
  <c r="B124"/>
  <c r="H118"/>
  <c r="C119"/>
  <c r="C120"/>
  <c r="C121"/>
  <c r="C122"/>
  <c r="B119"/>
  <c r="B120"/>
  <c r="B121"/>
  <c r="B122"/>
  <c r="C118"/>
  <c r="B118"/>
  <c r="C103"/>
  <c r="C104"/>
  <c r="B103"/>
  <c r="B104"/>
  <c r="C98"/>
  <c r="C99"/>
  <c r="C100"/>
  <c r="C101"/>
  <c r="C102"/>
  <c r="B98"/>
  <c r="B99"/>
  <c r="B100"/>
  <c r="B101"/>
  <c r="B102"/>
  <c r="C97"/>
  <c r="B97"/>
  <c r="F82"/>
  <c r="H93"/>
  <c r="H86"/>
  <c r="H84"/>
  <c r="H79"/>
  <c r="C79"/>
  <c r="C84"/>
  <c r="C86"/>
  <c r="C93"/>
  <c r="B79"/>
  <c r="B84"/>
  <c r="B86"/>
  <c r="B93"/>
  <c r="C78"/>
  <c r="B78"/>
  <c r="H68"/>
  <c r="C67"/>
  <c r="C68"/>
  <c r="C71"/>
  <c r="C72"/>
  <c r="B67"/>
  <c r="B68"/>
  <c r="B71"/>
  <c r="B72"/>
  <c r="C66"/>
  <c r="B66"/>
  <c r="H63"/>
  <c r="C63"/>
  <c r="B63"/>
  <c r="C59"/>
  <c r="H59"/>
  <c r="B59"/>
  <c r="F12" i="3"/>
  <c r="F18"/>
  <c r="F19"/>
  <c r="F33"/>
  <c r="F35"/>
  <c r="F32"/>
  <c r="G23" i="7"/>
  <c r="H23" s="1"/>
  <c r="H34" s="1"/>
  <c r="E26" i="2"/>
  <c r="E17"/>
  <c r="F17"/>
  <c r="E30"/>
  <c r="E10"/>
  <c r="E20"/>
  <c r="E31"/>
  <c r="F10"/>
  <c r="F20"/>
  <c r="F26"/>
  <c r="F30"/>
  <c r="D25" i="5"/>
  <c r="D18"/>
  <c r="D26"/>
  <c r="E15" i="1"/>
  <c r="E22"/>
  <c r="E6"/>
  <c r="E26"/>
  <c r="E40"/>
  <c r="E34"/>
  <c r="E49"/>
  <c r="F22"/>
  <c r="F15"/>
  <c r="F6"/>
  <c r="F26"/>
  <c r="F40"/>
  <c r="F34"/>
  <c r="C34" i="7"/>
  <c r="H29"/>
  <c r="H27"/>
  <c r="H32"/>
  <c r="H22"/>
  <c r="E10" i="5"/>
  <c r="E18"/>
  <c r="E26"/>
  <c r="E28"/>
  <c r="D27"/>
  <c r="H161" i="10"/>
  <c r="F46" i="1"/>
  <c r="E46"/>
  <c r="H160" i="10"/>
  <c r="F31" i="2"/>
  <c r="F48"/>
  <c r="F49" i="1"/>
  <c r="E19" i="3"/>
  <c r="H134" i="10"/>
  <c r="E50" i="1"/>
  <c r="F50"/>
  <c r="D28" i="5"/>
  <c r="H135" i="10"/>
  <c r="E33" i="3"/>
  <c r="H162" i="10"/>
  <c r="E35" i="3"/>
  <c r="E45" i="2"/>
  <c r="H109" i="10"/>
  <c r="E46" i="2"/>
  <c r="G26" i="7"/>
  <c r="E48" i="2"/>
  <c r="H26" i="7"/>
  <c r="G34" l="1"/>
</calcChain>
</file>

<file path=xl/sharedStrings.xml><?xml version="1.0" encoding="utf-8"?>
<sst xmlns="http://schemas.openxmlformats.org/spreadsheetml/2006/main" count="376" uniqueCount="312">
  <si>
    <t>AKTIVET</t>
  </si>
  <si>
    <t>Shenime</t>
  </si>
  <si>
    <t>Viti</t>
  </si>
  <si>
    <t>I</t>
  </si>
  <si>
    <t>AKTIVET AFATSHKURTERA</t>
  </si>
  <si>
    <t>Aktive monetare</t>
  </si>
  <si>
    <t>Derivative dhe aktive te mbajtura per tregtim</t>
  </si>
  <si>
    <t>Derivativet</t>
  </si>
  <si>
    <t>Aktivet e mbajtura per tregetim</t>
  </si>
  <si>
    <t>Totali 2</t>
  </si>
  <si>
    <t>Aktive te tjera financiare afatshkurtra</t>
  </si>
  <si>
    <t>Llogari/kerkesa te arketueshme</t>
  </si>
  <si>
    <t>Instrumente te tjera borxhi</t>
  </si>
  <si>
    <t>Investime te tjera financiare</t>
  </si>
  <si>
    <t>Totali 3</t>
  </si>
  <si>
    <t>Inventari</t>
  </si>
  <si>
    <t>Lendet e para</t>
  </si>
  <si>
    <t>Prodhim ne proces</t>
  </si>
  <si>
    <t>Produkete te gatshme</t>
  </si>
  <si>
    <t>Mallra per rishitje</t>
  </si>
  <si>
    <t xml:space="preserve">Parapagesat per furnizime </t>
  </si>
  <si>
    <t>Totali 4</t>
  </si>
  <si>
    <t>Aktivet afatshkurtra te mbajtura per shitje</t>
  </si>
  <si>
    <t>Aktivet biologjike afatshkurtra</t>
  </si>
  <si>
    <t>Parapagimet dhe shpenzimet e shtyra</t>
  </si>
  <si>
    <t>TOTAL I AKTIVEVE AFATSHKURTRA(I)</t>
  </si>
  <si>
    <t>AKTIVET AFATGJATA</t>
  </si>
  <si>
    <t>Investimet financiare afatgjata</t>
  </si>
  <si>
    <t>Pjesemarrje te tjera ne njesi te kontrolluara</t>
  </si>
  <si>
    <t>(vetem ne PF)</t>
  </si>
  <si>
    <t>Aksione dhe investime te tjera ne pjesemarrje</t>
  </si>
  <si>
    <t>Aksione dhe letra te tjera me vlere</t>
  </si>
  <si>
    <t>Llogari/Kerkesa te arketueshme afatgjata</t>
  </si>
  <si>
    <t>Totali 1.</t>
  </si>
  <si>
    <t xml:space="preserve">Aktive afatgjata materiale </t>
  </si>
  <si>
    <t>Toka</t>
  </si>
  <si>
    <t>Makineri dhe pajisje</t>
  </si>
  <si>
    <t>Ndertesa</t>
  </si>
  <si>
    <t>Aktive te tjera afatgjata materiale(me vl.kontab.)</t>
  </si>
  <si>
    <t>Aktivet Biologjike afatgjata</t>
  </si>
  <si>
    <t>Aktivet afatgjata jomateriale</t>
  </si>
  <si>
    <t>Emri I mire</t>
  </si>
  <si>
    <t>Shpenzimet e zhvillimit</t>
  </si>
  <si>
    <t>Aktive te thera afatgjata jomateriale</t>
  </si>
  <si>
    <t>Kapiatal aksionar i papaguar</t>
  </si>
  <si>
    <t>Aktive te tjera afatgjata</t>
  </si>
  <si>
    <t>TOTALI I AKTIVEVE AFATGJATA (II)</t>
  </si>
  <si>
    <t>TOTALI I AKTIVEVE  (I+II)</t>
  </si>
  <si>
    <t>(i)</t>
  </si>
  <si>
    <t>(ii)</t>
  </si>
  <si>
    <t>(iii)</t>
  </si>
  <si>
    <t>(iv)</t>
  </si>
  <si>
    <t>(v)</t>
  </si>
  <si>
    <t>II</t>
  </si>
  <si>
    <t>(iv0</t>
  </si>
  <si>
    <t>DETYRIMET DHE KAPITALI</t>
  </si>
  <si>
    <t>Huamarjet</t>
  </si>
  <si>
    <t>Huat dhe obligacionet afatshkurtra</t>
  </si>
  <si>
    <t>Kthimet/ripagesat e huave afatgjata</t>
  </si>
  <si>
    <t>Bono te konvertueshme</t>
  </si>
  <si>
    <t>Huat dhe parapagimet</t>
  </si>
  <si>
    <t xml:space="preserve">Te pagueshme ndaj furnitoreve </t>
  </si>
  <si>
    <t>Te pagueshme ndaj punonjesve</t>
  </si>
  <si>
    <t>Detyrime tatimore</t>
  </si>
  <si>
    <t xml:space="preserve">Hua te tjera </t>
  </si>
  <si>
    <t>Parapagimet e arketuara</t>
  </si>
  <si>
    <t>Grantet dhe te ardhurat e shtyra</t>
  </si>
  <si>
    <t>Provizionet aftashkurtra</t>
  </si>
  <si>
    <t>TOTALI I DETYR. AFATSHKURTRA (I)</t>
  </si>
  <si>
    <t>DETYRIME AFATGJATA</t>
  </si>
  <si>
    <t>Huat afatgjata</t>
  </si>
  <si>
    <t>Hua ,bono dhe dtyrime nga qiraja finaciare</t>
  </si>
  <si>
    <t>Bonot e konverueshme</t>
  </si>
  <si>
    <t>Totali 1</t>
  </si>
  <si>
    <t xml:space="preserve">Huamarrje te tjera afatgjata </t>
  </si>
  <si>
    <t>Provizionet afatgjat</t>
  </si>
  <si>
    <t>Grantet dhe te ardhuart e shtyra</t>
  </si>
  <si>
    <t>TOTALI I DETYR.AFATGJATA(II)</t>
  </si>
  <si>
    <t>TOTALI I DETYRIMEVE</t>
  </si>
  <si>
    <t>KAPITALI</t>
  </si>
  <si>
    <t>III</t>
  </si>
  <si>
    <t>Aksionet e pakices(perdoret vetem ne pasqyrat</t>
  </si>
  <si>
    <t>(perdoret vetem ne PF te konsoliduara)</t>
  </si>
  <si>
    <t>Kapitali qe i perket aksionarve te shoqerise meme</t>
  </si>
  <si>
    <t>finaciare te konsoliduara)</t>
  </si>
  <si>
    <t>Kapitali aksionar</t>
  </si>
  <si>
    <t>Primi i  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</si>
  <si>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</si>
  <si>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</si>
  <si>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</si>
  <si>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</si>
  <si>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</si>
  <si>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 e vitit financiar</t>
  </si>
  <si>
    <t>TOTALI I KAPITALIT   (III)</t>
  </si>
  <si>
    <t>(I,II,III)</t>
  </si>
  <si>
    <t>TOTALI    I      DETYRIMEVE      KAPITALIT</t>
  </si>
  <si>
    <t xml:space="preserve">Periudha </t>
  </si>
  <si>
    <t>raportuese</t>
  </si>
  <si>
    <t>Pasqyra e fluksit monetar-Metoda direkte</t>
  </si>
  <si>
    <t>Fluksi monetar nga veprimtarite e shfrytezimit</t>
  </si>
  <si>
    <t>MM neto nga veprimtarite e shfrytezimit</t>
  </si>
  <si>
    <t xml:space="preserve">Fluksi monetar nga veprimtarite investuese </t>
  </si>
  <si>
    <t>MM neto te perdorura ne veprimtarite investuese</t>
  </si>
  <si>
    <t>Fluksi monetar nga aktivitetet financiare</t>
  </si>
  <si>
    <t>MM neto e perdorur ne veprimtarite financiare</t>
  </si>
  <si>
    <t>Mjetet monetare ne fillim te  periudhes kontabel</t>
  </si>
  <si>
    <t>Mjetet monetare ne fund te  periudhes kontabel</t>
  </si>
  <si>
    <t>paraaredhese</t>
  </si>
  <si>
    <t>A-</t>
  </si>
  <si>
    <t>PASQYRA E TE ARDHURAVE DHE SHPENZIMEVE</t>
  </si>
  <si>
    <t>(Bazuar ne klasifikimin e Shpenzimeve sipas Natyres)</t>
  </si>
  <si>
    <t>Nr.</t>
  </si>
  <si>
    <t>Pershkrimi i  Elementeve</t>
  </si>
  <si>
    <t>Referncat</t>
  </si>
  <si>
    <t>Nr llog</t>
  </si>
  <si>
    <t>Ushtrimor</t>
  </si>
  <si>
    <t>paraardhes</t>
  </si>
  <si>
    <t>Shitjet neto</t>
  </si>
  <si>
    <t>Te ardhura te tjera nga veprimtarite e</t>
  </si>
  <si>
    <t>shfrytezimit</t>
  </si>
  <si>
    <t>Ndryshimet ne inventarin e produkteve te</t>
  </si>
  <si>
    <t>Materialet e konsumuara</t>
  </si>
  <si>
    <t>Kosto e punes</t>
  </si>
  <si>
    <t>~pagat e personelit</t>
  </si>
  <si>
    <t xml:space="preserve">~shpenzimet per sigurimet shoqerore dhe </t>
  </si>
  <si>
    <t>shendetsore</t>
  </si>
  <si>
    <t xml:space="preserve">Amortizimet dhe zhvleresimet </t>
  </si>
  <si>
    <t>Shpenzime te tjera</t>
  </si>
  <si>
    <t>kryesore (1+2+/-3-8)</t>
  </si>
  <si>
    <t>Te ardhuarat dhe shpenzimet finaciare nga</t>
  </si>
  <si>
    <t>njesite e kontrolluara</t>
  </si>
  <si>
    <t>pjesmarrjet</t>
  </si>
  <si>
    <t>Fitimi apo humbja nga veprimtaria</t>
  </si>
  <si>
    <t xml:space="preserve">Te ardhuarat dhe shpenzimet finaciare </t>
  </si>
  <si>
    <t>Totali  I te ardhuarve dhe shpenzimeve</t>
  </si>
  <si>
    <t>financiare(12.1+/-12.2+/-12.3+/-12.4)</t>
  </si>
  <si>
    <t>Fitimi ( humbja ) para tatimit(9+/-13)</t>
  </si>
  <si>
    <t>Fitimi( humbja) neto e vitit financiar</t>
  </si>
  <si>
    <t>(14-15)</t>
  </si>
  <si>
    <t>Elementet e pasqyrave te konsoliduara</t>
  </si>
  <si>
    <t>Totali I shpenzimeve (shuma 4 -7)</t>
  </si>
  <si>
    <t>Ne nje pasqyre te pakonsoliduar</t>
  </si>
  <si>
    <t>(b)</t>
  </si>
  <si>
    <t>Kapiatali aksionar</t>
  </si>
  <si>
    <t>Aksione te thesarit</t>
  </si>
  <si>
    <t>Totali</t>
  </si>
  <si>
    <t>Primi i aksionit</t>
  </si>
  <si>
    <t>Fitimi i pashperndare</t>
  </si>
  <si>
    <t>Rezerva ligjore statuso</t>
  </si>
  <si>
    <t>Pozicioni me 31</t>
  </si>
  <si>
    <t>Efekti I indryshimeve</t>
  </si>
  <si>
    <t>ne politiket kontabel</t>
  </si>
  <si>
    <t>rregulluar</t>
  </si>
  <si>
    <t>Pozicioni i</t>
  </si>
  <si>
    <t>Fitimi neto per</t>
  </si>
  <si>
    <t>periudhen kontabel</t>
  </si>
  <si>
    <t>Dividentet e paguar</t>
  </si>
  <si>
    <t>Rritje e rezerves se</t>
  </si>
  <si>
    <t>kapiatlit</t>
  </si>
  <si>
    <t>Emetimi I aksioneve</t>
  </si>
  <si>
    <t>dhjetor 2006</t>
  </si>
  <si>
    <t xml:space="preserve">Pozicioni me 31 </t>
  </si>
  <si>
    <t>Emetimi I kapiatalit</t>
  </si>
  <si>
    <t xml:space="preserve">aksionar </t>
  </si>
  <si>
    <t>Aksionet te thesarit</t>
  </si>
  <si>
    <t>te riblera</t>
  </si>
  <si>
    <t>dhjetor 2008</t>
  </si>
  <si>
    <t>x</t>
  </si>
  <si>
    <t>(x)</t>
  </si>
  <si>
    <t xml:space="preserve">    investime te tjera financiare afatgjata</t>
  </si>
  <si>
    <t xml:space="preserve"> -   Te ardhuarat dhe shpenzimet financiare nga</t>
  </si>
  <si>
    <t xml:space="preserve">  -Te ardhurat dhe shpenzimet nga interesat</t>
  </si>
  <si>
    <t xml:space="preserve">   -Fitimet (humbjet) nga kursi I kembimit</t>
  </si>
  <si>
    <t xml:space="preserve">    -Te ardhura dhe shpenzime te tjera financiare</t>
  </si>
  <si>
    <t>gatshme dhe prodhimit ne proces (+/-)</t>
  </si>
  <si>
    <t>Shpenzimet e tatimit mbi fitimin(10%)</t>
  </si>
  <si>
    <t>Per Drejtimin  e Njesise  Ekonomike</t>
  </si>
  <si>
    <t>(                                 )</t>
  </si>
  <si>
    <t>DETYRIMET  AFATSHKURTERA</t>
  </si>
  <si>
    <t xml:space="preserve">Nuk ka </t>
  </si>
  <si>
    <t>MM te paguara ndaj furnitoreve dhe  punonjeseve(-)</t>
  </si>
  <si>
    <t>Mjetet  monetare (MM) te  arketuara nga klientet(+)</t>
  </si>
  <si>
    <t>Interesi i paguar(-)</t>
  </si>
  <si>
    <t>Tatim mbi fitimin i paguar(-)</t>
  </si>
  <si>
    <t>Blerja e njesise se  kontrolluar X minus parate e Arketuara(-)</t>
  </si>
  <si>
    <t>Blerja e  aktiveve afatgjata materiale(-)</t>
  </si>
  <si>
    <t>Te ardhurat nga shitja e pajisjeve (+)</t>
  </si>
  <si>
    <t>Ineresi I arketuar(+)</t>
  </si>
  <si>
    <t>Dividentet e arketuara(+)</t>
  </si>
  <si>
    <t>Pagesat e detyrimeve te qirase financiare(-)</t>
  </si>
  <si>
    <t>Dividente te  paguar(-)</t>
  </si>
  <si>
    <t>Rritja/renia neto e mjeteve monetare(-/+)</t>
  </si>
  <si>
    <t>EMRI</t>
  </si>
  <si>
    <t>Adresa e biznesit</t>
  </si>
  <si>
    <t>Data e krijimit</t>
  </si>
  <si>
    <t>Nipti</t>
  </si>
  <si>
    <t>(SHPK.</t>
  </si>
  <si>
    <t xml:space="preserve">/P fizik </t>
  </si>
  <si>
    <t xml:space="preserve">      /SHA.SHA</t>
  </si>
  <si>
    <t>BILANCI    KONTABEL</t>
  </si>
  <si>
    <t xml:space="preserve">  DHE</t>
  </si>
  <si>
    <t>Data e depozitimit</t>
  </si>
  <si>
    <t>.Prot</t>
  </si>
  <si>
    <t xml:space="preserve">Nr. </t>
  </si>
  <si>
    <r>
      <t xml:space="preserve">     PASQYRAT</t>
    </r>
    <r>
      <rPr>
        <b/>
        <sz val="12"/>
        <rFont val="Arial"/>
        <family val="2"/>
      </rPr>
      <t xml:space="preserve"> </t>
    </r>
    <r>
      <rPr>
        <b/>
        <sz val="10"/>
        <rFont val="Arial Narrow"/>
        <family val="2"/>
      </rPr>
      <t>E TJERA</t>
    </r>
    <r>
      <rPr>
        <b/>
        <sz val="14"/>
        <rFont val="Arial"/>
        <family val="2"/>
      </rPr>
      <t xml:space="preserve">  FINANCIARE</t>
    </r>
  </si>
  <si>
    <t>S H E N I M E T          SH P J E G U E S E</t>
  </si>
  <si>
    <t>702-704x</t>
  </si>
  <si>
    <t>706-708x</t>
  </si>
  <si>
    <t>601-608</t>
  </si>
  <si>
    <t>641-648</t>
  </si>
  <si>
    <t>68x</t>
  </si>
  <si>
    <t>61-63</t>
  </si>
  <si>
    <t>763,764,765,</t>
  </si>
  <si>
    <t>Te ardhura nga emetimi I kapitalit aksionar(+)</t>
  </si>
  <si>
    <t>arke</t>
  </si>
  <si>
    <t>SKK2</t>
  </si>
  <si>
    <t>MM, te ardhura nga veprimtarite(+)</t>
  </si>
  <si>
    <t>Ritje/pakesim Detyrimet -Ortaket</t>
  </si>
  <si>
    <t>paga</t>
  </si>
  <si>
    <t>KORCE</t>
  </si>
  <si>
    <t>PASQYRA E LEVIZJES SE KAPITALIT</t>
  </si>
  <si>
    <t>Politikat kontabel</t>
  </si>
  <si>
    <t>Parimi I zbatuar</t>
  </si>
  <si>
    <t>Inventaret</t>
  </si>
  <si>
    <t>Nuk ka</t>
  </si>
  <si>
    <t>Eshte ndjekur parimi I materialitetit</t>
  </si>
  <si>
    <t>Ngjarjet pas bilancit</t>
  </si>
  <si>
    <t>Shtrirja gjeografike</t>
  </si>
  <si>
    <t>Pasivet kushtezuara</t>
  </si>
  <si>
    <t>Aktivet  kushtezuara</t>
  </si>
  <si>
    <t>Monedha e perdorur</t>
  </si>
  <si>
    <t>Forma e PF</t>
  </si>
  <si>
    <t>FIFO</t>
  </si>
  <si>
    <t>Aktiviteti Kryesor</t>
  </si>
  <si>
    <t>Statusi Juridik</t>
  </si>
  <si>
    <t>AASH</t>
  </si>
  <si>
    <t>Individuale per cdo artikull/ dhe  ne disa zera mesatare e ponderuar</t>
  </si>
  <si>
    <t>Metoda</t>
  </si>
  <si>
    <t>Vl fillestar</t>
  </si>
  <si>
    <t>Vl ne bilanc</t>
  </si>
  <si>
    <t>Inventarizim i</t>
  </si>
  <si>
    <t>periodik</t>
  </si>
  <si>
    <t>Banges Shqipetare</t>
  </si>
  <si>
    <t>P.F jane  individuale</t>
  </si>
  <si>
    <t>vazhdushe</t>
  </si>
  <si>
    <t>Me kosto=Cmim i blerjes +shpenzimet e tjera</t>
  </si>
  <si>
    <t xml:space="preserve">Ne  qytetit te Korces  </t>
  </si>
  <si>
    <t>Rezidenc</t>
  </si>
  <si>
    <t>1Filial</t>
  </si>
  <si>
    <t>Kadri kontabel</t>
  </si>
  <si>
    <t>SKK</t>
  </si>
  <si>
    <t>SNK</t>
  </si>
  <si>
    <t>Politikat Kontabel jane  zhvilluar ne zbatim te ligjit 9228  dt29.04.04</t>
  </si>
  <si>
    <t>Informacion  Shtese….</t>
  </si>
  <si>
    <t>faqet ne vijim</t>
  </si>
  <si>
    <t xml:space="preserve">Ky informacion eshte ndertuar ne menyre sistematike ne menyre qe te shpjegoje qarte dhe </t>
  </si>
  <si>
    <t>besushem  rezultatin financiar,performancen financiare,fluksin e parase etj qe perbejne zerat</t>
  </si>
  <si>
    <t>kryesore te veprimtarise dhe te tjera shenime shpjeguse analitike</t>
  </si>
  <si>
    <t>Shenimet dote permbajne reference lidhese per zerat qe do te shpjegohen</t>
  </si>
  <si>
    <t>Korrigjime periudh.m</t>
  </si>
  <si>
    <t>SKK1</t>
  </si>
  <si>
    <t>SKK4</t>
  </si>
  <si>
    <t>Ligji per Kontabilitetin</t>
  </si>
  <si>
    <r>
      <t xml:space="preserve">Vlerat jane  shprehur ne </t>
    </r>
    <r>
      <rPr>
        <b/>
        <u/>
        <sz val="10"/>
        <rFont val="Arial"/>
        <family val="2"/>
      </rPr>
      <t>Leke/te rrubullakosura</t>
    </r>
  </si>
  <si>
    <t xml:space="preserve">Riklasifikimi ne fundviti behet me Kursin Historik   te </t>
  </si>
  <si>
    <t>Monedha e huaj  konvertohet me kursin perditesor</t>
  </si>
  <si>
    <t>Me kosto  neto (vlera e drejte)pasi me 31.12.08 ajo eshte me e &lt; se V.N.R</t>
  </si>
  <si>
    <t>Llogari/kerkesa te tjera te arketueshme(tvsh)</t>
  </si>
  <si>
    <t>Individuale/lek/</t>
  </si>
  <si>
    <t xml:space="preserve">               (</t>
  </si>
  <si>
    <t>"KORCA  2008"    SH.A</t>
  </si>
  <si>
    <t xml:space="preserve">UZINA E INSTRUMENTAVE </t>
  </si>
  <si>
    <t>K84329001E</t>
  </si>
  <si>
    <t>Shenime shpieguese per pasqyren e aktiveve te shoqerise</t>
  </si>
  <si>
    <t>banke</t>
  </si>
  <si>
    <t>Shenime shpieguese per pasqyren e pasiveve te shoqerise</t>
  </si>
  <si>
    <t>Sherbime kontabel</t>
  </si>
  <si>
    <t>sigurime shoqerore</t>
  </si>
  <si>
    <t>tap</t>
  </si>
  <si>
    <t>Shenime shpjeguese per pasqyren e te ardhurave dhe shpenzimeve</t>
  </si>
  <si>
    <t>personel jashte ndermarrjes</t>
  </si>
  <si>
    <t>sherbime bankare</t>
  </si>
  <si>
    <t>gjoba</t>
  </si>
  <si>
    <t>Periudha Kontabel      nga  1.01.2009 deri  31.12.2009</t>
  </si>
  <si>
    <t>dhjetor 2009</t>
  </si>
  <si>
    <t>Ekspert kontabel</t>
  </si>
  <si>
    <t>tatim ne burim</t>
  </si>
  <si>
    <t>detyrime te tjera</t>
  </si>
  <si>
    <t>Detyrim I prapambetur per ekspert kontabel</t>
  </si>
  <si>
    <t>te tjera per personelin</t>
  </si>
  <si>
    <t xml:space="preserve">shpenzime te tjera </t>
  </si>
  <si>
    <t>blerje te tjera</t>
  </si>
  <si>
    <t>Shenime shpieguese per pasqyren e fluksit monetar</t>
  </si>
  <si>
    <t>te ardhura nga shitja e makineri paisje</t>
  </si>
  <si>
    <t>kosto e punes</t>
  </si>
  <si>
    <t>shpenzime te tjera</t>
  </si>
  <si>
    <t>detyrime te pag. ne fillim te periudhes</t>
  </si>
  <si>
    <t>detyrime te pag. ne fund  te periudhes</t>
  </si>
  <si>
    <t>hua te tjera ne fund te periudhes</t>
  </si>
  <si>
    <t>Shenime shpieguese per pasqyren e levizjeve te kapitalit</t>
  </si>
  <si>
    <t>Kapitali aksionar eshte zmadhuar me 85,929,000.00 leke sipas</t>
  </si>
  <si>
    <t>vendimit te QKR-se dt.06.08.2009, dhe vlera e tij eshte 87,929,000.00 leke</t>
  </si>
  <si>
    <t>Per vitin 2009 shoqeria rezultoi me humbje ne vleren 3,982,140.00 leke</t>
  </si>
  <si>
    <t>Kishte humbje te mbartur ne vleren         790,057.00 leke</t>
  </si>
  <si>
    <t>Totali I kapitalit rezulton   83,156,803.00 leke</t>
  </si>
  <si>
    <t xml:space="preserve">P.F te vitit 2009 jane ndertuar sipas SKK </t>
  </si>
  <si>
    <t>Per Shoqerine</t>
  </si>
  <si>
    <t>Kontabel I miratuar</t>
  </si>
  <si>
    <t>Silvana ÇIFLIGARI</t>
  </si>
  <si>
    <t>Ilirian   KOSTA</t>
  </si>
  <si>
    <t>vlera e hekurishteve te shitura</t>
  </si>
  <si>
    <t>shitje e hekurishte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</si>
</sst>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26"/>
      <name val="Arial"/>
      <family val="2"/>
    </font>
    <font>
      <sz val="14"/>
      <name val="Gill Sans MT Condensed"/>
      <family val="2"/>
    </font>
    <font>
      <b/>
      <sz val="10"/>
      <name val="Arial Narrow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6" xfId="0" applyFont="1" applyBorder="1"/>
    <xf numFmtId="0" fontId="1" fillId="0" borderId="7" xfId="0" applyFont="1" applyBorder="1"/>
    <xf numFmtId="0" fontId="4" fillId="0" borderId="7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7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0" fillId="0" borderId="12" xfId="0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4" xfId="0" applyFont="1" applyBorder="1"/>
    <xf numFmtId="0" fontId="1" fillId="2" borderId="7" xfId="0" applyFont="1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12" xfId="0" applyFill="1" applyBorder="1"/>
    <xf numFmtId="0" fontId="0" fillId="3" borderId="12" xfId="0" applyFill="1" applyBorder="1"/>
    <xf numFmtId="0" fontId="0" fillId="0" borderId="26" xfId="0" applyBorder="1"/>
    <xf numFmtId="0" fontId="0" fillId="0" borderId="7" xfId="0" applyFill="1" applyBorder="1"/>
    <xf numFmtId="0" fontId="0" fillId="2" borderId="6" xfId="0" applyFill="1" applyBorder="1"/>
    <xf numFmtId="0" fontId="1" fillId="2" borderId="11" xfId="0" applyFont="1" applyFill="1" applyBorder="1"/>
    <xf numFmtId="0" fontId="1" fillId="2" borderId="27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26" xfId="0" applyFont="1" applyBorder="1"/>
    <xf numFmtId="0" fontId="4" fillId="0" borderId="28" xfId="0" applyFont="1" applyBorder="1"/>
    <xf numFmtId="0" fontId="1" fillId="0" borderId="26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1" xfId="0" applyFont="1" applyFill="1" applyBorder="1"/>
    <xf numFmtId="0" fontId="1" fillId="0" borderId="32" xfId="0" applyFont="1" applyFill="1" applyBorder="1"/>
    <xf numFmtId="0" fontId="12" fillId="0" borderId="32" xfId="0" applyFont="1" applyBorder="1"/>
    <xf numFmtId="0" fontId="0" fillId="0" borderId="33" xfId="0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2" borderId="17" xfId="0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2" borderId="26" xfId="0" applyFont="1" applyFill="1" applyBorder="1"/>
    <xf numFmtId="0" fontId="1" fillId="0" borderId="39" xfId="0" applyFont="1" applyFill="1" applyBorder="1" applyAlignment="1">
      <alignment horizontal="center"/>
    </xf>
    <xf numFmtId="0" fontId="1" fillId="0" borderId="26" xfId="0" applyFont="1" applyFill="1" applyBorder="1"/>
    <xf numFmtId="0" fontId="5" fillId="2" borderId="26" xfId="0" applyFont="1" applyFill="1" applyBorder="1"/>
    <xf numFmtId="0" fontId="12" fillId="2" borderId="31" xfId="0" applyFont="1" applyFill="1" applyBorder="1"/>
    <xf numFmtId="0" fontId="1" fillId="3" borderId="27" xfId="0" applyFont="1" applyFill="1" applyBorder="1"/>
    <xf numFmtId="0" fontId="2" fillId="0" borderId="28" xfId="0" applyFont="1" applyBorder="1"/>
    <xf numFmtId="0" fontId="3" fillId="0" borderId="26" xfId="0" applyFont="1" applyBorder="1"/>
    <xf numFmtId="0" fontId="4" fillId="0" borderId="42" xfId="0" applyFont="1" applyBorder="1"/>
    <xf numFmtId="0" fontId="1" fillId="2" borderId="28" xfId="0" applyFont="1" applyFill="1" applyBorder="1"/>
    <xf numFmtId="0" fontId="1" fillId="0" borderId="28" xfId="0" applyFont="1" applyFill="1" applyBorder="1"/>
    <xf numFmtId="0" fontId="0" fillId="0" borderId="34" xfId="0" applyBorder="1"/>
    <xf numFmtId="0" fontId="1" fillId="0" borderId="38" xfId="0" applyFont="1" applyBorder="1"/>
    <xf numFmtId="0" fontId="1" fillId="0" borderId="39" xfId="0" applyFont="1" applyBorder="1"/>
    <xf numFmtId="0" fontId="1" fillId="0" borderId="39" xfId="0" applyFont="1" applyBorder="1" applyAlignment="1">
      <alignment horizontal="left"/>
    </xf>
    <xf numFmtId="0" fontId="1" fillId="2" borderId="39" xfId="0" applyFont="1" applyFill="1" applyBorder="1"/>
    <xf numFmtId="0" fontId="1" fillId="0" borderId="37" xfId="0" applyFont="1" applyBorder="1"/>
    <xf numFmtId="0" fontId="1" fillId="2" borderId="38" xfId="0" applyFont="1" applyFill="1" applyBorder="1"/>
    <xf numFmtId="0" fontId="1" fillId="0" borderId="43" xfId="0" applyFont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3" borderId="44" xfId="0" applyFont="1" applyFill="1" applyBorder="1"/>
    <xf numFmtId="0" fontId="1" fillId="0" borderId="40" xfId="0" applyFont="1" applyBorder="1"/>
    <xf numFmtId="0" fontId="1" fillId="3" borderId="44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Fill="1" applyBorder="1"/>
    <xf numFmtId="0" fontId="0" fillId="0" borderId="47" xfId="0" applyBorder="1"/>
    <xf numFmtId="0" fontId="0" fillId="3" borderId="47" xfId="0" applyFill="1" applyBorder="1"/>
    <xf numFmtId="0" fontId="3" fillId="0" borderId="31" xfId="0" applyFont="1" applyBorder="1"/>
    <xf numFmtId="0" fontId="3" fillId="0" borderId="32" xfId="0" applyFont="1" applyBorder="1"/>
    <xf numFmtId="0" fontId="1" fillId="3" borderId="46" xfId="0" applyFont="1" applyFill="1" applyBorder="1"/>
    <xf numFmtId="0" fontId="1" fillId="2" borderId="44" xfId="0" applyFont="1" applyFill="1" applyBorder="1"/>
    <xf numFmtId="0" fontId="1" fillId="3" borderId="45" xfId="0" applyFont="1" applyFill="1" applyBorder="1"/>
    <xf numFmtId="0" fontId="0" fillId="0" borderId="40" xfId="0" applyBorder="1"/>
    <xf numFmtId="0" fontId="0" fillId="0" borderId="48" xfId="0" applyBorder="1"/>
    <xf numFmtId="0" fontId="1" fillId="0" borderId="49" xfId="0" applyFont="1" applyBorder="1"/>
    <xf numFmtId="0" fontId="1" fillId="0" borderId="50" xfId="0" applyFont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/>
    <xf numFmtId="0" fontId="17" fillId="0" borderId="0" xfId="0" applyFont="1"/>
    <xf numFmtId="0" fontId="0" fillId="0" borderId="53" xfId="0" applyBorder="1"/>
    <xf numFmtId="0" fontId="0" fillId="0" borderId="0" xfId="0" applyFill="1" applyBorder="1"/>
    <xf numFmtId="0" fontId="4" fillId="0" borderId="0" xfId="0" applyFont="1"/>
    <xf numFmtId="0" fontId="0" fillId="0" borderId="27" xfId="0" applyBorder="1"/>
    <xf numFmtId="0" fontId="3" fillId="2" borderId="7" xfId="0" applyFont="1" applyFill="1" applyBorder="1"/>
    <xf numFmtId="0" fontId="0" fillId="0" borderId="54" xfId="0" applyBorder="1"/>
    <xf numFmtId="0" fontId="1" fillId="0" borderId="0" xfId="0" applyFont="1"/>
    <xf numFmtId="0" fontId="19" fillId="0" borderId="0" xfId="0" applyFont="1"/>
    <xf numFmtId="0" fontId="17" fillId="0" borderId="0" xfId="0" applyFont="1" applyAlignment="1"/>
    <xf numFmtId="0" fontId="20" fillId="0" borderId="0" xfId="0" applyFont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4" fillId="0" borderId="54" xfId="0" applyFont="1" applyBorder="1"/>
    <xf numFmtId="0" fontId="14" fillId="0" borderId="57" xfId="0" applyFont="1" applyBorder="1"/>
    <xf numFmtId="3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22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0" xfId="0" applyFont="1"/>
    <xf numFmtId="0" fontId="4" fillId="0" borderId="11" xfId="0" applyFont="1" applyFill="1" applyBorder="1"/>
    <xf numFmtId="0" fontId="0" fillId="0" borderId="58" xfId="0" applyBorder="1"/>
    <xf numFmtId="0" fontId="0" fillId="2" borderId="3" xfId="0" applyFill="1" applyBorder="1"/>
    <xf numFmtId="0" fontId="0" fillId="2" borderId="0" xfId="0" applyFill="1" applyBorder="1"/>
    <xf numFmtId="0" fontId="18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4" xfId="0" applyFont="1" applyBorder="1"/>
    <xf numFmtId="0" fontId="0" fillId="0" borderId="53" xfId="0" applyFill="1" applyBorder="1"/>
    <xf numFmtId="0" fontId="0" fillId="0" borderId="59" xfId="0" applyBorder="1"/>
    <xf numFmtId="0" fontId="14" fillId="0" borderId="0" xfId="0" applyFont="1" applyBorder="1"/>
    <xf numFmtId="0" fontId="14" fillId="0" borderId="14" xfId="0" applyFont="1" applyBorder="1"/>
    <xf numFmtId="0" fontId="0" fillId="0" borderId="54" xfId="0" applyFill="1" applyBorder="1"/>
    <xf numFmtId="0" fontId="7" fillId="0" borderId="54" xfId="0" applyFont="1" applyFill="1" applyBorder="1"/>
    <xf numFmtId="0" fontId="7" fillId="0" borderId="54" xfId="0" applyFont="1" applyBorder="1"/>
    <xf numFmtId="0" fontId="4" fillId="0" borderId="17" xfId="0" applyFont="1" applyBorder="1"/>
    <xf numFmtId="0" fontId="1" fillId="2" borderId="60" xfId="0" applyFont="1" applyFill="1" applyBorder="1"/>
    <xf numFmtId="0" fontId="0" fillId="2" borderId="60" xfId="0" applyFill="1" applyBorder="1"/>
    <xf numFmtId="0" fontId="0" fillId="2" borderId="61" xfId="0" applyFill="1" applyBorder="1"/>
    <xf numFmtId="0" fontId="0" fillId="0" borderId="62" xfId="0" applyBorder="1"/>
    <xf numFmtId="0" fontId="0" fillId="0" borderId="63" xfId="0" applyBorder="1"/>
    <xf numFmtId="0" fontId="1" fillId="0" borderId="2" xfId="0" applyFont="1" applyBorder="1"/>
    <xf numFmtId="0" fontId="1" fillId="0" borderId="64" xfId="0" applyFont="1" applyBorder="1" applyAlignment="1">
      <alignment horizontal="center"/>
    </xf>
    <xf numFmtId="0" fontId="1" fillId="0" borderId="64" xfId="0" applyFont="1" applyBorder="1"/>
    <xf numFmtId="0" fontId="1" fillId="0" borderId="64" xfId="0" applyFont="1" applyBorder="1" applyAlignment="1">
      <alignment horizontal="left"/>
    </xf>
    <xf numFmtId="0" fontId="4" fillId="0" borderId="64" xfId="0" applyFont="1" applyBorder="1"/>
    <xf numFmtId="0" fontId="7" fillId="0" borderId="50" xfId="0" applyFont="1" applyBorder="1"/>
    <xf numFmtId="0" fontId="18" fillId="0" borderId="11" xfId="0" applyFont="1" applyBorder="1"/>
    <xf numFmtId="0" fontId="1" fillId="0" borderId="65" xfId="0" applyFont="1" applyBorder="1" applyAlignment="1">
      <alignment horizontal="center"/>
    </xf>
    <xf numFmtId="0" fontId="0" fillId="0" borderId="66" xfId="0" applyBorder="1"/>
    <xf numFmtId="0" fontId="0" fillId="0" borderId="67" xfId="0" applyBorder="1"/>
    <xf numFmtId="0" fontId="0" fillId="2" borderId="66" xfId="0" applyFill="1" applyBorder="1"/>
    <xf numFmtId="0" fontId="0" fillId="0" borderId="38" xfId="0" applyBorder="1"/>
    <xf numFmtId="0" fontId="0" fillId="0" borderId="37" xfId="0" applyBorder="1"/>
    <xf numFmtId="0" fontId="0" fillId="0" borderId="39" xfId="0" applyBorder="1"/>
    <xf numFmtId="0" fontId="0" fillId="0" borderId="38" xfId="0" applyFill="1" applyBorder="1"/>
    <xf numFmtId="0" fontId="0" fillId="0" borderId="68" xfId="0" applyBorder="1"/>
    <xf numFmtId="0" fontId="13" fillId="0" borderId="69" xfId="0" applyFont="1" applyBorder="1"/>
    <xf numFmtId="0" fontId="13" fillId="0" borderId="70" xfId="0" applyFont="1" applyBorder="1"/>
    <xf numFmtId="0" fontId="13" fillId="0" borderId="71" xfId="0" applyFont="1" applyBorder="1"/>
    <xf numFmtId="0" fontId="13" fillId="0" borderId="72" xfId="0" applyFont="1" applyBorder="1"/>
    <xf numFmtId="0" fontId="0" fillId="0" borderId="73" xfId="0" applyBorder="1"/>
    <xf numFmtId="0" fontId="0" fillId="0" borderId="74" xfId="0" applyBorder="1"/>
    <xf numFmtId="0" fontId="0" fillId="2" borderId="73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2" borderId="82" xfId="0" applyFill="1" applyBorder="1"/>
    <xf numFmtId="0" fontId="0" fillId="2" borderId="83" xfId="0" applyFill="1" applyBorder="1"/>
    <xf numFmtId="0" fontId="0" fillId="2" borderId="84" xfId="0" applyFill="1" applyBorder="1"/>
    <xf numFmtId="0" fontId="0" fillId="2" borderId="85" xfId="0" applyFill="1" applyBorder="1"/>
    <xf numFmtId="0" fontId="1" fillId="0" borderId="86" xfId="0" applyFont="1" applyBorder="1"/>
    <xf numFmtId="0" fontId="0" fillId="0" borderId="87" xfId="0" applyBorder="1"/>
    <xf numFmtId="0" fontId="0" fillId="0" borderId="88" xfId="0" applyBorder="1"/>
    <xf numFmtId="1" fontId="0" fillId="2" borderId="66" xfId="0" applyNumberFormat="1" applyFill="1" applyBorder="1"/>
    <xf numFmtId="4" fontId="0" fillId="0" borderId="0" xfId="0" applyNumberFormat="1"/>
    <xf numFmtId="1" fontId="0" fillId="2" borderId="5" xfId="0" applyNumberFormat="1" applyFill="1" applyBorder="1"/>
    <xf numFmtId="4" fontId="1" fillId="0" borderId="89" xfId="0" applyNumberFormat="1" applyFont="1" applyBorder="1" applyAlignment="1">
      <alignment horizontal="center"/>
    </xf>
    <xf numFmtId="4" fontId="0" fillId="0" borderId="90" xfId="0" applyNumberFormat="1" applyBorder="1"/>
    <xf numFmtId="4" fontId="0" fillId="0" borderId="91" xfId="0" applyNumberFormat="1" applyBorder="1"/>
    <xf numFmtId="4" fontId="6" fillId="0" borderId="62" xfId="0" applyNumberFormat="1" applyFont="1" applyBorder="1"/>
    <xf numFmtId="4" fontId="0" fillId="0" borderId="13" xfId="0" applyNumberFormat="1" applyBorder="1"/>
    <xf numFmtId="4" fontId="1" fillId="0" borderId="11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0" fillId="0" borderId="6" xfId="0" applyNumberFormat="1" applyBorder="1"/>
    <xf numFmtId="4" fontId="0" fillId="0" borderId="16" xfId="0" applyNumberFormat="1" applyBorder="1"/>
    <xf numFmtId="4" fontId="1" fillId="2" borderId="7" xfId="0" applyNumberFormat="1" applyFont="1" applyFill="1" applyBorder="1"/>
    <xf numFmtId="4" fontId="1" fillId="2" borderId="17" xfId="0" applyNumberFormat="1" applyFont="1" applyFill="1" applyBorder="1"/>
    <xf numFmtId="4" fontId="0" fillId="0" borderId="7" xfId="0" applyNumberFormat="1" applyBorder="1"/>
    <xf numFmtId="4" fontId="0" fillId="0" borderId="17" xfId="0" applyNumberFormat="1" applyBorder="1"/>
    <xf numFmtId="4" fontId="1" fillId="0" borderId="7" xfId="0" applyNumberFormat="1" applyFont="1" applyBorder="1"/>
    <xf numFmtId="4" fontId="1" fillId="0" borderId="17" xfId="0" applyNumberFormat="1" applyFont="1" applyBorder="1"/>
    <xf numFmtId="4" fontId="1" fillId="2" borderId="10" xfId="0" applyNumberFormat="1" applyFont="1" applyFill="1" applyBorder="1"/>
    <xf numFmtId="4" fontId="1" fillId="2" borderId="92" xfId="0" applyNumberFormat="1" applyFont="1" applyFill="1" applyBorder="1"/>
    <xf numFmtId="4" fontId="1" fillId="2" borderId="6" xfId="0" applyNumberFormat="1" applyFont="1" applyFill="1" applyBorder="1"/>
    <xf numFmtId="4" fontId="1" fillId="2" borderId="16" xfId="0" applyNumberFormat="1" applyFont="1" applyFill="1" applyBorder="1"/>
    <xf numFmtId="4" fontId="0" fillId="0" borderId="10" xfId="0" applyNumberFormat="1" applyBorder="1"/>
    <xf numFmtId="4" fontId="0" fillId="0" borderId="92" xfId="0" applyNumberFormat="1" applyBorder="1"/>
    <xf numFmtId="4" fontId="0" fillId="0" borderId="8" xfId="0" applyNumberFormat="1" applyBorder="1"/>
    <xf numFmtId="4" fontId="0" fillId="0" borderId="93" xfId="0" applyNumberFormat="1" applyBorder="1"/>
    <xf numFmtId="4" fontId="1" fillId="2" borderId="11" xfId="0" applyNumberFormat="1" applyFont="1" applyFill="1" applyBorder="1"/>
    <xf numFmtId="4" fontId="1" fillId="2" borderId="18" xfId="0" applyNumberFormat="1" applyFont="1" applyFill="1" applyBorder="1"/>
    <xf numFmtId="4" fontId="1" fillId="3" borderId="12" xfId="0" applyNumberFormat="1" applyFont="1" applyFill="1" applyBorder="1"/>
    <xf numFmtId="4" fontId="1" fillId="3" borderId="18" xfId="0" applyNumberFormat="1" applyFont="1" applyFill="1" applyBorder="1"/>
    <xf numFmtId="4" fontId="0" fillId="0" borderId="11" xfId="0" applyNumberFormat="1" applyBorder="1"/>
    <xf numFmtId="4" fontId="9" fillId="0" borderId="0" xfId="0" applyNumberFormat="1" applyFont="1" applyAlignment="1"/>
    <xf numFmtId="4" fontId="0" fillId="0" borderId="0" xfId="0" applyNumberFormat="1" applyAlignment="1"/>
    <xf numFmtId="4" fontId="1" fillId="0" borderId="94" xfId="0" applyNumberFormat="1" applyFont="1" applyBorder="1" applyAlignment="1">
      <alignment horizontal="center"/>
    </xf>
    <xf numFmtId="4" fontId="0" fillId="0" borderId="89" xfId="0" applyNumberFormat="1" applyBorder="1"/>
    <xf numFmtId="4" fontId="0" fillId="0" borderId="47" xfId="0" applyNumberFormat="1" applyBorder="1"/>
    <xf numFmtId="4" fontId="0" fillId="0" borderId="95" xfId="0" applyNumberFormat="1" applyBorder="1"/>
    <xf numFmtId="4" fontId="1" fillId="2" borderId="12" xfId="0" applyNumberFormat="1" applyFont="1" applyFill="1" applyBorder="1"/>
    <xf numFmtId="4" fontId="0" fillId="0" borderId="64" xfId="0" applyNumberFormat="1" applyBorder="1"/>
    <xf numFmtId="4" fontId="0" fillId="0" borderId="96" xfId="0" applyNumberFormat="1" applyBorder="1"/>
    <xf numFmtId="4" fontId="1" fillId="3" borderId="47" xfId="0" applyNumberFormat="1" applyFont="1" applyFill="1" applyBorder="1"/>
    <xf numFmtId="4" fontId="1" fillId="3" borderId="95" xfId="0" applyNumberFormat="1" applyFont="1" applyFill="1" applyBorder="1"/>
    <xf numFmtId="4" fontId="0" fillId="0" borderId="0" xfId="0" applyNumberFormat="1" applyBorder="1"/>
    <xf numFmtId="4" fontId="0" fillId="0" borderId="62" xfId="0" applyNumberFormat="1" applyBorder="1"/>
    <xf numFmtId="1" fontId="1" fillId="0" borderId="50" xfId="0" applyNumberFormat="1" applyFont="1" applyBorder="1" applyAlignment="1">
      <alignment horizontal="center"/>
    </xf>
    <xf numFmtId="1" fontId="1" fillId="0" borderId="51" xfId="0" applyNumberFormat="1" applyFont="1" applyBorder="1" applyAlignment="1">
      <alignment horizontal="center"/>
    </xf>
    <xf numFmtId="0" fontId="0" fillId="2" borderId="5" xfId="0" applyFill="1" applyBorder="1"/>
    <xf numFmtId="0" fontId="23" fillId="2" borderId="3" xfId="0" applyFont="1" applyFill="1" applyBorder="1"/>
    <xf numFmtId="4" fontId="0" fillId="0" borderId="97" xfId="0" applyNumberFormat="1" applyBorder="1"/>
    <xf numFmtId="4" fontId="24" fillId="2" borderId="97" xfId="0" applyNumberFormat="1" applyFont="1" applyFill="1" applyBorder="1"/>
    <xf numFmtId="4" fontId="0" fillId="2" borderId="97" xfId="0" applyNumberFormat="1" applyFill="1" applyBorder="1"/>
    <xf numFmtId="4" fontId="0" fillId="2" borderId="17" xfId="0" applyNumberFormat="1" applyFill="1" applyBorder="1"/>
    <xf numFmtId="4" fontId="0" fillId="2" borderId="91" xfId="0" applyNumberFormat="1" applyFill="1" applyBorder="1"/>
    <xf numFmtId="4" fontId="0" fillId="2" borderId="62" xfId="0" applyNumberFormat="1" applyFill="1" applyBorder="1"/>
    <xf numFmtId="4" fontId="1" fillId="0" borderId="97" xfId="0" applyNumberFormat="1" applyFont="1" applyBorder="1"/>
    <xf numFmtId="4" fontId="1" fillId="0" borderId="91" xfId="0" applyNumberFormat="1" applyFont="1" applyBorder="1"/>
    <xf numFmtId="4" fontId="1" fillId="2" borderId="91" xfId="0" applyNumberFormat="1" applyFont="1" applyFill="1" applyBorder="1"/>
    <xf numFmtId="4" fontId="0" fillId="0" borderId="98" xfId="0" applyNumberFormat="1" applyBorder="1"/>
    <xf numFmtId="4" fontId="0" fillId="0" borderId="99" xfId="0" applyNumberFormat="1" applyBorder="1"/>
    <xf numFmtId="4" fontId="0" fillId="0" borderId="61" xfId="0" applyNumberFormat="1" applyBorder="1"/>
    <xf numFmtId="0" fontId="23" fillId="2" borderId="75" xfId="0" applyFont="1" applyFill="1" applyBorder="1"/>
    <xf numFmtId="4" fontId="0" fillId="0" borderId="14" xfId="0" applyNumberFormat="1" applyBorder="1"/>
    <xf numFmtId="4" fontId="0" fillId="0" borderId="12" xfId="0" applyNumberFormat="1" applyBorder="1"/>
    <xf numFmtId="4" fontId="1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12</xdr:row>
      <xdr:rowOff>57150</xdr:rowOff>
    </xdr:from>
    <xdr:to>
      <xdr:col>4</xdr:col>
      <xdr:colOff>95250</xdr:colOff>
      <xdr:row>12</xdr:row>
      <xdr:rowOff>142875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476500" y="2009775"/>
          <a:ext cx="123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5</xdr:col>
      <xdr:colOff>371475</xdr:colOff>
      <xdr:row>12</xdr:row>
      <xdr:rowOff>47625</xdr:rowOff>
    </xdr:from>
    <xdr:to>
      <xdr:col>5</xdr:col>
      <xdr:colOff>476250</xdr:colOff>
      <xdr:row>12</xdr:row>
      <xdr:rowOff>133350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 flipH="1">
          <a:off x="3486150" y="2000250"/>
          <a:ext cx="10477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V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495300</xdr:colOff>
      <xdr:row>12</xdr:row>
      <xdr:rowOff>47625</xdr:rowOff>
    </xdr:from>
    <xdr:to>
      <xdr:col>6</xdr:col>
      <xdr:colOff>590550</xdr:colOff>
      <xdr:row>12</xdr:row>
      <xdr:rowOff>133350</xdr:rowOff>
    </xdr:to>
    <xdr:sp macro="" textlink="">
      <xdr:nvSpPr>
        <xdr:cNvPr id="4103" name="Rectangle 3"/>
        <xdr:cNvSpPr>
          <a:spLocks noChangeArrowheads="1"/>
        </xdr:cNvSpPr>
      </xdr:nvSpPr>
      <xdr:spPr bwMode="auto">
        <a:xfrm>
          <a:off x="4219575" y="2000250"/>
          <a:ext cx="95250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17</xdr:row>
      <xdr:rowOff>0</xdr:rowOff>
    </xdr:from>
    <xdr:to>
      <xdr:col>10</xdr:col>
      <xdr:colOff>19050</xdr:colOff>
      <xdr:row>17</xdr:row>
      <xdr:rowOff>95250</xdr:rowOff>
    </xdr:to>
    <xdr:sp macro="" textlink="">
      <xdr:nvSpPr>
        <xdr:cNvPr id="8198" name="Line 1"/>
        <xdr:cNvSpPr>
          <a:spLocks noChangeShapeType="1"/>
        </xdr:cNvSpPr>
      </xdr:nvSpPr>
      <xdr:spPr bwMode="auto">
        <a:xfrm flipV="1">
          <a:off x="6362700" y="2886075"/>
          <a:ext cx="8572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17</xdr:row>
      <xdr:rowOff>19050</xdr:rowOff>
    </xdr:from>
    <xdr:to>
      <xdr:col>9</xdr:col>
      <xdr:colOff>581025</xdr:colOff>
      <xdr:row>18</xdr:row>
      <xdr:rowOff>0</xdr:rowOff>
    </xdr:to>
    <xdr:sp macro="" textlink="">
      <xdr:nvSpPr>
        <xdr:cNvPr id="8199" name="Line 2"/>
        <xdr:cNvSpPr>
          <a:spLocks noChangeShapeType="1"/>
        </xdr:cNvSpPr>
      </xdr:nvSpPr>
      <xdr:spPr bwMode="auto">
        <a:xfrm flipV="1">
          <a:off x="5829300" y="2905125"/>
          <a:ext cx="57150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18</xdr:row>
      <xdr:rowOff>38100</xdr:rowOff>
    </xdr:from>
    <xdr:to>
      <xdr:col>6</xdr:col>
      <xdr:colOff>38100</xdr:colOff>
      <xdr:row>18</xdr:row>
      <xdr:rowOff>57150</xdr:rowOff>
    </xdr:to>
    <xdr:sp macro="" textlink="">
      <xdr:nvSpPr>
        <xdr:cNvPr id="8200" name="Line 3"/>
        <xdr:cNvSpPr>
          <a:spLocks noChangeShapeType="1"/>
        </xdr:cNvSpPr>
      </xdr:nvSpPr>
      <xdr:spPr bwMode="auto">
        <a:xfrm flipH="1">
          <a:off x="3781425" y="308610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600075</xdr:colOff>
      <xdr:row>18</xdr:row>
      <xdr:rowOff>9525</xdr:rowOff>
    </xdr:from>
    <xdr:to>
      <xdr:col>7</xdr:col>
      <xdr:colOff>590550</xdr:colOff>
      <xdr:row>18</xdr:row>
      <xdr:rowOff>142875</xdr:rowOff>
    </xdr:to>
    <xdr:sp macro="" textlink="">
      <xdr:nvSpPr>
        <xdr:cNvPr id="8201" name="Line 4"/>
        <xdr:cNvSpPr>
          <a:spLocks noChangeShapeType="1"/>
        </xdr:cNvSpPr>
      </xdr:nvSpPr>
      <xdr:spPr bwMode="auto">
        <a:xfrm flipV="1">
          <a:off x="4352925" y="3057525"/>
          <a:ext cx="600075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10</xdr:row>
      <xdr:rowOff>47625</xdr:rowOff>
    </xdr:from>
    <xdr:to>
      <xdr:col>5</xdr:col>
      <xdr:colOff>9525</xdr:colOff>
      <xdr:row>10</xdr:row>
      <xdr:rowOff>142875</xdr:rowOff>
    </xdr:to>
    <xdr:sp macro="" textlink="">
      <xdr:nvSpPr>
        <xdr:cNvPr id="8202" name="Line 5"/>
        <xdr:cNvSpPr>
          <a:spLocks noChangeShapeType="1"/>
        </xdr:cNvSpPr>
      </xdr:nvSpPr>
      <xdr:spPr bwMode="auto">
        <a:xfrm flipV="1">
          <a:off x="2466975" y="1800225"/>
          <a:ext cx="59055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opLeftCell="A28" workbookViewId="0">
      <selection activeCell="D40" sqref="D40"/>
    </sheetView>
  </sheetViews>
  <sheetFormatPr defaultRowHeight="12.75"/>
  <cols>
    <col min="3" max="3" width="10.140625" customWidth="1"/>
  </cols>
  <sheetData>
    <row r="1" spans="1:9" ht="13.5" thickTop="1">
      <c r="A1" s="43"/>
      <c r="B1" s="42"/>
      <c r="C1" s="42"/>
      <c r="D1" s="42"/>
      <c r="E1" s="42"/>
      <c r="F1" s="42"/>
      <c r="G1" s="42"/>
      <c r="H1" s="42"/>
      <c r="I1" s="44"/>
    </row>
    <row r="2" spans="1:9">
      <c r="A2" s="45"/>
      <c r="B2" s="131" t="s">
        <v>192</v>
      </c>
      <c r="C2" s="131"/>
      <c r="D2" s="130"/>
      <c r="E2" s="130" t="s">
        <v>270</v>
      </c>
      <c r="F2" s="130"/>
      <c r="G2" s="130"/>
      <c r="I2" s="28"/>
    </row>
    <row r="3" spans="1:9">
      <c r="A3" s="45"/>
      <c r="B3" s="131"/>
      <c r="C3" s="131"/>
      <c r="D3" s="125"/>
      <c r="E3" s="125"/>
      <c r="F3" s="125"/>
      <c r="G3" s="125"/>
      <c r="I3" s="28"/>
    </row>
    <row r="4" spans="1:9">
      <c r="A4" s="45"/>
      <c r="B4" s="131" t="s">
        <v>193</v>
      </c>
      <c r="C4" s="131"/>
      <c r="D4" s="125"/>
      <c r="E4" s="125" t="s">
        <v>271</v>
      </c>
      <c r="F4" s="125"/>
      <c r="G4" s="125"/>
      <c r="I4" s="28"/>
    </row>
    <row r="5" spans="1:9">
      <c r="A5" s="45"/>
      <c r="B5" s="131"/>
      <c r="C5" s="131"/>
      <c r="D5" s="125"/>
      <c r="E5" s="125"/>
      <c r="F5" s="125"/>
      <c r="G5" s="125"/>
      <c r="I5" s="28"/>
    </row>
    <row r="6" spans="1:9">
      <c r="A6" s="45"/>
      <c r="B6" s="131"/>
      <c r="C6" s="131"/>
      <c r="F6" s="125"/>
      <c r="G6" s="125" t="s">
        <v>219</v>
      </c>
      <c r="I6" s="28"/>
    </row>
    <row r="7" spans="1:9">
      <c r="A7" s="45"/>
      <c r="B7" s="131"/>
      <c r="C7" s="131"/>
      <c r="I7" s="28"/>
    </row>
    <row r="8" spans="1:9">
      <c r="A8" s="45"/>
      <c r="B8" s="131"/>
      <c r="C8" s="131"/>
      <c r="I8" s="28"/>
    </row>
    <row r="9" spans="1:9">
      <c r="A9" s="45"/>
      <c r="B9" s="131" t="s">
        <v>194</v>
      </c>
      <c r="C9" s="131"/>
      <c r="D9" s="130"/>
      <c r="E9" s="130"/>
      <c r="F9" s="130"/>
      <c r="I9" s="28"/>
    </row>
    <row r="10" spans="1:9">
      <c r="A10" s="45"/>
      <c r="B10" s="131" t="s">
        <v>195</v>
      </c>
      <c r="C10" s="131"/>
      <c r="D10" s="125"/>
      <c r="E10" s="125" t="s">
        <v>272</v>
      </c>
      <c r="F10" s="125"/>
      <c r="I10" s="28"/>
    </row>
    <row r="11" spans="1:9">
      <c r="A11" s="45"/>
      <c r="I11" s="28"/>
    </row>
    <row r="12" spans="1:9">
      <c r="A12" s="45"/>
      <c r="B12" s="131"/>
      <c r="C12" s="131"/>
      <c r="I12" s="28"/>
    </row>
    <row r="13" spans="1:9">
      <c r="A13" s="45"/>
      <c r="B13" s="131" t="s">
        <v>234</v>
      </c>
      <c r="C13" s="131"/>
      <c r="D13" s="130" t="s">
        <v>196</v>
      </c>
      <c r="E13" s="130" t="s">
        <v>198</v>
      </c>
      <c r="F13" s="130"/>
      <c r="G13" s="130" t="s">
        <v>197</v>
      </c>
      <c r="I13" s="28"/>
    </row>
    <row r="14" spans="1:9">
      <c r="A14" s="45"/>
      <c r="D14" s="125"/>
      <c r="E14" s="125"/>
      <c r="F14" s="125"/>
      <c r="G14" s="125"/>
      <c r="I14" s="28"/>
    </row>
    <row r="15" spans="1:9">
      <c r="A15" s="45"/>
      <c r="B15" s="131"/>
      <c r="C15" s="131"/>
      <c r="I15" s="28"/>
    </row>
    <row r="16" spans="1:9">
      <c r="A16" s="45"/>
      <c r="H16" s="126"/>
      <c r="I16" s="28"/>
    </row>
    <row r="17" spans="1:13">
      <c r="A17" s="45"/>
      <c r="B17" s="131" t="s">
        <v>233</v>
      </c>
      <c r="C17" s="131"/>
      <c r="D17" s="130"/>
      <c r="I17" s="28"/>
    </row>
    <row r="18" spans="1:13">
      <c r="A18" s="45"/>
      <c r="D18" s="125"/>
      <c r="E18" s="125"/>
      <c r="F18" s="125"/>
      <c r="G18" s="125"/>
      <c r="I18" s="28"/>
    </row>
    <row r="19" spans="1:13">
      <c r="A19" s="45"/>
      <c r="I19" s="28"/>
    </row>
    <row r="20" spans="1:13">
      <c r="A20" s="45"/>
      <c r="I20" s="28"/>
    </row>
    <row r="21" spans="1:13" ht="33.75">
      <c r="A21" s="45"/>
      <c r="B21" s="132"/>
      <c r="C21" s="132" t="s">
        <v>199</v>
      </c>
      <c r="D21" s="132"/>
      <c r="E21" s="132"/>
      <c r="F21" s="132"/>
      <c r="G21" s="132"/>
      <c r="H21" s="132"/>
      <c r="I21" s="28"/>
    </row>
    <row r="22" spans="1:13" ht="21" thickBot="1">
      <c r="A22" s="45"/>
      <c r="C22" s="124"/>
      <c r="D22" s="124"/>
      <c r="E22" s="134" t="s">
        <v>200</v>
      </c>
      <c r="F22" s="124"/>
      <c r="G22" s="124"/>
      <c r="I22" s="28"/>
      <c r="M22" s="27"/>
    </row>
    <row r="23" spans="1:13" ht="18.75" thickTop="1">
      <c r="A23" s="45"/>
      <c r="C23" s="133" t="s">
        <v>204</v>
      </c>
      <c r="D23" s="133"/>
      <c r="E23" s="133"/>
      <c r="F23" s="133"/>
      <c r="G23" s="133"/>
      <c r="I23" s="28"/>
    </row>
    <row r="24" spans="1:13">
      <c r="A24" s="45"/>
      <c r="C24" t="s">
        <v>269</v>
      </c>
      <c r="D24" s="279" t="s">
        <v>268</v>
      </c>
      <c r="E24" s="279"/>
      <c r="F24" s="279"/>
      <c r="I24" s="28"/>
    </row>
    <row r="25" spans="1:13">
      <c r="A25" s="45"/>
      <c r="I25" s="28"/>
    </row>
    <row r="26" spans="1:13">
      <c r="A26" s="45"/>
      <c r="I26" s="28"/>
    </row>
    <row r="27" spans="1:13">
      <c r="A27" s="45"/>
      <c r="I27" s="28"/>
    </row>
    <row r="28" spans="1:13">
      <c r="A28" s="45"/>
      <c r="I28" s="28"/>
    </row>
    <row r="29" spans="1:13">
      <c r="A29" s="45"/>
      <c r="I29" s="28"/>
    </row>
    <row r="30" spans="1:13">
      <c r="A30" s="45"/>
      <c r="I30" s="28"/>
    </row>
    <row r="31" spans="1:13">
      <c r="A31" s="45"/>
      <c r="I31" s="28"/>
    </row>
    <row r="32" spans="1:13">
      <c r="A32" s="45"/>
      <c r="E32" s="1"/>
      <c r="F32" s="1"/>
      <c r="I32" s="28"/>
    </row>
    <row r="33" spans="1:9">
      <c r="A33" s="45"/>
      <c r="I33" s="28"/>
    </row>
    <row r="34" spans="1:9">
      <c r="A34" s="45"/>
      <c r="I34" s="28"/>
    </row>
    <row r="35" spans="1:9">
      <c r="A35" s="45"/>
      <c r="I35" s="28"/>
    </row>
    <row r="36" spans="1:9">
      <c r="A36" s="45"/>
      <c r="I36" s="28"/>
    </row>
    <row r="37" spans="1:9" ht="13.5" thickBot="1">
      <c r="A37" s="45"/>
      <c r="D37" s="27"/>
      <c r="E37" s="27"/>
      <c r="F37" s="27"/>
      <c r="G37" s="27"/>
      <c r="H37" s="27"/>
      <c r="I37" s="28"/>
    </row>
    <row r="38" spans="1:9" ht="13.5" thickTop="1">
      <c r="A38" s="45"/>
      <c r="C38" s="28"/>
      <c r="D38" s="1"/>
      <c r="E38" s="1"/>
      <c r="F38" s="1"/>
      <c r="G38" s="1"/>
      <c r="H38" s="44"/>
      <c r="I38" s="28"/>
    </row>
    <row r="39" spans="1:9">
      <c r="A39" s="45"/>
      <c r="C39" s="28"/>
      <c r="D39" s="1" t="s">
        <v>283</v>
      </c>
      <c r="E39" s="1"/>
      <c r="F39" s="130"/>
      <c r="G39" s="130"/>
      <c r="H39" s="137"/>
      <c r="I39" s="28"/>
    </row>
    <row r="40" spans="1:9">
      <c r="A40" s="45"/>
      <c r="C40" s="28"/>
      <c r="D40" s="1"/>
      <c r="E40" s="1"/>
      <c r="F40" s="1"/>
      <c r="G40" s="1"/>
      <c r="H40" s="28"/>
      <c r="I40" s="28"/>
    </row>
    <row r="41" spans="1:9">
      <c r="A41" s="45"/>
      <c r="C41" s="28"/>
      <c r="D41" s="1" t="s">
        <v>201</v>
      </c>
      <c r="E41" s="1"/>
      <c r="F41" s="130"/>
      <c r="G41" s="130"/>
      <c r="H41" s="137"/>
      <c r="I41" s="28"/>
    </row>
    <row r="42" spans="1:9">
      <c r="A42" s="45"/>
      <c r="C42" s="28"/>
      <c r="D42" s="1"/>
      <c r="E42" s="1"/>
      <c r="F42" s="1"/>
      <c r="G42" s="125" t="s">
        <v>203</v>
      </c>
      <c r="H42" s="28" t="s">
        <v>202</v>
      </c>
      <c r="I42" s="28"/>
    </row>
    <row r="43" spans="1:9">
      <c r="A43" s="45"/>
      <c r="C43" s="28"/>
      <c r="D43" s="1"/>
      <c r="E43" s="1"/>
      <c r="F43" s="138"/>
      <c r="G43" s="138"/>
      <c r="H43" s="139"/>
      <c r="I43" s="28"/>
    </row>
    <row r="44" spans="1:9" ht="13.5" thickBot="1">
      <c r="A44" s="45"/>
      <c r="C44" s="28"/>
      <c r="D44" s="136"/>
      <c r="E44" s="27"/>
      <c r="F44" s="27"/>
      <c r="G44" s="27"/>
      <c r="H44" s="135"/>
      <c r="I44" s="28"/>
    </row>
    <row r="45" spans="1:9" ht="13.5" thickTop="1">
      <c r="A45" s="45"/>
      <c r="I45" s="28"/>
    </row>
    <row r="46" spans="1:9">
      <c r="A46" s="45"/>
      <c r="I46" s="28"/>
    </row>
    <row r="47" spans="1:9">
      <c r="A47" s="45"/>
      <c r="I47" s="28"/>
    </row>
    <row r="48" spans="1:9">
      <c r="A48" s="45"/>
      <c r="I48" s="28"/>
    </row>
    <row r="49" spans="1:9" ht="13.5" thickBot="1">
      <c r="A49" s="136"/>
      <c r="B49" s="27"/>
      <c r="C49" s="27"/>
      <c r="D49" s="27"/>
      <c r="E49" s="27"/>
      <c r="F49" s="27"/>
      <c r="G49" s="27"/>
      <c r="H49" s="27"/>
      <c r="I49" s="135"/>
    </row>
    <row r="50" spans="1:9" ht="13.5" thickTop="1"/>
    <row r="74" spans="9:9">
      <c r="I74" s="28"/>
    </row>
  </sheetData>
  <mergeCells count="1">
    <mergeCell ref="D24:F24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5"/>
  <sheetViews>
    <sheetView workbookViewId="0">
      <selection activeCell="L20" sqref="L20"/>
    </sheetView>
  </sheetViews>
  <sheetFormatPr defaultRowHeight="12.75"/>
  <cols>
    <col min="1" max="1" width="8" customWidth="1"/>
    <col min="2" max="2" width="5.28515625" customWidth="1"/>
    <col min="3" max="3" width="41" customWidth="1"/>
    <col min="4" max="4" width="9.42578125" customWidth="1"/>
    <col min="5" max="6" width="13.7109375" style="214" customWidth="1"/>
  </cols>
  <sheetData>
    <row r="1" spans="1:6" ht="13.5" thickBot="1">
      <c r="B1" s="27"/>
      <c r="C1" s="27"/>
      <c r="D1" s="27"/>
      <c r="E1" s="220"/>
      <c r="F1" s="220"/>
    </row>
    <row r="2" spans="1:6" ht="13.5" thickTop="1">
      <c r="A2" s="28"/>
      <c r="B2" s="117"/>
      <c r="C2" s="91" t="s">
        <v>0</v>
      </c>
      <c r="D2" s="26" t="s">
        <v>1</v>
      </c>
      <c r="E2" s="221" t="s">
        <v>2</v>
      </c>
      <c r="F2" s="222" t="s">
        <v>2</v>
      </c>
    </row>
    <row r="3" spans="1:6" ht="13.5" thickBot="1">
      <c r="A3" s="28"/>
      <c r="B3" s="118"/>
      <c r="C3" s="119"/>
      <c r="D3" s="120"/>
      <c r="E3" s="257">
        <v>2009</v>
      </c>
      <c r="F3" s="258">
        <v>2008</v>
      </c>
    </row>
    <row r="4" spans="1:6" ht="13.5" thickTop="1">
      <c r="A4" s="28"/>
      <c r="B4" s="97" t="s">
        <v>3</v>
      </c>
      <c r="C4" s="66" t="s">
        <v>4</v>
      </c>
      <c r="D4" s="7"/>
      <c r="E4" s="223"/>
      <c r="F4" s="224"/>
    </row>
    <row r="5" spans="1:6">
      <c r="A5" s="28"/>
      <c r="B5" s="76">
        <v>1</v>
      </c>
      <c r="C5" s="64" t="s">
        <v>5</v>
      </c>
      <c r="D5" s="48"/>
      <c r="E5" s="225">
        <v>2758</v>
      </c>
      <c r="F5" s="225">
        <v>2002060</v>
      </c>
    </row>
    <row r="6" spans="1:6">
      <c r="A6" s="28"/>
      <c r="B6" s="76">
        <v>2</v>
      </c>
      <c r="C6" s="64" t="s">
        <v>6</v>
      </c>
      <c r="D6" s="48"/>
      <c r="E6" s="225">
        <f>E7+E8</f>
        <v>0</v>
      </c>
      <c r="F6" s="226">
        <f>F7+F8</f>
        <v>0</v>
      </c>
    </row>
    <row r="7" spans="1:6">
      <c r="A7" s="28"/>
      <c r="B7" s="98" t="s">
        <v>48</v>
      </c>
      <c r="C7" s="92" t="s">
        <v>7</v>
      </c>
      <c r="D7" s="8"/>
      <c r="E7" s="227">
        <v>0</v>
      </c>
      <c r="F7" s="228">
        <v>0</v>
      </c>
    </row>
    <row r="8" spans="1:6">
      <c r="A8" s="28"/>
      <c r="B8" s="98" t="s">
        <v>49</v>
      </c>
      <c r="C8" s="92" t="s">
        <v>8</v>
      </c>
      <c r="D8" s="8"/>
      <c r="E8" s="227">
        <v>0</v>
      </c>
      <c r="F8" s="228">
        <v>0</v>
      </c>
    </row>
    <row r="9" spans="1:6">
      <c r="A9" s="28"/>
      <c r="B9" s="98"/>
      <c r="C9" s="64" t="s">
        <v>9</v>
      </c>
      <c r="D9" s="48"/>
      <c r="E9" s="225">
        <v>0</v>
      </c>
      <c r="F9" s="226">
        <v>0</v>
      </c>
    </row>
    <row r="10" spans="1:6">
      <c r="A10" s="28"/>
      <c r="B10" s="76">
        <v>3</v>
      </c>
      <c r="C10" s="64" t="s">
        <v>10</v>
      </c>
      <c r="D10" s="8"/>
      <c r="E10" s="227"/>
      <c r="F10" s="228"/>
    </row>
    <row r="11" spans="1:6">
      <c r="A11" s="28"/>
      <c r="B11" s="98" t="s">
        <v>48</v>
      </c>
      <c r="C11" s="92" t="s">
        <v>11</v>
      </c>
      <c r="D11" s="8"/>
      <c r="E11" s="227"/>
      <c r="F11" s="228">
        <v>0</v>
      </c>
    </row>
    <row r="12" spans="1:6">
      <c r="A12" s="28"/>
      <c r="B12" s="98" t="s">
        <v>49</v>
      </c>
      <c r="C12" s="92" t="s">
        <v>267</v>
      </c>
      <c r="D12" s="8"/>
      <c r="E12" s="227"/>
      <c r="F12" s="227">
        <v>65972</v>
      </c>
    </row>
    <row r="13" spans="1:6">
      <c r="A13" s="28"/>
      <c r="B13" s="98" t="s">
        <v>50</v>
      </c>
      <c r="C13" s="92" t="s">
        <v>12</v>
      </c>
      <c r="D13" s="8"/>
      <c r="E13" s="227">
        <v>6051</v>
      </c>
      <c r="F13" s="228">
        <v>0</v>
      </c>
    </row>
    <row r="14" spans="1:6">
      <c r="A14" s="28"/>
      <c r="B14" s="98" t="s">
        <v>51</v>
      </c>
      <c r="C14" s="92" t="s">
        <v>13</v>
      </c>
      <c r="D14" s="8"/>
      <c r="E14" s="227">
        <v>0</v>
      </c>
      <c r="F14" s="228">
        <v>0</v>
      </c>
    </row>
    <row r="15" spans="1:6">
      <c r="A15" s="28"/>
      <c r="B15" s="98"/>
      <c r="C15" s="64" t="s">
        <v>14</v>
      </c>
      <c r="D15" s="48"/>
      <c r="E15" s="225">
        <f>E11+E12+E13+E14</f>
        <v>6051</v>
      </c>
      <c r="F15" s="226">
        <f>F11+F12+F13+F14</f>
        <v>65972</v>
      </c>
    </row>
    <row r="16" spans="1:6">
      <c r="A16" s="28"/>
      <c r="B16" s="76">
        <v>4</v>
      </c>
      <c r="C16" s="64" t="s">
        <v>15</v>
      </c>
      <c r="D16" s="8"/>
      <c r="E16" s="227"/>
      <c r="F16" s="228"/>
    </row>
    <row r="17" spans="1:6">
      <c r="A17" s="28"/>
      <c r="B17" s="98" t="s">
        <v>48</v>
      </c>
      <c r="C17" s="92" t="s">
        <v>16</v>
      </c>
      <c r="D17" s="8"/>
      <c r="E17" s="227"/>
      <c r="F17" s="228"/>
    </row>
    <row r="18" spans="1:6">
      <c r="A18" s="28"/>
      <c r="B18" s="98" t="s">
        <v>49</v>
      </c>
      <c r="C18" s="92" t="s">
        <v>17</v>
      </c>
      <c r="D18" s="8"/>
      <c r="E18" s="227">
        <v>0</v>
      </c>
      <c r="F18" s="228">
        <v>0</v>
      </c>
    </row>
    <row r="19" spans="1:6">
      <c r="A19" s="28"/>
      <c r="B19" s="98" t="s">
        <v>50</v>
      </c>
      <c r="C19" s="92" t="s">
        <v>18</v>
      </c>
      <c r="D19" s="8"/>
      <c r="E19" s="227"/>
      <c r="F19" s="228">
        <v>0</v>
      </c>
    </row>
    <row r="20" spans="1:6">
      <c r="A20" s="28"/>
      <c r="B20" s="98" t="s">
        <v>51</v>
      </c>
      <c r="C20" s="92" t="s">
        <v>19</v>
      </c>
      <c r="D20" s="8"/>
      <c r="E20" s="227"/>
      <c r="F20" s="228">
        <v>0</v>
      </c>
    </row>
    <row r="21" spans="1:6">
      <c r="A21" s="28"/>
      <c r="B21" s="98" t="s">
        <v>52</v>
      </c>
      <c r="C21" s="92" t="s">
        <v>20</v>
      </c>
      <c r="D21" s="8"/>
      <c r="E21" s="227">
        <v>0</v>
      </c>
      <c r="F21" s="228">
        <v>0</v>
      </c>
    </row>
    <row r="22" spans="1:6">
      <c r="A22" s="28"/>
      <c r="B22" s="98"/>
      <c r="C22" s="64" t="s">
        <v>21</v>
      </c>
      <c r="D22" s="48"/>
      <c r="E22" s="226">
        <f>E17+E18+E19+E20+E21</f>
        <v>0</v>
      </c>
      <c r="F22" s="226">
        <f>F17+F18+F19+F20+F21</f>
        <v>0</v>
      </c>
    </row>
    <row r="23" spans="1:6">
      <c r="A23" s="28"/>
      <c r="B23" s="76">
        <v>5</v>
      </c>
      <c r="C23" s="64" t="s">
        <v>23</v>
      </c>
      <c r="D23" s="48"/>
      <c r="E23" s="225">
        <v>0</v>
      </c>
      <c r="F23" s="226">
        <v>0</v>
      </c>
    </row>
    <row r="24" spans="1:6">
      <c r="A24" s="28"/>
      <c r="B24" s="76">
        <v>6</v>
      </c>
      <c r="C24" s="64" t="s">
        <v>22</v>
      </c>
      <c r="D24" s="48"/>
      <c r="E24" s="225">
        <v>0</v>
      </c>
      <c r="F24" s="226">
        <v>0</v>
      </c>
    </row>
    <row r="25" spans="1:6">
      <c r="A25" s="28"/>
      <c r="B25" s="74">
        <v>7</v>
      </c>
      <c r="C25" s="65" t="s">
        <v>24</v>
      </c>
      <c r="D25" s="49"/>
      <c r="E25" s="231">
        <v>0</v>
      </c>
      <c r="F25" s="232">
        <v>0</v>
      </c>
    </row>
    <row r="26" spans="1:6">
      <c r="A26" s="28"/>
      <c r="B26" s="115"/>
      <c r="C26" s="56" t="s">
        <v>25</v>
      </c>
      <c r="D26" s="50"/>
      <c r="E26" s="250">
        <f>E5+E6+E9+E15+E22+E23+E24+E25</f>
        <v>8809</v>
      </c>
      <c r="F26" s="240">
        <f>F5+F6+F9+F15+F22+F23+F24+F25</f>
        <v>2068032</v>
      </c>
    </row>
    <row r="27" spans="1:6">
      <c r="A27" s="28"/>
      <c r="B27" s="98" t="s">
        <v>53</v>
      </c>
      <c r="C27" s="64" t="s">
        <v>26</v>
      </c>
      <c r="D27" s="8"/>
      <c r="E27" s="227"/>
      <c r="F27" s="228"/>
    </row>
    <row r="28" spans="1:6">
      <c r="A28" s="28"/>
      <c r="B28" s="76">
        <v>1</v>
      </c>
      <c r="C28" s="64" t="s">
        <v>27</v>
      </c>
      <c r="D28" s="8"/>
      <c r="E28" s="227">
        <v>0</v>
      </c>
      <c r="F28" s="228">
        <v>0</v>
      </c>
    </row>
    <row r="29" spans="1:6">
      <c r="A29" s="28"/>
      <c r="B29" s="101" t="s">
        <v>48</v>
      </c>
      <c r="C29" s="112" t="s">
        <v>28</v>
      </c>
      <c r="D29" s="11"/>
      <c r="E29" s="235">
        <v>0</v>
      </c>
      <c r="F29" s="236">
        <v>0</v>
      </c>
    </row>
    <row r="30" spans="1:6">
      <c r="A30" s="28"/>
      <c r="B30" s="97"/>
      <c r="C30" s="113" t="s">
        <v>29</v>
      </c>
      <c r="D30" s="7"/>
      <c r="E30" s="227">
        <v>0</v>
      </c>
      <c r="F30" s="228">
        <v>0</v>
      </c>
    </row>
    <row r="31" spans="1:6">
      <c r="A31" s="28"/>
      <c r="B31" s="98" t="s">
        <v>49</v>
      </c>
      <c r="C31" s="92" t="s">
        <v>30</v>
      </c>
      <c r="D31" s="8"/>
      <c r="E31" s="235">
        <v>0</v>
      </c>
      <c r="F31" s="236">
        <v>0</v>
      </c>
    </row>
    <row r="32" spans="1:6">
      <c r="A32" s="28"/>
      <c r="B32" s="98" t="s">
        <v>50</v>
      </c>
      <c r="C32" s="92" t="s">
        <v>31</v>
      </c>
      <c r="D32" s="8"/>
      <c r="E32" s="227">
        <v>0</v>
      </c>
      <c r="F32" s="228">
        <v>0</v>
      </c>
    </row>
    <row r="33" spans="1:6">
      <c r="A33" s="28"/>
      <c r="B33" s="98" t="s">
        <v>54</v>
      </c>
      <c r="C33" s="92" t="s">
        <v>32</v>
      </c>
      <c r="D33" s="8"/>
      <c r="E33" s="235">
        <v>0</v>
      </c>
      <c r="F33" s="236">
        <v>0</v>
      </c>
    </row>
    <row r="34" spans="1:6">
      <c r="A34" s="28"/>
      <c r="B34" s="98"/>
      <c r="C34" s="64" t="s">
        <v>33</v>
      </c>
      <c r="D34" s="48"/>
      <c r="E34" s="225">
        <f>E29+E30+E31+E32+E33</f>
        <v>0</v>
      </c>
      <c r="F34" s="226">
        <f>F29+F30+F31+F32+F33</f>
        <v>0</v>
      </c>
    </row>
    <row r="35" spans="1:6">
      <c r="A35" s="28"/>
      <c r="B35" s="76">
        <v>2</v>
      </c>
      <c r="C35" s="64" t="s">
        <v>34</v>
      </c>
      <c r="D35" s="8"/>
      <c r="E35" s="227"/>
      <c r="F35" s="228"/>
    </row>
    <row r="36" spans="1:6">
      <c r="A36" s="28"/>
      <c r="B36" s="98" t="s">
        <v>48</v>
      </c>
      <c r="C36" s="92" t="s">
        <v>35</v>
      </c>
      <c r="D36" s="8"/>
      <c r="E36" s="227"/>
      <c r="F36" s="228"/>
    </row>
    <row r="37" spans="1:6">
      <c r="A37" s="28"/>
      <c r="B37" s="98" t="s">
        <v>49</v>
      </c>
      <c r="C37" s="92" t="s">
        <v>37</v>
      </c>
      <c r="D37" s="8"/>
      <c r="E37" s="227">
        <v>85929000</v>
      </c>
      <c r="F37" s="227">
        <v>8293195</v>
      </c>
    </row>
    <row r="38" spans="1:6">
      <c r="A38" s="28"/>
      <c r="B38" s="98" t="s">
        <v>50</v>
      </c>
      <c r="C38" s="92" t="s">
        <v>36</v>
      </c>
      <c r="D38" s="8"/>
      <c r="E38" s="227"/>
      <c r="F38" s="227">
        <v>1466754</v>
      </c>
    </row>
    <row r="39" spans="1:6">
      <c r="A39" s="28"/>
      <c r="B39" s="98" t="s">
        <v>51</v>
      </c>
      <c r="C39" s="92" t="s">
        <v>38</v>
      </c>
      <c r="D39" s="8"/>
      <c r="E39" s="227"/>
      <c r="F39" s="228"/>
    </row>
    <row r="40" spans="1:6">
      <c r="A40" s="28"/>
      <c r="B40" s="98"/>
      <c r="C40" s="64" t="s">
        <v>9</v>
      </c>
      <c r="D40" s="48"/>
      <c r="E40" s="225">
        <f>E36+E37+E38+E39</f>
        <v>85929000</v>
      </c>
      <c r="F40" s="226">
        <f>F36+F37+F38+F39</f>
        <v>9759949</v>
      </c>
    </row>
    <row r="41" spans="1:6">
      <c r="A41" s="28"/>
      <c r="B41" s="76">
        <v>3</v>
      </c>
      <c r="C41" s="64" t="s">
        <v>39</v>
      </c>
      <c r="D41" s="48"/>
      <c r="E41" s="225">
        <v>0</v>
      </c>
      <c r="F41" s="226">
        <v>0</v>
      </c>
    </row>
    <row r="42" spans="1:6">
      <c r="A42" s="28"/>
      <c r="B42" s="76">
        <v>4</v>
      </c>
      <c r="C42" s="64" t="s">
        <v>40</v>
      </c>
      <c r="D42" s="48"/>
      <c r="E42" s="225">
        <v>0</v>
      </c>
      <c r="F42" s="226">
        <v>0</v>
      </c>
    </row>
    <row r="43" spans="1:6">
      <c r="A43" s="28"/>
      <c r="B43" s="98" t="s">
        <v>48</v>
      </c>
      <c r="C43" s="92" t="s">
        <v>41</v>
      </c>
      <c r="D43" s="8"/>
      <c r="E43" s="227">
        <v>0</v>
      </c>
      <c r="F43" s="228">
        <v>0</v>
      </c>
    </row>
    <row r="44" spans="1:6">
      <c r="A44" s="28"/>
      <c r="B44" s="98" t="s">
        <v>49</v>
      </c>
      <c r="C44" s="92" t="s">
        <v>42</v>
      </c>
      <c r="D44" s="8"/>
      <c r="E44" s="251">
        <v>0</v>
      </c>
      <c r="F44" s="252">
        <v>0</v>
      </c>
    </row>
    <row r="45" spans="1:6">
      <c r="A45" s="28"/>
      <c r="B45" s="97" t="s">
        <v>50</v>
      </c>
      <c r="C45" s="113" t="s">
        <v>43</v>
      </c>
      <c r="D45" s="7"/>
      <c r="E45" s="223">
        <v>0</v>
      </c>
      <c r="F45" s="224">
        <v>0</v>
      </c>
    </row>
    <row r="46" spans="1:6">
      <c r="A46" s="28"/>
      <c r="B46" s="98"/>
      <c r="C46" s="87" t="s">
        <v>21</v>
      </c>
      <c r="D46" s="8"/>
      <c r="E46" s="229">
        <f>E43+E44+E45</f>
        <v>0</v>
      </c>
      <c r="F46" s="230">
        <f>F43+F44+F45</f>
        <v>0</v>
      </c>
    </row>
    <row r="47" spans="1:6">
      <c r="A47" s="28"/>
      <c r="B47" s="76">
        <v>5</v>
      </c>
      <c r="C47" s="87" t="s">
        <v>44</v>
      </c>
      <c r="D47" s="48"/>
      <c r="E47" s="225">
        <v>0</v>
      </c>
      <c r="F47" s="226">
        <v>0</v>
      </c>
    </row>
    <row r="48" spans="1:6">
      <c r="A48" s="28"/>
      <c r="B48" s="74">
        <v>6</v>
      </c>
      <c r="C48" s="67" t="s">
        <v>45</v>
      </c>
      <c r="D48" s="49"/>
      <c r="E48" s="231">
        <v>0</v>
      </c>
      <c r="F48" s="232">
        <v>0</v>
      </c>
    </row>
    <row r="49" spans="1:6">
      <c r="A49" s="28"/>
      <c r="B49" s="115"/>
      <c r="C49" s="56" t="s">
        <v>46</v>
      </c>
      <c r="D49" s="50"/>
      <c r="E49" s="250">
        <f>E34+E40+E41+E42+E47+E48</f>
        <v>85929000</v>
      </c>
      <c r="F49" s="240">
        <f>F34+F40+F41+F42+F47+F48</f>
        <v>9759949</v>
      </c>
    </row>
    <row r="50" spans="1:6" ht="13.5" thickBot="1">
      <c r="A50" s="28"/>
      <c r="B50" s="116"/>
      <c r="C50" s="114" t="s">
        <v>47</v>
      </c>
      <c r="D50" s="111"/>
      <c r="E50" s="253">
        <f>E26+E49</f>
        <v>85937809</v>
      </c>
      <c r="F50" s="254">
        <f>F26+F49</f>
        <v>11827981</v>
      </c>
    </row>
    <row r="51" spans="1:6" ht="13.5" thickTop="1">
      <c r="A51" s="1"/>
      <c r="B51" s="1"/>
      <c r="C51" s="1"/>
      <c r="D51" s="1"/>
      <c r="E51" s="255"/>
      <c r="F51" s="255"/>
    </row>
    <row r="52" spans="1:6">
      <c r="A52" s="1"/>
      <c r="B52" s="1"/>
      <c r="C52" s="1"/>
      <c r="D52" s="1"/>
      <c r="E52" s="255"/>
      <c r="F52" s="255"/>
    </row>
    <row r="67" spans="3:3" ht="13.5" thickBot="1">
      <c r="C67" s="27"/>
    </row>
    <row r="68" spans="3:3" ht="13.5" thickTop="1"/>
    <row r="76" spans="3:3" ht="18.75" customHeight="1"/>
    <row r="84" ht="12.75" customHeight="1"/>
    <row r="85" ht="12.75" customHeight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0"/>
  <sheetViews>
    <sheetView topLeftCell="A22" workbookViewId="0">
      <selection activeCell="C66" sqref="C66"/>
    </sheetView>
  </sheetViews>
  <sheetFormatPr defaultRowHeight="12.75"/>
  <cols>
    <col min="1" max="1" width="5.140625" customWidth="1"/>
    <col min="2" max="2" width="4.85546875" customWidth="1"/>
    <col min="3" max="3" width="41.5703125" customWidth="1"/>
    <col min="4" max="4" width="9.5703125" customWidth="1"/>
    <col min="5" max="6" width="12.85546875" style="214" customWidth="1"/>
  </cols>
  <sheetData>
    <row r="1" spans="1:6" ht="13.5" thickBot="1">
      <c r="B1" s="27"/>
      <c r="C1" s="27"/>
      <c r="D1" s="27"/>
      <c r="E1" s="220"/>
      <c r="F1" s="220"/>
    </row>
    <row r="2" spans="1:6" ht="13.5" thickTop="1">
      <c r="A2" s="28"/>
      <c r="B2" s="96"/>
      <c r="C2" s="91" t="s">
        <v>55</v>
      </c>
      <c r="D2" s="26" t="s">
        <v>1</v>
      </c>
      <c r="E2" s="221" t="s">
        <v>2</v>
      </c>
      <c r="F2" s="222" t="s">
        <v>2</v>
      </c>
    </row>
    <row r="3" spans="1:6" ht="13.5" thickBot="1">
      <c r="A3" s="28"/>
      <c r="B3" s="118"/>
      <c r="C3" s="123"/>
      <c r="D3" s="120"/>
      <c r="E3" s="257">
        <v>2009</v>
      </c>
      <c r="F3" s="258">
        <v>2008</v>
      </c>
    </row>
    <row r="4" spans="1:6" ht="13.5" thickTop="1">
      <c r="A4" s="28"/>
      <c r="B4" s="97" t="s">
        <v>3</v>
      </c>
      <c r="C4" s="66" t="s">
        <v>178</v>
      </c>
      <c r="D4" s="7"/>
      <c r="E4" s="223"/>
      <c r="F4" s="224"/>
    </row>
    <row r="5" spans="1:6">
      <c r="A5" s="28"/>
      <c r="B5" s="76">
        <v>1</v>
      </c>
      <c r="C5" s="64" t="s">
        <v>7</v>
      </c>
      <c r="D5" s="53"/>
      <c r="E5" s="225">
        <v>0</v>
      </c>
      <c r="F5" s="226">
        <v>0</v>
      </c>
    </row>
    <row r="6" spans="1:6">
      <c r="A6" s="28"/>
      <c r="B6" s="76">
        <v>2</v>
      </c>
      <c r="C6" s="64" t="s">
        <v>56</v>
      </c>
      <c r="D6" s="53"/>
      <c r="E6" s="225">
        <v>0</v>
      </c>
      <c r="F6" s="226">
        <v>0</v>
      </c>
    </row>
    <row r="7" spans="1:6">
      <c r="A7" s="28"/>
      <c r="B7" s="98" t="s">
        <v>48</v>
      </c>
      <c r="C7" s="92" t="s">
        <v>57</v>
      </c>
      <c r="D7" s="8"/>
      <c r="E7" s="227">
        <v>415</v>
      </c>
      <c r="F7" s="228">
        <v>0</v>
      </c>
    </row>
    <row r="8" spans="1:6">
      <c r="A8" s="28"/>
      <c r="B8" s="98" t="s">
        <v>49</v>
      </c>
      <c r="C8" s="92" t="s">
        <v>58</v>
      </c>
      <c r="D8" s="8"/>
      <c r="E8" s="227">
        <v>0</v>
      </c>
      <c r="F8" s="228">
        <v>0</v>
      </c>
    </row>
    <row r="9" spans="1:6">
      <c r="A9" s="28"/>
      <c r="B9" s="98" t="s">
        <v>50</v>
      </c>
      <c r="C9" s="92" t="s">
        <v>59</v>
      </c>
      <c r="D9" s="8"/>
      <c r="E9" s="227">
        <v>0</v>
      </c>
      <c r="F9" s="228">
        <v>0</v>
      </c>
    </row>
    <row r="10" spans="1:6">
      <c r="A10" s="28"/>
      <c r="B10" s="76"/>
      <c r="C10" s="64" t="s">
        <v>9</v>
      </c>
      <c r="D10" s="48"/>
      <c r="E10" s="225">
        <f>E7+E8+E9</f>
        <v>415</v>
      </c>
      <c r="F10" s="226">
        <f>F7+F8+F9</f>
        <v>0</v>
      </c>
    </row>
    <row r="11" spans="1:6">
      <c r="A11" s="28"/>
      <c r="B11" s="98">
        <v>3</v>
      </c>
      <c r="C11" s="62" t="s">
        <v>60</v>
      </c>
      <c r="D11" s="8"/>
      <c r="E11" s="227"/>
      <c r="F11" s="228"/>
    </row>
    <row r="12" spans="1:6">
      <c r="A12" s="28"/>
      <c r="B12" s="98" t="s">
        <v>48</v>
      </c>
      <c r="C12" s="92" t="s">
        <v>61</v>
      </c>
      <c r="D12" s="8"/>
      <c r="E12" s="227">
        <v>165000</v>
      </c>
      <c r="F12" s="227">
        <v>425833</v>
      </c>
    </row>
    <row r="13" spans="1:6">
      <c r="A13" s="28"/>
      <c r="B13" s="98" t="s">
        <v>49</v>
      </c>
      <c r="C13" s="92" t="s">
        <v>62</v>
      </c>
      <c r="D13" s="8"/>
      <c r="E13" s="227">
        <v>881776</v>
      </c>
      <c r="F13" s="227">
        <v>262262</v>
      </c>
    </row>
    <row r="14" spans="1:6">
      <c r="A14" s="28"/>
      <c r="B14" s="98" t="s">
        <v>50</v>
      </c>
      <c r="C14" s="92" t="s">
        <v>63</v>
      </c>
      <c r="D14" s="8"/>
      <c r="E14" s="227">
        <v>482541</v>
      </c>
      <c r="F14" s="227">
        <v>477819</v>
      </c>
    </row>
    <row r="15" spans="1:6">
      <c r="A15" s="28"/>
      <c r="B15" s="98" t="s">
        <v>51</v>
      </c>
      <c r="C15" s="92" t="s">
        <v>64</v>
      </c>
      <c r="D15" s="8"/>
      <c r="E15" s="227">
        <v>112545</v>
      </c>
      <c r="F15" s="227">
        <v>20200</v>
      </c>
    </row>
    <row r="16" spans="1:6">
      <c r="A16" s="28"/>
      <c r="B16" s="99" t="s">
        <v>52</v>
      </c>
      <c r="C16" s="92" t="s">
        <v>65</v>
      </c>
      <c r="D16" s="8"/>
      <c r="E16" s="227">
        <v>0</v>
      </c>
      <c r="F16" s="228">
        <v>0</v>
      </c>
    </row>
    <row r="17" spans="1:6">
      <c r="A17" s="28"/>
      <c r="B17" s="98"/>
      <c r="C17" s="64" t="s">
        <v>14</v>
      </c>
      <c r="D17" s="48"/>
      <c r="E17" s="225">
        <f>E12+E13+E14+E15+E16</f>
        <v>1641862</v>
      </c>
      <c r="F17" s="226">
        <f>F12+F13+F14+F15+F16</f>
        <v>1186114</v>
      </c>
    </row>
    <row r="18" spans="1:6">
      <c r="A18" s="28"/>
      <c r="B18" s="98">
        <v>4</v>
      </c>
      <c r="C18" s="64" t="s">
        <v>66</v>
      </c>
      <c r="D18" s="53"/>
      <c r="E18" s="225">
        <v>0</v>
      </c>
      <c r="F18" s="226">
        <v>0</v>
      </c>
    </row>
    <row r="19" spans="1:6">
      <c r="A19" s="28"/>
      <c r="B19" s="98">
        <v>5</v>
      </c>
      <c r="C19" s="64" t="s">
        <v>67</v>
      </c>
      <c r="D19" s="53"/>
      <c r="E19" s="225">
        <v>0</v>
      </c>
      <c r="F19" s="225">
        <v>1466754</v>
      </c>
    </row>
    <row r="20" spans="1:6">
      <c r="A20" s="28"/>
      <c r="B20" s="100"/>
      <c r="C20" s="85" t="s">
        <v>68</v>
      </c>
      <c r="D20" s="48"/>
      <c r="E20" s="225">
        <f>E5+E6+E10+E17+E18+E19</f>
        <v>1642277</v>
      </c>
      <c r="F20" s="226">
        <f>F5+F6+F10+F17+F18+F19</f>
        <v>2652868</v>
      </c>
    </row>
    <row r="21" spans="1:6">
      <c r="A21" s="28"/>
      <c r="B21" s="98"/>
      <c r="C21" s="92"/>
      <c r="D21" s="8"/>
      <c r="E21" s="227"/>
      <c r="F21" s="228"/>
    </row>
    <row r="22" spans="1:6">
      <c r="A22" s="28"/>
      <c r="B22" s="98" t="s">
        <v>53</v>
      </c>
      <c r="C22" s="64" t="s">
        <v>69</v>
      </c>
      <c r="D22" s="8"/>
      <c r="E22" s="227"/>
      <c r="F22" s="228"/>
    </row>
    <row r="23" spans="1:6">
      <c r="A23" s="28"/>
      <c r="B23" s="76">
        <v>1</v>
      </c>
      <c r="C23" s="62" t="s">
        <v>70</v>
      </c>
      <c r="D23" s="8"/>
      <c r="E23" s="227"/>
      <c r="F23" s="228"/>
    </row>
    <row r="24" spans="1:6">
      <c r="A24" s="28"/>
      <c r="B24" s="76" t="s">
        <v>48</v>
      </c>
      <c r="C24" s="92" t="s">
        <v>71</v>
      </c>
      <c r="D24" s="8"/>
      <c r="E24" s="227">
        <v>0</v>
      </c>
      <c r="F24" s="228">
        <v>0</v>
      </c>
    </row>
    <row r="25" spans="1:6">
      <c r="A25" s="28"/>
      <c r="B25" s="76" t="s">
        <v>49</v>
      </c>
      <c r="C25" s="92" t="s">
        <v>72</v>
      </c>
      <c r="D25" s="8"/>
      <c r="E25" s="227">
        <v>0</v>
      </c>
      <c r="F25" s="228">
        <v>0</v>
      </c>
    </row>
    <row r="26" spans="1:6">
      <c r="A26" s="28"/>
      <c r="B26" s="98"/>
      <c r="C26" s="64" t="s">
        <v>73</v>
      </c>
      <c r="D26" s="48"/>
      <c r="E26" s="225">
        <f>E23+E24+E25</f>
        <v>0</v>
      </c>
      <c r="F26" s="226">
        <f>F23+F24+F25</f>
        <v>0</v>
      </c>
    </row>
    <row r="27" spans="1:6">
      <c r="A27" s="28"/>
      <c r="B27" s="76">
        <v>2</v>
      </c>
      <c r="C27" s="64" t="s">
        <v>74</v>
      </c>
      <c r="D27" s="8"/>
      <c r="E27" s="229"/>
      <c r="F27" s="230"/>
    </row>
    <row r="28" spans="1:6">
      <c r="A28" s="28"/>
      <c r="B28" s="76">
        <v>3</v>
      </c>
      <c r="C28" s="64" t="s">
        <v>75</v>
      </c>
      <c r="D28" s="8"/>
      <c r="E28" s="229">
        <v>0</v>
      </c>
      <c r="F28" s="230">
        <v>0</v>
      </c>
    </row>
    <row r="29" spans="1:6">
      <c r="A29" s="28"/>
      <c r="B29" s="76">
        <v>4</v>
      </c>
      <c r="C29" s="64" t="s">
        <v>76</v>
      </c>
      <c r="D29" s="8"/>
      <c r="E29" s="229">
        <v>0</v>
      </c>
      <c r="F29" s="230">
        <v>0</v>
      </c>
    </row>
    <row r="30" spans="1:6">
      <c r="A30" s="28"/>
      <c r="B30" s="101"/>
      <c r="C30" s="65" t="s">
        <v>77</v>
      </c>
      <c r="D30" s="49"/>
      <c r="E30" s="231">
        <f>E26+E27+E28+E29</f>
        <v>0</v>
      </c>
      <c r="F30" s="232">
        <f>F26+F27+F28+F29</f>
        <v>0</v>
      </c>
    </row>
    <row r="31" spans="1:6">
      <c r="A31" s="28"/>
      <c r="B31" s="102"/>
      <c r="C31" s="84" t="s">
        <v>78</v>
      </c>
      <c r="D31" s="54"/>
      <c r="E31" s="233">
        <f>E20+E30</f>
        <v>1642277</v>
      </c>
      <c r="F31" s="234">
        <f>F20+F30</f>
        <v>2652868</v>
      </c>
    </row>
    <row r="32" spans="1:6">
      <c r="A32" s="28"/>
      <c r="B32" s="98"/>
      <c r="C32" s="64"/>
      <c r="D32" s="8"/>
      <c r="E32" s="227"/>
      <c r="F32" s="228"/>
    </row>
    <row r="33" spans="1:6">
      <c r="A33" s="28"/>
      <c r="B33" s="98" t="s">
        <v>80</v>
      </c>
      <c r="C33" s="64" t="s">
        <v>79</v>
      </c>
      <c r="D33" s="8"/>
      <c r="E33" s="227"/>
      <c r="F33" s="228"/>
    </row>
    <row r="34" spans="1:6">
      <c r="A34" s="28"/>
      <c r="B34" s="74">
        <v>1</v>
      </c>
      <c r="C34" s="60" t="s">
        <v>81</v>
      </c>
      <c r="D34" s="11"/>
      <c r="E34" s="235">
        <v>0</v>
      </c>
      <c r="F34" s="236">
        <v>0</v>
      </c>
    </row>
    <row r="35" spans="1:6">
      <c r="A35" s="28"/>
      <c r="B35" s="97"/>
      <c r="C35" s="61" t="s">
        <v>84</v>
      </c>
      <c r="D35" s="7"/>
      <c r="E35" s="223"/>
      <c r="F35" s="224"/>
    </row>
    <row r="36" spans="1:6">
      <c r="A36" s="28"/>
      <c r="B36" s="74">
        <v>2</v>
      </c>
      <c r="C36" s="60" t="s">
        <v>83</v>
      </c>
      <c r="D36" s="11"/>
      <c r="E36" s="235"/>
      <c r="F36" s="235">
        <v>7965170</v>
      </c>
    </row>
    <row r="37" spans="1:6">
      <c r="A37" s="28"/>
      <c r="B37" s="97"/>
      <c r="C37" s="61" t="s">
        <v>82</v>
      </c>
      <c r="D37" s="7"/>
      <c r="E37" s="223"/>
      <c r="F37" s="223"/>
    </row>
    <row r="38" spans="1:6">
      <c r="A38" s="28"/>
      <c r="B38" s="76">
        <v>3</v>
      </c>
      <c r="C38" s="62" t="s">
        <v>85</v>
      </c>
      <c r="D38" s="8"/>
      <c r="E38" s="227">
        <v>87929000</v>
      </c>
      <c r="F38" s="227">
        <v>2000000</v>
      </c>
    </row>
    <row r="39" spans="1:6">
      <c r="A39" s="28"/>
      <c r="B39" s="76">
        <v>4</v>
      </c>
      <c r="C39" s="62" t="s">
        <v>86</v>
      </c>
      <c r="D39" s="8"/>
      <c r="E39" s="227"/>
      <c r="F39" s="228">
        <v>0</v>
      </c>
    </row>
    <row r="40" spans="1:6">
      <c r="A40" s="28"/>
      <c r="B40" s="76">
        <v>5</v>
      </c>
      <c r="C40" s="62" t="s">
        <v>87</v>
      </c>
      <c r="D40" s="8"/>
      <c r="E40" s="227"/>
      <c r="F40" s="228">
        <v>0</v>
      </c>
    </row>
    <row r="41" spans="1:6">
      <c r="A41" s="28"/>
      <c r="B41" s="76">
        <v>6</v>
      </c>
      <c r="C41" s="62" t="s">
        <v>88</v>
      </c>
      <c r="D41" s="8"/>
      <c r="E41" s="227"/>
      <c r="F41" s="228">
        <v>0</v>
      </c>
    </row>
    <row r="42" spans="1:6">
      <c r="A42" s="28"/>
      <c r="B42" s="76">
        <v>7</v>
      </c>
      <c r="C42" s="62" t="s">
        <v>89</v>
      </c>
      <c r="D42" s="8"/>
      <c r="E42" s="227">
        <v>0</v>
      </c>
      <c r="F42" s="228">
        <v>0</v>
      </c>
    </row>
    <row r="43" spans="1:6">
      <c r="A43" s="28"/>
      <c r="B43" s="76">
        <v>8</v>
      </c>
      <c r="C43" s="62" t="s">
        <v>90</v>
      </c>
      <c r="D43" s="8"/>
      <c r="E43" s="227"/>
      <c r="F43" s="228">
        <v>0</v>
      </c>
    </row>
    <row r="44" spans="1:6">
      <c r="A44" s="28"/>
      <c r="B44" s="103">
        <v>9</v>
      </c>
      <c r="C44" s="93" t="s">
        <v>91</v>
      </c>
      <c r="D44" s="9"/>
      <c r="E44" s="237">
        <v>-790057</v>
      </c>
      <c r="F44" s="238">
        <v>0</v>
      </c>
    </row>
    <row r="45" spans="1:6">
      <c r="A45" s="28"/>
      <c r="B45" s="104">
        <v>10</v>
      </c>
      <c r="C45" s="94" t="s">
        <v>92</v>
      </c>
      <c r="D45" s="55"/>
      <c r="E45" s="239">
        <f>PASHN!E35</f>
        <v>-2843411</v>
      </c>
      <c r="F45" s="240">
        <v>-790057</v>
      </c>
    </row>
    <row r="46" spans="1:6">
      <c r="A46" s="28"/>
      <c r="B46" s="105"/>
      <c r="C46" s="90" t="s">
        <v>93</v>
      </c>
      <c r="D46" s="51"/>
      <c r="E46" s="241">
        <f>E34+E36+E38+E39+E40+E41+E42+E43+E44+E45</f>
        <v>84295532</v>
      </c>
      <c r="F46" s="242">
        <f>SUM(F35:F45)</f>
        <v>9175113</v>
      </c>
    </row>
    <row r="47" spans="1:6">
      <c r="A47" s="28"/>
      <c r="B47" s="106"/>
      <c r="C47" s="95"/>
      <c r="D47" s="18"/>
      <c r="E47" s="243"/>
      <c r="F47" s="247"/>
    </row>
    <row r="48" spans="1:6">
      <c r="A48" s="28"/>
      <c r="B48" s="107"/>
      <c r="C48" s="90" t="s">
        <v>95</v>
      </c>
      <c r="D48" s="51"/>
      <c r="E48" s="241">
        <f>E31+E46</f>
        <v>85937809</v>
      </c>
      <c r="F48" s="242">
        <f>F31+F46</f>
        <v>11827981</v>
      </c>
    </row>
    <row r="49" spans="1:6" ht="13.5" thickBot="1">
      <c r="A49" s="28"/>
      <c r="B49" s="108"/>
      <c r="C49" s="109" t="s">
        <v>94</v>
      </c>
      <c r="D49" s="110"/>
      <c r="E49" s="248"/>
      <c r="F49" s="249"/>
    </row>
    <row r="50" spans="1:6" ht="13.5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9"/>
  <sheetViews>
    <sheetView tabSelected="1" topLeftCell="B1" workbookViewId="0">
      <selection activeCell="G18" sqref="G18"/>
    </sheetView>
  </sheetViews>
  <sheetFormatPr defaultRowHeight="12.75"/>
  <cols>
    <col min="1" max="1" width="3.140625" customWidth="1"/>
    <col min="2" max="2" width="8.140625" customWidth="1"/>
    <col min="3" max="3" width="41.28515625" customWidth="1"/>
    <col min="4" max="4" width="10.28515625" customWidth="1"/>
    <col min="5" max="6" width="13.7109375" style="214" customWidth="1"/>
  </cols>
  <sheetData>
    <row r="1" spans="1:6" ht="18">
      <c r="B1" s="22" t="s">
        <v>108</v>
      </c>
      <c r="C1" s="23" t="s">
        <v>109</v>
      </c>
      <c r="D1" s="23"/>
      <c r="E1" s="244"/>
      <c r="F1" s="244"/>
    </row>
    <row r="2" spans="1:6" ht="15.75">
      <c r="B2" s="19"/>
      <c r="C2" s="21" t="s">
        <v>110</v>
      </c>
      <c r="D2" s="20"/>
      <c r="E2" s="245"/>
      <c r="F2" s="245"/>
    </row>
    <row r="3" spans="1:6" ht="13.5" customHeight="1" thickBot="1">
      <c r="B3" s="27"/>
      <c r="C3" s="27"/>
      <c r="D3" s="27"/>
      <c r="E3" s="220"/>
      <c r="F3" s="220"/>
    </row>
    <row r="4" spans="1:6" ht="13.5" customHeight="1" thickTop="1">
      <c r="A4" s="28"/>
      <c r="B4" s="71" t="s">
        <v>111</v>
      </c>
      <c r="C4" s="57" t="s">
        <v>112</v>
      </c>
      <c r="D4" s="25" t="s">
        <v>113</v>
      </c>
      <c r="E4" s="221" t="s">
        <v>2</v>
      </c>
      <c r="F4" s="222" t="s">
        <v>2</v>
      </c>
    </row>
    <row r="5" spans="1:6">
      <c r="A5" s="28"/>
      <c r="B5" s="72"/>
      <c r="C5" s="58"/>
      <c r="D5" s="10" t="s">
        <v>114</v>
      </c>
      <c r="E5" s="246" t="s">
        <v>115</v>
      </c>
      <c r="F5" s="216" t="s">
        <v>116</v>
      </c>
    </row>
    <row r="6" spans="1:6" ht="15" customHeight="1">
      <c r="A6" s="28"/>
      <c r="B6" s="73">
        <v>1</v>
      </c>
      <c r="C6" s="59" t="s">
        <v>117</v>
      </c>
      <c r="D6" s="140">
        <v>701705</v>
      </c>
      <c r="E6" s="217"/>
      <c r="F6" s="228"/>
    </row>
    <row r="7" spans="1:6" ht="15" customHeight="1">
      <c r="A7" s="28"/>
      <c r="B7" s="74">
        <v>2</v>
      </c>
      <c r="C7" s="60" t="s">
        <v>118</v>
      </c>
      <c r="D7" s="141" t="s">
        <v>206</v>
      </c>
      <c r="E7" s="218">
        <v>802451</v>
      </c>
      <c r="F7" s="228"/>
    </row>
    <row r="8" spans="1:6" ht="15" customHeight="1">
      <c r="A8" s="28"/>
      <c r="B8" s="75"/>
      <c r="C8" s="61" t="s">
        <v>119</v>
      </c>
      <c r="D8" s="142" t="s">
        <v>207</v>
      </c>
      <c r="E8" s="219"/>
      <c r="F8" s="228"/>
    </row>
    <row r="9" spans="1:6" ht="15" customHeight="1">
      <c r="A9" s="28"/>
      <c r="B9" s="74">
        <v>3</v>
      </c>
      <c r="C9" s="60" t="s">
        <v>120</v>
      </c>
      <c r="D9" s="141">
        <v>701</v>
      </c>
      <c r="E9" s="218"/>
      <c r="F9" s="228"/>
    </row>
    <row r="10" spans="1:6" ht="15" customHeight="1">
      <c r="A10" s="28"/>
      <c r="B10" s="75"/>
      <c r="C10" s="61" t="s">
        <v>174</v>
      </c>
      <c r="D10" s="142"/>
      <c r="E10" s="256"/>
      <c r="F10" s="228"/>
    </row>
    <row r="11" spans="1:6" ht="15" customHeight="1">
      <c r="A11" s="28"/>
      <c r="B11" s="76">
        <v>4</v>
      </c>
      <c r="C11" s="62" t="s">
        <v>121</v>
      </c>
      <c r="D11" s="143" t="s">
        <v>208</v>
      </c>
      <c r="E11" s="261"/>
      <c r="F11" s="228"/>
    </row>
    <row r="12" spans="1:6" ht="15" customHeight="1">
      <c r="A12" s="28"/>
      <c r="B12" s="74">
        <v>5</v>
      </c>
      <c r="C12" s="60" t="s">
        <v>122</v>
      </c>
      <c r="D12" s="143" t="s">
        <v>209</v>
      </c>
      <c r="E12" s="262">
        <f>E13+E14</f>
        <v>-1030076</v>
      </c>
      <c r="F12" s="262">
        <f>F13+F14</f>
        <v>-405042</v>
      </c>
    </row>
    <row r="13" spans="1:6" ht="15" customHeight="1">
      <c r="A13" s="28"/>
      <c r="B13" s="77"/>
      <c r="C13" s="63" t="s">
        <v>123</v>
      </c>
      <c r="D13" s="143"/>
      <c r="E13" s="261">
        <v>-878000</v>
      </c>
      <c r="F13" s="261">
        <v>-332820</v>
      </c>
    </row>
    <row r="14" spans="1:6" ht="15" customHeight="1">
      <c r="A14" s="28"/>
      <c r="B14" s="77"/>
      <c r="C14" s="63" t="s">
        <v>124</v>
      </c>
      <c r="D14" s="143"/>
      <c r="E14" s="261">
        <v>-152076</v>
      </c>
      <c r="F14" s="261">
        <v>-72222</v>
      </c>
    </row>
    <row r="15" spans="1:6" ht="15" customHeight="1">
      <c r="A15" s="28"/>
      <c r="B15" s="75"/>
      <c r="C15" s="61" t="s">
        <v>125</v>
      </c>
      <c r="D15" s="143"/>
      <c r="E15" s="261"/>
      <c r="F15" s="228"/>
    </row>
    <row r="16" spans="1:6" ht="15" customHeight="1">
      <c r="A16" s="28"/>
      <c r="B16" s="76">
        <v>6</v>
      </c>
      <c r="C16" s="62" t="s">
        <v>126</v>
      </c>
      <c r="D16" s="143" t="s">
        <v>210</v>
      </c>
      <c r="E16" s="261"/>
      <c r="F16" s="228"/>
    </row>
    <row r="17" spans="1:6" ht="15" customHeight="1">
      <c r="A17" s="28"/>
      <c r="B17" s="76">
        <v>7</v>
      </c>
      <c r="C17" s="62" t="s">
        <v>127</v>
      </c>
      <c r="D17" s="143" t="s">
        <v>211</v>
      </c>
      <c r="E17" s="261">
        <v>-2615786</v>
      </c>
      <c r="F17" s="261">
        <v>-385015</v>
      </c>
    </row>
    <row r="18" spans="1:6" ht="15" customHeight="1">
      <c r="A18" s="28"/>
      <c r="B18" s="86">
        <v>8</v>
      </c>
      <c r="C18" s="87" t="s">
        <v>140</v>
      </c>
      <c r="D18" s="144"/>
      <c r="E18" s="263">
        <f>E11+E12+E16+E17</f>
        <v>-3645862</v>
      </c>
      <c r="F18" s="264">
        <f>F11+F12+F16+F17</f>
        <v>-790057</v>
      </c>
    </row>
    <row r="19" spans="1:6" ht="15" customHeight="1">
      <c r="A19" s="28"/>
      <c r="B19" s="74">
        <v>9</v>
      </c>
      <c r="C19" s="83" t="s">
        <v>132</v>
      </c>
      <c r="D19" s="145"/>
      <c r="E19" s="265">
        <f>E6+E7+E18</f>
        <v>-2843411</v>
      </c>
      <c r="F19" s="265">
        <f>F6+F10+F18</f>
        <v>-790057</v>
      </c>
    </row>
    <row r="20" spans="1:6" ht="15" customHeight="1">
      <c r="A20" s="28"/>
      <c r="B20" s="75"/>
      <c r="C20" s="84" t="s">
        <v>128</v>
      </c>
      <c r="D20" s="146"/>
      <c r="E20" s="266"/>
      <c r="F20" s="264"/>
    </row>
    <row r="21" spans="1:6" ht="15" customHeight="1">
      <c r="A21" s="28"/>
      <c r="B21" s="74">
        <v>10</v>
      </c>
      <c r="C21" s="60" t="s">
        <v>129</v>
      </c>
      <c r="D21" s="147">
        <v>761661</v>
      </c>
      <c r="E21" s="218"/>
      <c r="F21" s="228"/>
    </row>
    <row r="22" spans="1:6" ht="15" customHeight="1">
      <c r="A22" s="28"/>
      <c r="B22" s="75"/>
      <c r="C22" s="61" t="s">
        <v>130</v>
      </c>
      <c r="D22" s="142"/>
      <c r="E22" s="256"/>
      <c r="F22" s="228"/>
    </row>
    <row r="23" spans="1:6" ht="15" customHeight="1">
      <c r="A23" s="28"/>
      <c r="B23" s="74">
        <v>11</v>
      </c>
      <c r="C23" s="60" t="s">
        <v>129</v>
      </c>
      <c r="D23" s="147">
        <v>762662</v>
      </c>
      <c r="E23" s="218"/>
      <c r="F23" s="228"/>
    </row>
    <row r="24" spans="1:6" ht="15" customHeight="1">
      <c r="A24" s="28"/>
      <c r="B24" s="75"/>
      <c r="C24" s="61" t="s">
        <v>131</v>
      </c>
      <c r="D24" s="148"/>
      <c r="E24" s="256"/>
      <c r="F24" s="228"/>
    </row>
    <row r="25" spans="1:6" ht="15" customHeight="1">
      <c r="A25" s="28"/>
      <c r="B25" s="76">
        <v>12</v>
      </c>
      <c r="C25" s="62" t="s">
        <v>133</v>
      </c>
      <c r="D25" s="149"/>
      <c r="E25" s="267"/>
      <c r="F25" s="230"/>
    </row>
    <row r="26" spans="1:6" ht="15" customHeight="1">
      <c r="A26" s="28"/>
      <c r="B26" s="74">
        <v>12.1</v>
      </c>
      <c r="C26" s="60" t="s">
        <v>170</v>
      </c>
      <c r="D26" s="141" t="s">
        <v>212</v>
      </c>
      <c r="E26" s="268"/>
      <c r="F26" s="230"/>
    </row>
    <row r="27" spans="1:6" ht="15" customHeight="1">
      <c r="A27" s="28"/>
      <c r="B27" s="75"/>
      <c r="C27" s="61" t="s">
        <v>169</v>
      </c>
      <c r="D27" s="150">
        <v>664665</v>
      </c>
      <c r="E27" s="218"/>
      <c r="F27" s="228"/>
    </row>
    <row r="28" spans="1:6" ht="15" customHeight="1">
      <c r="A28" s="28"/>
      <c r="B28" s="76">
        <v>12.2</v>
      </c>
      <c r="C28" s="62" t="s">
        <v>171</v>
      </c>
      <c r="D28" s="151">
        <v>767667</v>
      </c>
      <c r="E28" s="218"/>
      <c r="F28" s="228"/>
    </row>
    <row r="29" spans="1:6" ht="15" customHeight="1">
      <c r="A29" s="28"/>
      <c r="B29" s="76">
        <v>12.3</v>
      </c>
      <c r="C29" s="62" t="s">
        <v>172</v>
      </c>
      <c r="D29" s="152"/>
      <c r="E29" s="218"/>
      <c r="F29" s="228"/>
    </row>
    <row r="30" spans="1:6" ht="15" customHeight="1">
      <c r="A30" s="28"/>
      <c r="B30" s="74">
        <v>12.4</v>
      </c>
      <c r="C30" s="60" t="s">
        <v>173</v>
      </c>
      <c r="D30" s="153">
        <v>769669</v>
      </c>
      <c r="E30" s="218"/>
      <c r="F30" s="228"/>
    </row>
    <row r="31" spans="1:6" ht="15" customHeight="1">
      <c r="A31" s="28"/>
      <c r="B31" s="78">
        <v>13</v>
      </c>
      <c r="C31" s="67" t="s">
        <v>134</v>
      </c>
      <c r="D31" s="145"/>
      <c r="E31" s="269"/>
      <c r="F31" s="226"/>
    </row>
    <row r="32" spans="1:6" ht="15" customHeight="1">
      <c r="A32" s="28"/>
      <c r="B32" s="75"/>
      <c r="C32" s="68" t="s">
        <v>135</v>
      </c>
      <c r="D32" s="146"/>
      <c r="E32" s="266">
        <f>E28+E29</f>
        <v>0</v>
      </c>
      <c r="F32" s="266">
        <f>F28+F29</f>
        <v>0</v>
      </c>
    </row>
    <row r="33" spans="1:6" ht="15" customHeight="1">
      <c r="A33" s="28"/>
      <c r="B33" s="76">
        <v>14</v>
      </c>
      <c r="C33" s="88" t="s">
        <v>136</v>
      </c>
      <c r="D33" s="154"/>
      <c r="E33" s="263">
        <f>E19+E32</f>
        <v>-2843411</v>
      </c>
      <c r="F33" s="263">
        <f>F19+F32</f>
        <v>-790057</v>
      </c>
    </row>
    <row r="34" spans="1:6" ht="15" customHeight="1">
      <c r="A34" s="28"/>
      <c r="B34" s="76">
        <v>15</v>
      </c>
      <c r="C34" s="52" t="s">
        <v>175</v>
      </c>
      <c r="D34" s="143">
        <v>69</v>
      </c>
      <c r="E34" s="261"/>
      <c r="F34" s="228"/>
    </row>
    <row r="35" spans="1:6" ht="15" customHeight="1">
      <c r="A35" s="28"/>
      <c r="B35" s="79">
        <v>16</v>
      </c>
      <c r="C35" s="89" t="s">
        <v>137</v>
      </c>
      <c r="D35" s="145"/>
      <c r="E35" s="265">
        <f>E33-E34</f>
        <v>-2843411</v>
      </c>
      <c r="F35" s="265">
        <f>F33-F34</f>
        <v>-790057</v>
      </c>
    </row>
    <row r="36" spans="1:6" ht="15" customHeight="1">
      <c r="A36" s="28"/>
      <c r="B36" s="80"/>
      <c r="C36" s="69" t="s">
        <v>138</v>
      </c>
      <c r="D36" s="174"/>
      <c r="E36" s="270"/>
      <c r="F36" s="228"/>
    </row>
    <row r="37" spans="1:6" ht="15" customHeight="1" thickBot="1">
      <c r="A37" s="28"/>
      <c r="B37" s="81">
        <v>17</v>
      </c>
      <c r="C37" s="70" t="s">
        <v>139</v>
      </c>
      <c r="D37" s="175"/>
      <c r="E37" s="271"/>
      <c r="F37" s="272"/>
    </row>
    <row r="38" spans="1:6" ht="13.5" thickTop="1"/>
    <row r="42" spans="1:6">
      <c r="C42" s="1"/>
    </row>
    <row r="43" spans="1:6">
      <c r="C43" s="1"/>
    </row>
    <row r="58" spans="3:3" ht="13.5" thickBot="1">
      <c r="C58" s="27"/>
    </row>
    <row r="59" spans="3:3" ht="13.5" thickTop="1">
      <c r="C59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D45" sqref="D45"/>
    </sheetView>
  </sheetViews>
  <sheetFormatPr defaultRowHeight="12.75"/>
  <cols>
    <col min="1" max="1" width="7.7109375" customWidth="1"/>
    <col min="2" max="2" width="5.7109375" customWidth="1"/>
    <col min="3" max="3" width="49.7109375" customWidth="1"/>
    <col min="4" max="5" width="13" customWidth="1"/>
  </cols>
  <sheetData>
    <row r="1" spans="1:5" ht="13.5" thickBot="1">
      <c r="B1" s="27"/>
      <c r="C1" s="27"/>
      <c r="D1" s="27"/>
      <c r="E1" s="27"/>
    </row>
    <row r="2" spans="1:5" ht="16.5" thickTop="1">
      <c r="A2" s="28"/>
      <c r="B2" s="1"/>
      <c r="C2" s="182" t="s">
        <v>98</v>
      </c>
      <c r="D2" s="25" t="s">
        <v>96</v>
      </c>
      <c r="E2" s="29" t="s">
        <v>96</v>
      </c>
    </row>
    <row r="3" spans="1:5" ht="26.25" customHeight="1" thickBot="1">
      <c r="A3" s="28"/>
      <c r="B3" s="136"/>
      <c r="C3" s="181"/>
      <c r="D3" s="121" t="s">
        <v>97</v>
      </c>
      <c r="E3" s="122" t="s">
        <v>107</v>
      </c>
    </row>
    <row r="4" spans="1:5" ht="20.25" customHeight="1" thickTop="1">
      <c r="A4" s="28"/>
      <c r="B4" s="176"/>
      <c r="C4" s="12" t="s">
        <v>99</v>
      </c>
      <c r="D4" s="7"/>
      <c r="E4" s="30"/>
    </row>
    <row r="5" spans="1:5" ht="20.25" customHeight="1">
      <c r="A5" s="28"/>
      <c r="B5" s="177"/>
      <c r="C5" s="14" t="s">
        <v>181</v>
      </c>
      <c r="D5" s="8">
        <v>862372</v>
      </c>
      <c r="E5" s="31">
        <v>0</v>
      </c>
    </row>
    <row r="6" spans="1:5" ht="19.5" customHeight="1">
      <c r="A6" s="28"/>
      <c r="B6" s="177"/>
      <c r="C6" s="14" t="s">
        <v>180</v>
      </c>
      <c r="D6" s="8">
        <v>-2861674</v>
      </c>
      <c r="E6" s="8">
        <v>49530</v>
      </c>
    </row>
    <row r="7" spans="1:5" ht="24.75" customHeight="1">
      <c r="A7" s="28"/>
      <c r="B7" s="178"/>
      <c r="C7" s="14" t="s">
        <v>216</v>
      </c>
      <c r="D7" s="8">
        <v>0</v>
      </c>
      <c r="E7" s="31">
        <v>0</v>
      </c>
    </row>
    <row r="8" spans="1:5" ht="20.25" customHeight="1">
      <c r="A8" s="28"/>
      <c r="B8" s="178"/>
      <c r="C8" s="14" t="s">
        <v>182</v>
      </c>
      <c r="D8" s="8">
        <v>0</v>
      </c>
      <c r="E8" s="31">
        <v>0</v>
      </c>
    </row>
    <row r="9" spans="1:5" ht="20.25" customHeight="1">
      <c r="A9" s="28"/>
      <c r="B9" s="178"/>
      <c r="C9" s="14" t="s">
        <v>183</v>
      </c>
      <c r="D9" s="8">
        <v>0</v>
      </c>
      <c r="E9" s="31">
        <v>0</v>
      </c>
    </row>
    <row r="10" spans="1:5" ht="20.25" customHeight="1">
      <c r="A10" s="28"/>
      <c r="B10" s="177"/>
      <c r="C10" s="129" t="s">
        <v>100</v>
      </c>
      <c r="D10" s="48">
        <f>D5+D6+D7-D8-D9</f>
        <v>-1999302</v>
      </c>
      <c r="E10" s="82">
        <f>E5-E6+E7-E8-E9</f>
        <v>-49530</v>
      </c>
    </row>
    <row r="11" spans="1:5" ht="20.25" customHeight="1">
      <c r="A11" s="28"/>
      <c r="B11" s="178"/>
      <c r="C11" s="14"/>
      <c r="D11" s="8"/>
      <c r="E11" s="31"/>
    </row>
    <row r="12" spans="1:5" ht="20.25" customHeight="1">
      <c r="A12" s="28"/>
      <c r="B12" s="178"/>
      <c r="C12" s="13" t="s">
        <v>101</v>
      </c>
      <c r="D12" s="8"/>
      <c r="E12" s="31"/>
    </row>
    <row r="13" spans="1:5" ht="20.25" customHeight="1">
      <c r="A13" s="28"/>
      <c r="B13" s="178"/>
      <c r="C13" s="14" t="s">
        <v>184</v>
      </c>
      <c r="D13" s="14">
        <v>0</v>
      </c>
      <c r="E13" s="170">
        <v>0</v>
      </c>
    </row>
    <row r="14" spans="1:5" ht="20.25" customHeight="1">
      <c r="A14" s="28"/>
      <c r="B14" s="178"/>
      <c r="C14" s="14" t="s">
        <v>185</v>
      </c>
      <c r="D14" s="14"/>
      <c r="E14" s="170">
        <v>0</v>
      </c>
    </row>
    <row r="15" spans="1:5" ht="20.25" customHeight="1">
      <c r="A15" s="28"/>
      <c r="B15" s="178"/>
      <c r="C15" s="14" t="s">
        <v>186</v>
      </c>
      <c r="D15" s="14">
        <v>0</v>
      </c>
      <c r="E15" s="170">
        <v>0</v>
      </c>
    </row>
    <row r="16" spans="1:5" ht="20.25" customHeight="1">
      <c r="A16" s="28"/>
      <c r="B16" s="179"/>
      <c r="C16" s="14" t="s">
        <v>187</v>
      </c>
      <c r="D16" s="14">
        <v>0</v>
      </c>
      <c r="E16" s="170">
        <v>0</v>
      </c>
    </row>
    <row r="17" spans="1:5" ht="26.25" customHeight="1">
      <c r="A17" s="28"/>
      <c r="B17" s="178"/>
      <c r="C17" s="14" t="s">
        <v>188</v>
      </c>
      <c r="D17" s="8">
        <v>0</v>
      </c>
      <c r="E17" s="31">
        <v>0</v>
      </c>
    </row>
    <row r="18" spans="1:5" ht="20.25" customHeight="1">
      <c r="A18" s="28"/>
      <c r="B18" s="178"/>
      <c r="C18" s="129" t="s">
        <v>102</v>
      </c>
      <c r="D18" s="48">
        <f>-D13-D14+D15+D16+D17</f>
        <v>0</v>
      </c>
      <c r="E18" s="82">
        <f>-E13-E14+E15+E16+E17</f>
        <v>0</v>
      </c>
    </row>
    <row r="19" spans="1:5" ht="20.25" customHeight="1">
      <c r="A19" s="28"/>
      <c r="B19" s="178"/>
      <c r="C19" s="14"/>
      <c r="D19" s="8"/>
      <c r="E19" s="31"/>
    </row>
    <row r="20" spans="1:5" ht="20.25" customHeight="1">
      <c r="A20" s="28"/>
      <c r="B20" s="178"/>
      <c r="C20" s="13" t="s">
        <v>103</v>
      </c>
      <c r="D20" s="8"/>
      <c r="E20" s="31"/>
    </row>
    <row r="21" spans="1:5" ht="20.25" customHeight="1">
      <c r="A21" s="28"/>
      <c r="B21" s="178"/>
      <c r="C21" s="14" t="s">
        <v>213</v>
      </c>
      <c r="D21" s="8"/>
      <c r="E21" s="8">
        <v>2000000</v>
      </c>
    </row>
    <row r="22" spans="1:5" ht="20.25" customHeight="1">
      <c r="A22" s="28"/>
      <c r="B22" s="178"/>
      <c r="C22" s="14" t="s">
        <v>189</v>
      </c>
      <c r="D22" s="8"/>
      <c r="E22" s="8">
        <v>0</v>
      </c>
    </row>
    <row r="23" spans="1:5" ht="19.5" customHeight="1">
      <c r="A23" s="28"/>
      <c r="B23" s="177"/>
      <c r="C23" s="156" t="s">
        <v>217</v>
      </c>
      <c r="D23" s="8"/>
      <c r="E23" s="8">
        <v>20200</v>
      </c>
    </row>
    <row r="24" spans="1:5" ht="20.25" customHeight="1">
      <c r="A24" s="28"/>
      <c r="B24" s="177"/>
      <c r="C24" s="14" t="s">
        <v>190</v>
      </c>
      <c r="D24" s="8"/>
      <c r="E24" s="31">
        <v>0</v>
      </c>
    </row>
    <row r="25" spans="1:5" ht="20.25" customHeight="1">
      <c r="A25" s="28"/>
      <c r="B25" s="177"/>
      <c r="C25" s="129" t="s">
        <v>104</v>
      </c>
      <c r="D25" s="48">
        <f>D21+D22+D23+D24</f>
        <v>0</v>
      </c>
      <c r="E25" s="48">
        <f>E21+E22+E23+E24</f>
        <v>2020200</v>
      </c>
    </row>
    <row r="26" spans="1:5" ht="20.25" customHeight="1">
      <c r="A26" s="28"/>
      <c r="B26" s="180"/>
      <c r="C26" s="13" t="s">
        <v>191</v>
      </c>
      <c r="D26" s="48">
        <f>D10+D18+D25</f>
        <v>-1999302</v>
      </c>
      <c r="E26" s="82">
        <f>E10+E18+E25</f>
        <v>1970670</v>
      </c>
    </row>
    <row r="27" spans="1:5" ht="20.25" customHeight="1">
      <c r="A27" s="28"/>
      <c r="B27" s="177"/>
      <c r="C27" s="47" t="s">
        <v>105</v>
      </c>
      <c r="D27" s="48">
        <f>E28</f>
        <v>2002060</v>
      </c>
      <c r="E27" s="48">
        <v>31390</v>
      </c>
    </row>
    <row r="28" spans="1:5" ht="20.25" customHeight="1" thickBot="1">
      <c r="A28" s="28"/>
      <c r="B28" s="183"/>
      <c r="C28" s="171" t="s">
        <v>106</v>
      </c>
      <c r="D28" s="172">
        <f>D26+D27</f>
        <v>2758</v>
      </c>
      <c r="E28" s="173">
        <f>E26+E27</f>
        <v>2002060</v>
      </c>
    </row>
    <row r="29" spans="1:5" ht="13.5" thickTop="1">
      <c r="B29" s="15"/>
      <c r="C29" s="16"/>
      <c r="D29" s="1"/>
      <c r="E29" s="1"/>
    </row>
    <row r="30" spans="1:5">
      <c r="B30" s="15"/>
      <c r="C30" s="16"/>
      <c r="D30" s="1"/>
      <c r="E30" s="1"/>
    </row>
    <row r="31" spans="1:5">
      <c r="B31" s="15"/>
      <c r="C31" s="16"/>
      <c r="D31" s="1"/>
      <c r="E31" s="1"/>
    </row>
    <row r="32" spans="1:5">
      <c r="B32" s="15"/>
      <c r="C32" s="16"/>
      <c r="D32" s="1"/>
      <c r="E32" s="1"/>
    </row>
    <row r="33" spans="2:5">
      <c r="B33" s="15"/>
      <c r="C33" s="16"/>
      <c r="D33" s="1"/>
      <c r="E33" s="1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I41"/>
  <sheetViews>
    <sheetView workbookViewId="0">
      <selection activeCell="E6" sqref="E6"/>
    </sheetView>
  </sheetViews>
  <sheetFormatPr defaultRowHeight="12.75"/>
  <cols>
    <col min="1" max="1" width="6.42578125" customWidth="1"/>
    <col min="2" max="2" width="17.5703125" customWidth="1"/>
    <col min="3" max="3" width="14.5703125" customWidth="1"/>
    <col min="4" max="4" width="12.5703125" customWidth="1"/>
    <col min="5" max="5" width="15.140625" customWidth="1"/>
    <col min="6" max="6" width="15.85546875" customWidth="1"/>
    <col min="7" max="7" width="14.5703125" customWidth="1"/>
    <col min="8" max="8" width="12.85546875" customWidth="1"/>
    <col min="9" max="9" width="17.85546875" customWidth="1"/>
  </cols>
  <sheetData>
    <row r="3" spans="1:9">
      <c r="D3" s="155" t="s">
        <v>220</v>
      </c>
      <c r="E3" s="155"/>
      <c r="F3" s="155"/>
    </row>
    <row r="6" spans="1:9" ht="15.75">
      <c r="A6" s="33" t="s">
        <v>142</v>
      </c>
      <c r="B6" s="34" t="s">
        <v>141</v>
      </c>
      <c r="C6" s="34"/>
      <c r="D6" s="34"/>
      <c r="E6" s="35"/>
    </row>
    <row r="7" spans="1:9" ht="13.5" thickBot="1">
      <c r="B7" s="27"/>
      <c r="C7" s="27"/>
      <c r="D7" s="27"/>
      <c r="E7" s="27"/>
      <c r="F7" s="27"/>
      <c r="G7" s="27"/>
      <c r="H7" s="27"/>
      <c r="I7" s="1"/>
    </row>
    <row r="8" spans="1:9" ht="25.5" customHeight="1" thickTop="1" thickBot="1">
      <c r="A8" s="28"/>
      <c r="B8" s="191"/>
      <c r="C8" s="192" t="s">
        <v>143</v>
      </c>
      <c r="D8" s="193" t="s">
        <v>146</v>
      </c>
      <c r="E8" s="193" t="s">
        <v>144</v>
      </c>
      <c r="F8" s="193" t="s">
        <v>148</v>
      </c>
      <c r="G8" s="194" t="s">
        <v>147</v>
      </c>
      <c r="H8" s="195" t="s">
        <v>145</v>
      </c>
      <c r="I8" s="1"/>
    </row>
    <row r="9" spans="1:9" ht="13.5" thickTop="1">
      <c r="A9" s="28"/>
      <c r="B9" s="187"/>
      <c r="C9" s="6"/>
      <c r="D9" s="4"/>
      <c r="E9" s="4"/>
      <c r="F9" s="4"/>
      <c r="G9" s="184"/>
      <c r="H9" s="196"/>
      <c r="I9" s="1"/>
    </row>
    <row r="10" spans="1:9">
      <c r="A10" s="28"/>
      <c r="B10" s="101" t="s">
        <v>149</v>
      </c>
      <c r="C10" s="36"/>
      <c r="D10" s="37"/>
      <c r="E10" s="37"/>
      <c r="F10" s="37"/>
      <c r="G10" s="185"/>
      <c r="H10" s="197"/>
      <c r="I10" s="1"/>
    </row>
    <row r="11" spans="1:9">
      <c r="A11" s="28"/>
      <c r="B11" s="97" t="s">
        <v>160</v>
      </c>
      <c r="C11" s="6" t="s">
        <v>167</v>
      </c>
      <c r="D11" s="4" t="s">
        <v>167</v>
      </c>
      <c r="E11" s="4" t="s">
        <v>168</v>
      </c>
      <c r="F11" s="4" t="s">
        <v>167</v>
      </c>
      <c r="G11" s="184" t="s">
        <v>167</v>
      </c>
      <c r="H11" s="196"/>
      <c r="I11" s="1"/>
    </row>
    <row r="12" spans="1:9">
      <c r="A12" s="28"/>
      <c r="B12" s="188" t="s">
        <v>150</v>
      </c>
      <c r="C12" s="36"/>
      <c r="D12" s="37"/>
      <c r="E12" s="37"/>
      <c r="F12" s="37"/>
      <c r="G12" s="185"/>
      <c r="H12" s="196"/>
      <c r="I12" s="1"/>
    </row>
    <row r="13" spans="1:9">
      <c r="A13" s="28"/>
      <c r="B13" s="187" t="s">
        <v>151</v>
      </c>
      <c r="C13" s="6"/>
      <c r="D13" s="4"/>
      <c r="E13" s="4"/>
      <c r="F13" s="4"/>
      <c r="G13" s="184" t="s">
        <v>168</v>
      </c>
      <c r="H13" s="196"/>
      <c r="I13" s="1"/>
    </row>
    <row r="14" spans="1:9">
      <c r="A14" s="28"/>
      <c r="B14" s="101" t="s">
        <v>153</v>
      </c>
      <c r="C14" s="36"/>
      <c r="D14" s="37"/>
      <c r="E14" s="37"/>
      <c r="F14" s="37"/>
      <c r="G14" s="185"/>
      <c r="H14" s="196"/>
      <c r="I14" s="1"/>
    </row>
    <row r="15" spans="1:9">
      <c r="A15" s="28"/>
      <c r="B15" s="97" t="s">
        <v>152</v>
      </c>
      <c r="C15" s="6" t="s">
        <v>167</v>
      </c>
      <c r="D15" s="4" t="s">
        <v>167</v>
      </c>
      <c r="E15" s="4" t="s">
        <v>168</v>
      </c>
      <c r="F15" s="4" t="s">
        <v>167</v>
      </c>
      <c r="G15" s="184" t="s">
        <v>167</v>
      </c>
      <c r="H15" s="196"/>
      <c r="I15" s="1"/>
    </row>
    <row r="16" spans="1:9">
      <c r="A16" s="28"/>
      <c r="B16" s="188" t="s">
        <v>154</v>
      </c>
      <c r="C16" s="36"/>
      <c r="D16" s="37"/>
      <c r="E16" s="37"/>
      <c r="F16" s="37"/>
      <c r="G16" s="185"/>
      <c r="H16" s="196"/>
      <c r="I16" s="1"/>
    </row>
    <row r="17" spans="1:9">
      <c r="A17" s="28"/>
      <c r="B17" s="187" t="s">
        <v>155</v>
      </c>
      <c r="C17" s="6"/>
      <c r="D17" s="4"/>
      <c r="E17" s="4"/>
      <c r="F17" s="4"/>
      <c r="G17" s="184" t="s">
        <v>167</v>
      </c>
      <c r="H17" s="196"/>
      <c r="I17" s="1"/>
    </row>
    <row r="18" spans="1:9">
      <c r="A18" s="28"/>
      <c r="B18" s="189" t="s">
        <v>156</v>
      </c>
      <c r="C18" s="5"/>
      <c r="D18" s="2"/>
      <c r="E18" s="2"/>
      <c r="F18" s="2"/>
      <c r="G18" s="199" t="s">
        <v>168</v>
      </c>
      <c r="H18" s="196"/>
      <c r="I18" s="1"/>
    </row>
    <row r="19" spans="1:9">
      <c r="A19" s="28"/>
      <c r="B19" s="188" t="s">
        <v>157</v>
      </c>
      <c r="C19" s="36"/>
      <c r="D19" s="37"/>
      <c r="E19" s="37"/>
      <c r="F19" s="37"/>
      <c r="G19" s="185"/>
      <c r="H19" s="196"/>
      <c r="I19" s="1"/>
    </row>
    <row r="20" spans="1:9">
      <c r="A20" s="28"/>
      <c r="B20" s="187" t="s">
        <v>158</v>
      </c>
      <c r="C20" s="6"/>
      <c r="D20" s="4"/>
      <c r="E20" s="4"/>
      <c r="F20" s="4" t="s">
        <v>167</v>
      </c>
      <c r="G20" s="184" t="s">
        <v>168</v>
      </c>
      <c r="H20" s="196"/>
      <c r="I20" s="1"/>
    </row>
    <row r="21" spans="1:9">
      <c r="A21" s="28"/>
      <c r="B21" s="189" t="s">
        <v>159</v>
      </c>
      <c r="C21" s="5" t="s">
        <v>167</v>
      </c>
      <c r="D21" s="2" t="s">
        <v>167</v>
      </c>
      <c r="E21" s="2"/>
      <c r="F21" s="2"/>
      <c r="G21" s="199"/>
      <c r="H21" s="196"/>
      <c r="I21" s="1"/>
    </row>
    <row r="22" spans="1:9">
      <c r="A22" s="28"/>
      <c r="B22" s="101" t="s">
        <v>161</v>
      </c>
      <c r="C22" s="36"/>
      <c r="D22" s="37"/>
      <c r="E22" s="37"/>
      <c r="F22" s="37"/>
      <c r="G22" s="185"/>
      <c r="H22" s="196">
        <f>C22+D22+E22+F22+G22</f>
        <v>0</v>
      </c>
      <c r="I22" s="159"/>
    </row>
    <row r="23" spans="1:9">
      <c r="A23" s="28"/>
      <c r="B23" s="97" t="s">
        <v>166</v>
      </c>
      <c r="C23" s="259">
        <v>2000000</v>
      </c>
      <c r="D23" s="158"/>
      <c r="E23" s="260"/>
      <c r="F23" s="158"/>
      <c r="G23" s="186">
        <f>Pasivi!E44</f>
        <v>-790057</v>
      </c>
      <c r="H23" s="198">
        <f>C23+D23+E23+F23+G23</f>
        <v>1209943</v>
      </c>
      <c r="I23" s="1"/>
    </row>
    <row r="24" spans="1:9" ht="13.5" thickBot="1">
      <c r="A24" s="28"/>
      <c r="B24" s="189"/>
      <c r="C24" s="5"/>
      <c r="D24" s="2"/>
      <c r="E24" s="2"/>
      <c r="F24" s="2"/>
      <c r="G24" s="199"/>
      <c r="H24" s="196"/>
      <c r="I24" s="27"/>
    </row>
    <row r="25" spans="1:9" ht="13.5" thickTop="1">
      <c r="A25" s="28"/>
      <c r="B25" s="188" t="s">
        <v>154</v>
      </c>
      <c r="C25" s="36"/>
      <c r="D25" s="37"/>
      <c r="E25" s="37"/>
      <c r="F25" s="37"/>
      <c r="G25" s="185"/>
      <c r="H25" s="196"/>
      <c r="I25" s="1"/>
    </row>
    <row r="26" spans="1:9">
      <c r="A26" s="28"/>
      <c r="B26" s="187" t="s">
        <v>155</v>
      </c>
      <c r="C26" s="6"/>
      <c r="D26" s="4"/>
      <c r="E26" s="4"/>
      <c r="F26" s="4"/>
      <c r="G26" s="213">
        <f>Pasivi!E45</f>
        <v>-2843411</v>
      </c>
      <c r="H26" s="196">
        <f>C26+D26+E26+F26+G26</f>
        <v>-2843411</v>
      </c>
      <c r="I26" s="1"/>
    </row>
    <row r="27" spans="1:9">
      <c r="A27" s="28"/>
      <c r="B27" s="189" t="s">
        <v>156</v>
      </c>
      <c r="C27" s="5"/>
      <c r="D27" s="2"/>
      <c r="E27" s="2"/>
      <c r="F27" s="2"/>
      <c r="G27" s="273"/>
      <c r="H27" s="196">
        <f>C27+D27+E27+F27+G27</f>
        <v>0</v>
      </c>
      <c r="I27" s="1"/>
    </row>
    <row r="28" spans="1:9">
      <c r="A28" s="28"/>
      <c r="B28" s="188" t="s">
        <v>162</v>
      </c>
      <c r="C28" s="36"/>
      <c r="D28" s="37"/>
      <c r="E28" s="37"/>
      <c r="F28" s="37"/>
      <c r="G28" s="185"/>
      <c r="H28" s="196"/>
      <c r="I28" s="1"/>
    </row>
    <row r="29" spans="1:9">
      <c r="A29" s="28"/>
      <c r="B29" s="190" t="s">
        <v>163</v>
      </c>
      <c r="C29" s="215">
        <v>85929000</v>
      </c>
      <c r="D29" s="158"/>
      <c r="E29" s="4"/>
      <c r="F29" s="4"/>
      <c r="G29" s="184"/>
      <c r="H29" s="196">
        <f>C29+D29+E29+F29+G29</f>
        <v>85929000</v>
      </c>
      <c r="I29" s="1"/>
    </row>
    <row r="30" spans="1:9">
      <c r="A30" s="28"/>
      <c r="B30" s="189"/>
      <c r="C30" s="5"/>
      <c r="D30" s="2"/>
      <c r="E30" s="2"/>
      <c r="F30" s="2"/>
      <c r="G30" s="199"/>
      <c r="H30" s="196"/>
      <c r="I30" s="1"/>
    </row>
    <row r="31" spans="1:9">
      <c r="A31" s="28"/>
      <c r="B31" s="188" t="s">
        <v>164</v>
      </c>
      <c r="C31" s="36"/>
      <c r="D31" s="37"/>
      <c r="E31" s="37"/>
      <c r="F31" s="37"/>
      <c r="G31" s="185"/>
      <c r="H31" s="196"/>
      <c r="I31" s="1"/>
    </row>
    <row r="32" spans="1:9">
      <c r="A32" s="28"/>
      <c r="B32" s="187" t="s">
        <v>165</v>
      </c>
      <c r="C32" s="6"/>
      <c r="D32" s="4"/>
      <c r="E32" s="158"/>
      <c r="F32" s="4"/>
      <c r="G32" s="184"/>
      <c r="H32" s="196">
        <f>C32+D32+E32+F32+G32</f>
        <v>0</v>
      </c>
      <c r="I32" s="1"/>
    </row>
    <row r="33" spans="1:9" ht="13.5" thickBot="1">
      <c r="A33" s="28"/>
      <c r="B33" s="101" t="s">
        <v>149</v>
      </c>
      <c r="C33" s="202"/>
      <c r="D33" s="203"/>
      <c r="E33" s="203"/>
      <c r="F33" s="203"/>
      <c r="G33" s="204"/>
      <c r="H33" s="205"/>
      <c r="I33" s="1"/>
    </row>
    <row r="34" spans="1:9" ht="13.5" thickBot="1">
      <c r="A34" s="28"/>
      <c r="B34" s="210" t="s">
        <v>284</v>
      </c>
      <c r="C34" s="206">
        <f>SUM(C23:C33)</f>
        <v>87929000</v>
      </c>
      <c r="D34" s="207"/>
      <c r="E34" s="207"/>
      <c r="F34" s="207"/>
      <c r="G34" s="208">
        <f>SUM(G23:G33)</f>
        <v>-3633468</v>
      </c>
      <c r="H34" s="209">
        <f>SUM(H23:H33)</f>
        <v>84295532</v>
      </c>
      <c r="I34" s="1"/>
    </row>
    <row r="35" spans="1:9" ht="13.5" thickBot="1">
      <c r="A35" s="28"/>
      <c r="B35" s="211"/>
      <c r="C35" s="200"/>
      <c r="D35" s="201"/>
      <c r="E35" s="201"/>
      <c r="F35" s="201"/>
      <c r="G35" s="212"/>
      <c r="H35" s="135"/>
      <c r="I35" s="1"/>
    </row>
    <row r="36" spans="1:9" ht="13.5" thickTop="1">
      <c r="H36" s="1"/>
      <c r="I36" s="1"/>
    </row>
    <row r="38" spans="1:9">
      <c r="C38" s="3"/>
    </row>
    <row r="40" spans="1:9" ht="13.5" thickBot="1">
      <c r="C40" s="38"/>
      <c r="D40" s="27"/>
    </row>
    <row r="41" spans="1:9" ht="13.5" thickBot="1">
      <c r="F41" s="38"/>
    </row>
  </sheetData>
  <phoneticPr fontId="6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J187"/>
  <sheetViews>
    <sheetView workbookViewId="0">
      <selection activeCell="L35" sqref="L35"/>
    </sheetView>
  </sheetViews>
  <sheetFormatPr defaultRowHeight="12.75"/>
  <cols>
    <col min="6" max="6" width="10.5703125" customWidth="1"/>
    <col min="8" max="8" width="12.7109375" style="214" bestFit="1" customWidth="1"/>
  </cols>
  <sheetData>
    <row r="3" spans="1:10" ht="18">
      <c r="A3" s="280" t="s">
        <v>205</v>
      </c>
      <c r="B3" s="281"/>
      <c r="C3" s="281"/>
      <c r="D3" s="281"/>
      <c r="E3" s="281"/>
      <c r="F3" s="281"/>
      <c r="G3" s="281"/>
      <c r="H3" s="281"/>
      <c r="I3" s="281"/>
      <c r="J3" s="282"/>
    </row>
    <row r="4" spans="1:10" ht="15.75">
      <c r="A4" s="45" t="s">
        <v>260</v>
      </c>
      <c r="B4" s="161" t="s">
        <v>221</v>
      </c>
      <c r="C4" s="160"/>
      <c r="D4" s="1"/>
      <c r="E4" s="1"/>
      <c r="F4" s="1"/>
      <c r="G4" s="1"/>
      <c r="H4" s="255"/>
      <c r="I4" s="1"/>
      <c r="J4" s="28"/>
    </row>
    <row r="5" spans="1:10" ht="15">
      <c r="A5" s="45"/>
      <c r="B5" s="1" t="s">
        <v>252</v>
      </c>
      <c r="C5" s="39"/>
      <c r="G5" s="1"/>
      <c r="H5" s="255"/>
      <c r="I5" s="1"/>
      <c r="J5" s="28"/>
    </row>
    <row r="6" spans="1:10">
      <c r="A6" s="45"/>
      <c r="B6" s="1" t="s">
        <v>305</v>
      </c>
      <c r="C6" s="1"/>
      <c r="D6" s="1"/>
      <c r="E6" s="1"/>
      <c r="F6" s="1"/>
      <c r="G6" s="1"/>
      <c r="H6" s="255"/>
      <c r="I6" s="1"/>
      <c r="J6" s="28"/>
    </row>
    <row r="7" spans="1:10">
      <c r="A7" s="45"/>
      <c r="B7" s="126"/>
      <c r="J7" s="28"/>
    </row>
    <row r="8" spans="1:10">
      <c r="A8" s="45"/>
      <c r="J8" s="28"/>
    </row>
    <row r="9" spans="1:10">
      <c r="A9" s="45"/>
      <c r="J9" s="28"/>
    </row>
    <row r="10" spans="1:10">
      <c r="A10" s="45"/>
      <c r="J10" s="28"/>
    </row>
    <row r="11" spans="1:10">
      <c r="A11" s="45" t="s">
        <v>215</v>
      </c>
      <c r="B11" s="167" t="s">
        <v>249</v>
      </c>
      <c r="C11" s="137"/>
      <c r="D11" s="128" t="s">
        <v>250</v>
      </c>
      <c r="E11" s="24" t="s">
        <v>251</v>
      </c>
      <c r="F11" s="126" t="s">
        <v>262</v>
      </c>
      <c r="G11" s="1"/>
      <c r="H11" s="255"/>
      <c r="I11" s="1"/>
      <c r="J11" s="28"/>
    </row>
    <row r="12" spans="1:10">
      <c r="A12" s="45"/>
      <c r="B12" s="130" t="s">
        <v>231</v>
      </c>
      <c r="C12" s="137"/>
      <c r="D12" s="1" t="s">
        <v>243</v>
      </c>
      <c r="E12" s="1"/>
      <c r="F12" s="1"/>
      <c r="G12" s="1"/>
      <c r="H12" s="255"/>
      <c r="I12" s="1"/>
      <c r="J12" s="28"/>
    </row>
    <row r="13" spans="1:10">
      <c r="A13" s="45"/>
      <c r="B13" s="125" t="s">
        <v>222</v>
      </c>
      <c r="C13" s="157"/>
      <c r="D13" s="1" t="s">
        <v>225</v>
      </c>
      <c r="E13" s="1"/>
      <c r="F13" s="1"/>
      <c r="G13" s="1"/>
      <c r="H13" s="255"/>
      <c r="I13" s="1"/>
      <c r="J13" s="28"/>
    </row>
    <row r="14" spans="1:10">
      <c r="A14" s="45" t="s">
        <v>215</v>
      </c>
      <c r="B14" s="163" t="s">
        <v>230</v>
      </c>
      <c r="C14" s="157"/>
      <c r="D14" t="s">
        <v>263</v>
      </c>
      <c r="J14" s="28"/>
    </row>
    <row r="15" spans="1:10">
      <c r="A15" s="45"/>
      <c r="C15" s="164"/>
      <c r="D15" t="s">
        <v>265</v>
      </c>
      <c r="G15" s="28"/>
      <c r="J15" s="28"/>
    </row>
    <row r="16" spans="1:10">
      <c r="A16" s="45"/>
      <c r="C16" s="28"/>
      <c r="D16" t="s">
        <v>264</v>
      </c>
      <c r="H16" s="274"/>
      <c r="I16" s="1" t="s">
        <v>242</v>
      </c>
      <c r="J16" s="28"/>
    </row>
    <row r="17" spans="1:10">
      <c r="A17" s="126" t="s">
        <v>261</v>
      </c>
      <c r="B17" s="130" t="s">
        <v>223</v>
      </c>
      <c r="C17" s="28" t="s">
        <v>235</v>
      </c>
      <c r="D17" s="1"/>
      <c r="E17" s="1"/>
      <c r="F17" s="1"/>
      <c r="G17" s="1"/>
      <c r="H17" s="255"/>
      <c r="I17" s="1"/>
      <c r="J17" s="28"/>
    </row>
    <row r="18" spans="1:10">
      <c r="A18" s="45"/>
      <c r="C18" s="137" t="s">
        <v>237</v>
      </c>
      <c r="D18" s="1" t="s">
        <v>236</v>
      </c>
      <c r="E18" s="1"/>
      <c r="F18" s="1"/>
      <c r="G18" s="1"/>
      <c r="J18" s="32" t="s">
        <v>232</v>
      </c>
    </row>
    <row r="19" spans="1:10">
      <c r="A19" s="45"/>
      <c r="B19" s="1"/>
      <c r="C19" s="28"/>
      <c r="D19" t="s">
        <v>240</v>
      </c>
      <c r="F19" s="24" t="s">
        <v>244</v>
      </c>
      <c r="H19" s="275" t="s">
        <v>241</v>
      </c>
      <c r="I19" s="1"/>
      <c r="J19" s="28"/>
    </row>
    <row r="20" spans="1:10">
      <c r="A20" s="45"/>
      <c r="B20" s="1"/>
      <c r="C20" s="28"/>
      <c r="I20" s="1"/>
      <c r="J20" s="28"/>
    </row>
    <row r="21" spans="1:10">
      <c r="A21" s="45"/>
      <c r="B21" s="1"/>
      <c r="C21" s="137" t="s">
        <v>238</v>
      </c>
      <c r="D21" s="1" t="s">
        <v>245</v>
      </c>
      <c r="E21" s="1"/>
      <c r="F21" s="1"/>
      <c r="G21" s="1"/>
      <c r="H21" s="255"/>
      <c r="I21" s="1"/>
      <c r="J21" s="28"/>
    </row>
    <row r="22" spans="1:10">
      <c r="A22" s="45"/>
      <c r="B22" s="1"/>
      <c r="C22" s="137" t="s">
        <v>239</v>
      </c>
      <c r="D22" s="1" t="s">
        <v>266</v>
      </c>
      <c r="E22" s="1"/>
      <c r="F22" s="1"/>
      <c r="G22" s="1"/>
      <c r="H22" s="255"/>
      <c r="I22" s="1"/>
      <c r="J22" s="28"/>
    </row>
    <row r="23" spans="1:10">
      <c r="A23" s="45"/>
      <c r="B23" s="1"/>
      <c r="C23" s="28"/>
      <c r="D23" s="1"/>
      <c r="E23" s="1"/>
      <c r="F23" s="1"/>
      <c r="G23" s="1"/>
      <c r="H23" s="255"/>
      <c r="I23" s="1"/>
      <c r="J23" s="28"/>
    </row>
    <row r="24" spans="1:10">
      <c r="A24" s="45"/>
      <c r="B24" s="1"/>
      <c r="C24" s="28"/>
      <c r="D24" s="1"/>
      <c r="E24" s="1"/>
      <c r="F24" s="1"/>
      <c r="G24" s="1"/>
      <c r="H24" s="255"/>
      <c r="I24" s="1"/>
      <c r="J24" s="28"/>
    </row>
    <row r="25" spans="1:10">
      <c r="A25" s="45"/>
      <c r="B25" s="1"/>
      <c r="C25" s="28"/>
      <c r="D25" s="126"/>
      <c r="E25" s="1"/>
      <c r="F25" s="1"/>
      <c r="G25" s="1"/>
      <c r="H25" s="255"/>
      <c r="I25" s="1"/>
      <c r="J25" s="28"/>
    </row>
    <row r="26" spans="1:10">
      <c r="A26" s="1" t="s">
        <v>260</v>
      </c>
      <c r="B26" s="130" t="s">
        <v>226</v>
      </c>
      <c r="C26" s="137"/>
      <c r="D26" s="1" t="s">
        <v>224</v>
      </c>
      <c r="E26" s="1"/>
      <c r="F26" s="1"/>
      <c r="G26" s="1"/>
      <c r="H26" s="255"/>
      <c r="I26" s="1"/>
      <c r="J26" s="28"/>
    </row>
    <row r="27" spans="1:10">
      <c r="A27" s="45"/>
      <c r="B27" s="165" t="s">
        <v>259</v>
      </c>
      <c r="C27" s="166"/>
      <c r="D27" s="126" t="s">
        <v>224</v>
      </c>
      <c r="F27" s="1"/>
      <c r="G27" s="1"/>
      <c r="H27" s="255"/>
      <c r="I27" s="1"/>
      <c r="J27" s="28"/>
    </row>
    <row r="28" spans="1:10">
      <c r="A28" s="45"/>
      <c r="B28" s="1"/>
      <c r="C28" s="28"/>
      <c r="D28" s="1"/>
      <c r="E28" s="1"/>
      <c r="F28" s="1"/>
      <c r="G28" s="1"/>
      <c r="H28" s="255"/>
      <c r="I28" s="1"/>
      <c r="J28" s="28"/>
    </row>
    <row r="29" spans="1:10">
      <c r="A29" s="45"/>
      <c r="B29" s="130" t="s">
        <v>227</v>
      </c>
      <c r="C29" s="137"/>
      <c r="D29" s="1" t="s">
        <v>246</v>
      </c>
      <c r="E29" s="1"/>
      <c r="F29" s="1"/>
      <c r="G29" s="24" t="s">
        <v>247</v>
      </c>
      <c r="H29" s="275" t="s">
        <v>248</v>
      </c>
      <c r="I29" s="1"/>
      <c r="J29" s="28"/>
    </row>
    <row r="30" spans="1:10">
      <c r="A30" s="45"/>
      <c r="B30" s="1"/>
      <c r="C30" s="164"/>
      <c r="D30" s="1"/>
      <c r="E30" s="1"/>
      <c r="F30" s="1"/>
      <c r="G30" s="1"/>
      <c r="H30" s="255"/>
      <c r="I30" s="1"/>
      <c r="J30" s="28"/>
    </row>
    <row r="31" spans="1:10">
      <c r="A31" s="45"/>
      <c r="B31" s="1" t="s">
        <v>228</v>
      </c>
      <c r="C31" s="28"/>
      <c r="D31" s="1" t="s">
        <v>179</v>
      </c>
      <c r="E31" s="1"/>
      <c r="F31" s="1"/>
      <c r="G31" s="1"/>
      <c r="H31" s="255"/>
      <c r="I31" s="1"/>
      <c r="J31" s="28"/>
    </row>
    <row r="32" spans="1:10">
      <c r="A32" s="45"/>
      <c r="B32" s="1" t="s">
        <v>229</v>
      </c>
      <c r="C32" s="28"/>
      <c r="D32" s="1" t="s">
        <v>179</v>
      </c>
      <c r="E32" s="1"/>
      <c r="F32" s="1"/>
      <c r="G32" s="1"/>
      <c r="H32" s="255"/>
      <c r="I32" s="1"/>
      <c r="J32" s="28"/>
    </row>
    <row r="33" spans="1:10">
      <c r="A33" s="45"/>
      <c r="B33" s="1"/>
      <c r="C33" s="1"/>
      <c r="D33" s="1"/>
      <c r="E33" s="1"/>
      <c r="F33" s="1"/>
      <c r="G33" s="1"/>
      <c r="H33" s="255"/>
      <c r="I33" s="1"/>
      <c r="J33" s="28"/>
    </row>
    <row r="34" spans="1:10" ht="15.75">
      <c r="A34" s="45"/>
      <c r="B34" s="1"/>
      <c r="C34" s="1"/>
      <c r="D34" s="168" t="s">
        <v>253</v>
      </c>
      <c r="E34" s="169"/>
      <c r="F34" s="169"/>
      <c r="G34" s="1" t="s">
        <v>254</v>
      </c>
      <c r="H34" s="255"/>
      <c r="I34" s="1"/>
      <c r="J34" s="28"/>
    </row>
    <row r="35" spans="1:10">
      <c r="A35" s="45"/>
      <c r="B35" s="1" t="s">
        <v>255</v>
      </c>
      <c r="C35" s="1"/>
      <c r="D35" s="1"/>
      <c r="E35" s="1"/>
      <c r="F35" s="1"/>
      <c r="G35" s="1"/>
      <c r="H35" s="255"/>
      <c r="I35" s="1"/>
      <c r="J35" s="28"/>
    </row>
    <row r="36" spans="1:10">
      <c r="A36" s="45"/>
      <c r="B36" s="126" t="s">
        <v>256</v>
      </c>
      <c r="C36" s="1"/>
      <c r="D36" s="1"/>
      <c r="E36" s="1"/>
      <c r="F36" s="1"/>
      <c r="G36" s="1"/>
      <c r="H36" s="255"/>
      <c r="I36" s="1"/>
      <c r="J36" s="28"/>
    </row>
    <row r="37" spans="1:10">
      <c r="A37" s="45"/>
      <c r="B37" s="126" t="s">
        <v>257</v>
      </c>
      <c r="C37" s="1"/>
      <c r="D37" s="1"/>
      <c r="E37" s="1"/>
      <c r="F37" s="1"/>
      <c r="G37" s="1"/>
      <c r="H37" s="255"/>
      <c r="I37" s="1"/>
      <c r="J37" s="28"/>
    </row>
    <row r="38" spans="1:10">
      <c r="A38" s="45"/>
      <c r="B38" s="126" t="s">
        <v>258</v>
      </c>
      <c r="C38" s="1"/>
      <c r="D38" s="1"/>
      <c r="E38" s="1"/>
      <c r="F38" s="1"/>
      <c r="G38" s="1"/>
      <c r="H38" s="255"/>
      <c r="I38" s="1"/>
      <c r="J38" s="28"/>
    </row>
    <row r="39" spans="1:10">
      <c r="A39" s="45"/>
      <c r="B39" s="1"/>
      <c r="C39" s="1"/>
      <c r="D39" s="1"/>
      <c r="E39" s="1"/>
      <c r="F39" s="1"/>
      <c r="G39" s="1"/>
      <c r="H39" s="255"/>
      <c r="I39" s="1"/>
      <c r="J39" s="28"/>
    </row>
    <row r="40" spans="1:10">
      <c r="A40" s="45"/>
      <c r="B40" s="1"/>
      <c r="C40" s="1"/>
      <c r="D40" s="1"/>
      <c r="E40" s="1"/>
      <c r="F40" s="1"/>
      <c r="G40" s="1"/>
      <c r="H40" s="255"/>
      <c r="I40" s="1"/>
      <c r="J40" s="28"/>
    </row>
    <row r="41" spans="1:10">
      <c r="A41" s="45"/>
      <c r="B41" s="1"/>
      <c r="C41" s="1"/>
      <c r="D41" s="1"/>
      <c r="E41" s="1"/>
      <c r="F41" s="1"/>
      <c r="G41" s="1"/>
      <c r="H41" s="255"/>
      <c r="I41" s="1"/>
      <c r="J41" s="28"/>
    </row>
    <row r="42" spans="1:10">
      <c r="A42" s="45"/>
      <c r="B42" s="1"/>
      <c r="C42" s="1"/>
      <c r="D42" s="1"/>
      <c r="E42" s="1"/>
      <c r="F42" s="1"/>
      <c r="G42" s="1"/>
      <c r="H42" s="255"/>
      <c r="I42" s="1"/>
      <c r="J42" s="28"/>
    </row>
    <row r="43" spans="1:10">
      <c r="A43" s="45"/>
      <c r="B43" s="1"/>
      <c r="C43" s="1"/>
      <c r="D43" s="1"/>
      <c r="E43" s="1"/>
      <c r="F43" s="1"/>
      <c r="G43" s="1"/>
      <c r="H43" s="255"/>
      <c r="I43" s="1"/>
      <c r="J43" s="28"/>
    </row>
    <row r="44" spans="1:10" ht="15.75">
      <c r="A44" s="45"/>
      <c r="B44" s="1"/>
      <c r="C44" s="1"/>
      <c r="D44" s="1"/>
      <c r="E44" s="1"/>
      <c r="F44" s="41"/>
      <c r="G44" s="41"/>
      <c r="H44" s="276" t="s">
        <v>176</v>
      </c>
      <c r="I44" s="17"/>
      <c r="J44" s="162"/>
    </row>
    <row r="45" spans="1:10" ht="15">
      <c r="A45" s="45"/>
      <c r="B45" s="1"/>
      <c r="C45" s="1"/>
      <c r="D45" s="1"/>
      <c r="E45" s="1"/>
      <c r="F45" s="40"/>
      <c r="G45" s="40"/>
      <c r="H45" s="277" t="s">
        <v>177</v>
      </c>
      <c r="I45" s="16"/>
      <c r="J45" s="46"/>
    </row>
    <row r="46" spans="1:10">
      <c r="A46" s="45"/>
      <c r="B46" s="1"/>
      <c r="C46" s="1"/>
      <c r="D46" s="1"/>
      <c r="E46" s="1"/>
      <c r="F46" s="1"/>
      <c r="G46" s="1"/>
      <c r="H46" s="255"/>
      <c r="I46" s="1"/>
      <c r="J46" s="28"/>
    </row>
    <row r="47" spans="1:10">
      <c r="A47" s="45"/>
      <c r="B47" s="1"/>
      <c r="C47" s="1"/>
      <c r="D47" s="1"/>
      <c r="E47" s="1"/>
      <c r="F47" s="1"/>
      <c r="G47" s="1"/>
      <c r="H47" s="255"/>
      <c r="I47" s="1"/>
      <c r="J47" s="28"/>
    </row>
    <row r="56" spans="2:8">
      <c r="B56" t="s">
        <v>273</v>
      </c>
    </row>
    <row r="59" spans="2:8">
      <c r="B59">
        <f>Aktive!B5</f>
        <v>1</v>
      </c>
      <c r="C59" t="str">
        <f>Aktive!C5</f>
        <v>Aktive monetare</v>
      </c>
      <c r="H59" s="214">
        <f>Aktive!E5</f>
        <v>2758</v>
      </c>
    </row>
    <row r="60" spans="2:8">
      <c r="D60" t="s">
        <v>274</v>
      </c>
      <c r="F60">
        <v>0</v>
      </c>
    </row>
    <row r="61" spans="2:8">
      <c r="D61" t="s">
        <v>214</v>
      </c>
      <c r="F61">
        <v>2758</v>
      </c>
    </row>
    <row r="63" spans="2:8">
      <c r="B63" t="str">
        <f>Aktive!B12</f>
        <v>(ii)</v>
      </c>
      <c r="C63" t="str">
        <f>Aktive!C12</f>
        <v>Llogari/kerkesa te tjera te arketueshme(tvsh)</v>
      </c>
      <c r="H63" s="214">
        <f>Aktive!E12</f>
        <v>0</v>
      </c>
    </row>
    <row r="66" spans="2:8">
      <c r="B66">
        <f>Aktive!B35</f>
        <v>2</v>
      </c>
      <c r="C66" t="str">
        <f>Aktive!C35</f>
        <v xml:space="preserve">Aktive afatgjata materiale </v>
      </c>
    </row>
    <row r="67" spans="2:8">
      <c r="B67" t="str">
        <f>Aktive!B36</f>
        <v>(i)</v>
      </c>
      <c r="C67" t="str">
        <f>Aktive!C36</f>
        <v>Toka</v>
      </c>
    </row>
    <row r="68" spans="2:8">
      <c r="B68" t="str">
        <f>Aktive!B37</f>
        <v>(ii)</v>
      </c>
      <c r="C68" t="str">
        <f>Aktive!C37</f>
        <v>Ndertesa</v>
      </c>
      <c r="H68" s="214">
        <f>Aktive!E37</f>
        <v>85929000</v>
      </c>
    </row>
    <row r="71" spans="2:8">
      <c r="B71" t="str">
        <f>Aktive!B38</f>
        <v>(iii)</v>
      </c>
      <c r="C71" t="str">
        <f>Aktive!C38</f>
        <v>Makineri dhe pajisje</v>
      </c>
      <c r="H71" s="214">
        <v>0</v>
      </c>
    </row>
    <row r="72" spans="2:8">
      <c r="B72" t="str">
        <f>Aktive!B39</f>
        <v>(iv)</v>
      </c>
      <c r="C72" t="str">
        <f>Aktive!C39</f>
        <v>Aktive te tjera afatgjata materiale(me vl.kontab.)</v>
      </c>
      <c r="H72" s="214">
        <v>0</v>
      </c>
    </row>
    <row r="76" spans="2:8">
      <c r="B76" t="s">
        <v>275</v>
      </c>
    </row>
    <row r="78" spans="2:8">
      <c r="B78">
        <f>Pasivi!B11</f>
        <v>3</v>
      </c>
      <c r="C78" t="str">
        <f>Pasivi!C11</f>
        <v>Huat dhe parapagimet</v>
      </c>
    </row>
    <row r="79" spans="2:8">
      <c r="B79" t="str">
        <f>Pasivi!B12</f>
        <v>(i)</v>
      </c>
      <c r="C79" t="str">
        <f>Pasivi!C12</f>
        <v xml:space="preserve">Te pagueshme ndaj furnitoreve </v>
      </c>
      <c r="H79" s="214">
        <f>Pasivi!E12</f>
        <v>165000</v>
      </c>
    </row>
    <row r="80" spans="2:8">
      <c r="D80" t="s">
        <v>276</v>
      </c>
      <c r="F80" s="214">
        <v>75000</v>
      </c>
    </row>
    <row r="81" spans="2:8">
      <c r="D81" t="s">
        <v>285</v>
      </c>
      <c r="F81" s="214">
        <v>90000</v>
      </c>
    </row>
    <row r="82" spans="2:8">
      <c r="F82" s="214">
        <f>SUM(F80:F81)</f>
        <v>165000</v>
      </c>
    </row>
    <row r="83" spans="2:8">
      <c r="F83" s="214"/>
    </row>
    <row r="84" spans="2:8">
      <c r="B84" t="str">
        <f>Pasivi!B13</f>
        <v>(ii)</v>
      </c>
      <c r="C84" t="str">
        <f>Pasivi!C13</f>
        <v>Te pagueshme ndaj punonjesve</v>
      </c>
      <c r="F84" t="s">
        <v>218</v>
      </c>
      <c r="H84" s="214">
        <f>Pasivi!E13</f>
        <v>881776</v>
      </c>
    </row>
    <row r="86" spans="2:8">
      <c r="B86" t="str">
        <f>Pasivi!B14</f>
        <v>(iii)</v>
      </c>
      <c r="C86" t="str">
        <f>Pasivi!C14</f>
        <v>Detyrime tatimore</v>
      </c>
      <c r="H86" s="214">
        <f>Pasivi!E14</f>
        <v>482541</v>
      </c>
    </row>
    <row r="87" spans="2:8">
      <c r="C87" t="s">
        <v>277</v>
      </c>
      <c r="F87">
        <v>57753</v>
      </c>
    </row>
    <row r="88" spans="2:8">
      <c r="C88" t="s">
        <v>278</v>
      </c>
      <c r="F88">
        <v>20700</v>
      </c>
    </row>
    <row r="89" spans="2:8">
      <c r="C89" t="s">
        <v>286</v>
      </c>
      <c r="F89">
        <v>44673</v>
      </c>
    </row>
    <row r="90" spans="2:8">
      <c r="C90" t="s">
        <v>287</v>
      </c>
      <c r="F90" s="127">
        <v>359415</v>
      </c>
    </row>
    <row r="91" spans="2:8">
      <c r="F91" s="131">
        <f>SUM(F87:F90)</f>
        <v>482541</v>
      </c>
    </row>
    <row r="93" spans="2:8">
      <c r="B93" t="str">
        <f>Pasivi!B15</f>
        <v>(iv)</v>
      </c>
      <c r="C93" t="str">
        <f>Pasivi!C15</f>
        <v xml:space="preserve">Hua te tjera </v>
      </c>
      <c r="H93" s="214">
        <f>Pasivi!E15</f>
        <v>112545</v>
      </c>
    </row>
    <row r="94" spans="2:8">
      <c r="C94" t="s">
        <v>288</v>
      </c>
    </row>
    <row r="97" spans="2:8">
      <c r="B97" t="str">
        <f>Pasivi!B33</f>
        <v>III</v>
      </c>
      <c r="C97" t="str">
        <f>Pasivi!C33</f>
        <v>KAPITALI</v>
      </c>
    </row>
    <row r="98" spans="2:8">
      <c r="B98">
        <f>Pasivi!B34</f>
        <v>1</v>
      </c>
      <c r="C98" t="str">
        <f>Pasivi!C34</f>
        <v>Aksionet e pakices(perdoret vetem ne pasqyrat</v>
      </c>
    </row>
    <row r="99" spans="2:8">
      <c r="B99">
        <f>Pasivi!B35</f>
        <v>0</v>
      </c>
      <c r="C99" t="str">
        <f>Pasivi!C35</f>
        <v>finaciare te konsoliduara)</v>
      </c>
    </row>
    <row r="100" spans="2:8">
      <c r="B100">
        <f>Pasivi!B36</f>
        <v>2</v>
      </c>
      <c r="C100" t="str">
        <f>Pasivi!C36</f>
        <v>Kapitali qe i perket aksionarve te shoqerise meme</v>
      </c>
    </row>
    <row r="101" spans="2:8">
      <c r="B101">
        <f>Pasivi!B37</f>
        <v>0</v>
      </c>
      <c r="C101" t="str">
        <f>Pasivi!C37</f>
        <v>(perdoret vetem ne PF te konsoliduara)</v>
      </c>
    </row>
    <row r="102" spans="2:8">
      <c r="B102">
        <f>Pasivi!B38</f>
        <v>3</v>
      </c>
      <c r="C102" t="str">
        <f>Pasivi!C38</f>
        <v>Kapitali aksionar</v>
      </c>
      <c r="H102" s="214">
        <f>Pasivi!E38</f>
        <v>87929000</v>
      </c>
    </row>
    <row r="103" spans="2:8">
      <c r="B103">
        <f>Pasivi!B39</f>
        <v>4</v>
      </c>
      <c r="C103" t="str">
        <f>Pasivi!C39</f>
        <v>Primi i   aksionit</v>
      </c>
    </row>
    <row r="104" spans="2:8">
      <c r="B104">
        <f>Pasivi!B40</f>
        <v>5</v>
      </c>
      <c r="C104" t="str">
        <f>Pasivi!C40</f>
        <v>Njesite ose aksionet e thesarit (negative)</v>
      </c>
    </row>
    <row r="105" spans="2:8">
      <c r="B105">
        <f>Pasivi!B41</f>
        <v>6</v>
      </c>
      <c r="C105" t="str">
        <f>Pasivi!C41</f>
        <v>Rezerva statusore</v>
      </c>
    </row>
    <row r="106" spans="2:8">
      <c r="B106">
        <f>Pasivi!B42</f>
        <v>7</v>
      </c>
      <c r="C106" t="str">
        <f>Pasivi!C42</f>
        <v>Rezerva ligjore</v>
      </c>
    </row>
    <row r="107" spans="2:8">
      <c r="B107">
        <f>Pasivi!B43</f>
        <v>8</v>
      </c>
      <c r="C107" t="str">
        <f>Pasivi!C43</f>
        <v>Rezerva te tjera</v>
      </c>
    </row>
    <row r="108" spans="2:8">
      <c r="B108">
        <f>Pasivi!B44</f>
        <v>9</v>
      </c>
      <c r="C108" t="str">
        <f>Pasivi!C44</f>
        <v>Fitimet e pashperndara</v>
      </c>
      <c r="H108">
        <f>Pasivi!E44</f>
        <v>-790057</v>
      </c>
    </row>
    <row r="109" spans="2:8">
      <c r="B109">
        <f>Pasivi!B45</f>
        <v>10</v>
      </c>
      <c r="C109" t="str">
        <f>Pasivi!C45</f>
        <v>Fitimi (humbja)  e vitit financiar</v>
      </c>
      <c r="H109">
        <f>Pasivi!E45</f>
        <v>-2843411</v>
      </c>
    </row>
    <row r="110" spans="2:8">
      <c r="C110" t="str">
        <f>Pasivi!C46</f>
        <v>TOTALI I KAPITALIT   (III)</v>
      </c>
      <c r="H110" s="214">
        <f>SUM(H98:H109)</f>
        <v>84295532</v>
      </c>
    </row>
    <row r="112" spans="2:8">
      <c r="B112" t="s">
        <v>279</v>
      </c>
    </row>
    <row r="114" spans="2:8">
      <c r="B114">
        <f>PASHN!B7</f>
        <v>2</v>
      </c>
      <c r="C114" t="str">
        <f>PASHN!C7</f>
        <v>Te ardhura te tjera nga veprimtarite e</v>
      </c>
      <c r="H114">
        <f>PASHN!E7</f>
        <v>802451</v>
      </c>
    </row>
    <row r="115" spans="2:8">
      <c r="C115" t="str">
        <f>PASHN!C8</f>
        <v>shfrytezimit</v>
      </c>
    </row>
    <row r="118" spans="2:8">
      <c r="B118">
        <f>PASHN!B12</f>
        <v>5</v>
      </c>
      <c r="C118" t="str">
        <f>PASHN!C12</f>
        <v>Kosto e punes</v>
      </c>
      <c r="H118" s="214">
        <f>PASHN!E12</f>
        <v>-1030076</v>
      </c>
    </row>
    <row r="119" spans="2:8">
      <c r="B119">
        <f>PASHN!B13</f>
        <v>0</v>
      </c>
      <c r="C119" t="str">
        <f>PASHN!C13</f>
        <v>~pagat e personelit</v>
      </c>
      <c r="G119" s="1">
        <v>-332820</v>
      </c>
    </row>
    <row r="120" spans="2:8">
      <c r="B120">
        <f>PASHN!B14</f>
        <v>0</v>
      </c>
      <c r="C120" t="str">
        <f>PASHN!C14</f>
        <v xml:space="preserve">~shpenzimet per sigurimet shoqerore dhe </v>
      </c>
      <c r="G120" s="1">
        <v>-72222</v>
      </c>
    </row>
    <row r="121" spans="2:8">
      <c r="B121">
        <f>PASHN!B15</f>
        <v>0</v>
      </c>
      <c r="C121" t="str">
        <f>PASHN!C15</f>
        <v>shendetsore</v>
      </c>
    </row>
    <row r="122" spans="2:8">
      <c r="B122">
        <f>PASHN!B16</f>
        <v>6</v>
      </c>
      <c r="C122" t="str">
        <f>PASHN!C16</f>
        <v xml:space="preserve">Amortizimet dhe zhvleresimet </v>
      </c>
    </row>
    <row r="124" spans="2:8">
      <c r="B124">
        <f>PASHN!B17</f>
        <v>7</v>
      </c>
      <c r="C124" t="str">
        <f>PASHN!C17</f>
        <v>Shpenzime te tjera</v>
      </c>
      <c r="H124" s="214">
        <f>PASHN!E17</f>
        <v>-2615786</v>
      </c>
    </row>
    <row r="125" spans="2:8">
      <c r="C125" t="s">
        <v>280</v>
      </c>
      <c r="F125">
        <v>571000</v>
      </c>
    </row>
    <row r="126" spans="2:8">
      <c r="C126" t="s">
        <v>281</v>
      </c>
      <c r="F126">
        <v>16188</v>
      </c>
    </row>
    <row r="127" spans="2:8">
      <c r="C127" t="s">
        <v>310</v>
      </c>
      <c r="F127">
        <v>328025</v>
      </c>
    </row>
    <row r="128" spans="2:8">
      <c r="C128" t="s">
        <v>282</v>
      </c>
      <c r="F128">
        <v>174892</v>
      </c>
    </row>
    <row r="129" spans="2:8">
      <c r="C129" t="s">
        <v>289</v>
      </c>
      <c r="F129">
        <v>1353587</v>
      </c>
    </row>
    <row r="130" spans="2:8">
      <c r="C130" t="s">
        <v>290</v>
      </c>
      <c r="F130">
        <v>171543</v>
      </c>
    </row>
    <row r="131" spans="2:8">
      <c r="C131" t="s">
        <v>291</v>
      </c>
      <c r="F131">
        <v>550</v>
      </c>
    </row>
    <row r="132" spans="2:8">
      <c r="F132" s="131">
        <f>SUM(F125:F131)</f>
        <v>2615785</v>
      </c>
    </row>
    <row r="134" spans="2:8">
      <c r="B134">
        <f>PASHN!B18</f>
        <v>8</v>
      </c>
      <c r="C134" t="str">
        <f>PASHN!C18</f>
        <v>Totali I shpenzimeve (shuma 4 -7)</v>
      </c>
      <c r="H134">
        <f>PASHN!E18</f>
        <v>-3645862</v>
      </c>
    </row>
    <row r="135" spans="2:8">
      <c r="B135">
        <f>PASHN!B19</f>
        <v>9</v>
      </c>
      <c r="C135" t="str">
        <f>PASHN!C19</f>
        <v>Fitimi apo humbja nga veprimtaria</v>
      </c>
      <c r="H135">
        <f>PASHN!E19</f>
        <v>-2843411</v>
      </c>
    </row>
    <row r="136" spans="2:8">
      <c r="H136"/>
    </row>
    <row r="137" spans="2:8">
      <c r="H137"/>
    </row>
    <row r="140" spans="2:8">
      <c r="B140" t="s">
        <v>292</v>
      </c>
    </row>
    <row r="143" spans="2:8">
      <c r="B143" t="str">
        <f>'Pasq  fluksi M .d'!C5</f>
        <v>Mjetet  monetare (MM) te  arketuara nga klientet(+)</v>
      </c>
      <c r="H143">
        <f>'Pasq  fluksi M .d'!D5</f>
        <v>862372</v>
      </c>
    </row>
    <row r="144" spans="2:8">
      <c r="B144" t="s">
        <v>293</v>
      </c>
      <c r="H144"/>
    </row>
    <row r="145" spans="2:8">
      <c r="H145"/>
    </row>
    <row r="146" spans="2:8">
      <c r="B146" t="str">
        <f>'Pasq  fluksi M .d'!C6</f>
        <v>MM te paguara ndaj furnitoreve dhe  punonjeseve(-)</v>
      </c>
      <c r="H146">
        <f>'Pasq  fluksi M .d'!D6</f>
        <v>-2861674</v>
      </c>
    </row>
    <row r="148" spans="2:8">
      <c r="B148" t="s">
        <v>294</v>
      </c>
      <c r="F148">
        <v>1030076</v>
      </c>
    </row>
    <row r="149" spans="2:8">
      <c r="B149" t="s">
        <v>295</v>
      </c>
      <c r="F149">
        <v>3754515</v>
      </c>
    </row>
    <row r="150" spans="2:8">
      <c r="B150" t="s">
        <v>296</v>
      </c>
      <c r="F150">
        <v>1186114</v>
      </c>
    </row>
    <row r="151" spans="2:8">
      <c r="B151" t="s">
        <v>297</v>
      </c>
      <c r="F151">
        <v>-1641862</v>
      </c>
    </row>
    <row r="152" spans="2:8">
      <c r="B152" t="s">
        <v>311</v>
      </c>
      <c r="F152">
        <v>-1466754</v>
      </c>
    </row>
    <row r="153" spans="2:8">
      <c r="B153" t="s">
        <v>298</v>
      </c>
      <c r="F153">
        <v>-415</v>
      </c>
    </row>
    <row r="154" spans="2:8">
      <c r="F154" s="131">
        <v>2861674</v>
      </c>
    </row>
    <row r="158" spans="2:8">
      <c r="B158" t="str">
        <f>'Pasq  fluksi M .d'!C10</f>
        <v>MM neto nga veprimtarite e shfrytezimit</v>
      </c>
      <c r="H158">
        <f>'Pasq  fluksi M .d'!D10</f>
        <v>-1999302</v>
      </c>
    </row>
    <row r="160" spans="2:8">
      <c r="B160" t="str">
        <f>'Pasq  fluksi M .d'!C26</f>
        <v>Rritja/renia neto e mjeteve monetare(-/+)</v>
      </c>
      <c r="H160">
        <f>'Pasq  fluksi M .d'!D26</f>
        <v>-1999302</v>
      </c>
    </row>
    <row r="161" spans="2:8">
      <c r="B161" t="str">
        <f>'Pasq  fluksi M .d'!C27</f>
        <v>Mjetet monetare ne fillim te  periudhes kontabel</v>
      </c>
      <c r="H161">
        <f>'Pasq  fluksi M .d'!D27</f>
        <v>2002060</v>
      </c>
    </row>
    <row r="162" spans="2:8">
      <c r="B162" t="str">
        <f>'Pasq  fluksi M .d'!C28</f>
        <v>Mjetet monetare ne fund te  periudhes kontabel</v>
      </c>
      <c r="H162">
        <f>'Pasq  fluksi M .d'!D28</f>
        <v>2758</v>
      </c>
    </row>
    <row r="163" spans="2:8">
      <c r="H163"/>
    </row>
    <row r="164" spans="2:8">
      <c r="H164"/>
    </row>
    <row r="165" spans="2:8">
      <c r="H165"/>
    </row>
    <row r="170" spans="2:8">
      <c r="B170" t="s">
        <v>299</v>
      </c>
    </row>
    <row r="172" spans="2:8">
      <c r="B172" t="s">
        <v>300</v>
      </c>
    </row>
    <row r="173" spans="2:8">
      <c r="B173" t="s">
        <v>301</v>
      </c>
    </row>
    <row r="175" spans="2:8">
      <c r="B175" t="s">
        <v>302</v>
      </c>
    </row>
    <row r="176" spans="2:8">
      <c r="B176" t="s">
        <v>303</v>
      </c>
    </row>
    <row r="177" spans="2:8">
      <c r="B177" t="s">
        <v>304</v>
      </c>
    </row>
    <row r="185" spans="2:8">
      <c r="B185" s="19"/>
      <c r="C185" s="19" t="s">
        <v>306</v>
      </c>
      <c r="H185" s="278" t="s">
        <v>307</v>
      </c>
    </row>
    <row r="186" spans="2:8">
      <c r="B186" s="19"/>
      <c r="C186" s="19"/>
      <c r="H186" s="278"/>
    </row>
    <row r="187" spans="2:8">
      <c r="B187" s="19"/>
      <c r="C187" s="19" t="s">
        <v>309</v>
      </c>
      <c r="H187" s="278" t="s">
        <v>308</v>
      </c>
    </row>
  </sheetData>
  <mergeCells count="1">
    <mergeCell ref="A3:J3"/>
  </mergeCells>
  <phoneticPr fontId="6" type="noConversion"/>
  <pageMargins left="0.39" right="0.42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Kopertina</vt:lpstr>
      <vt:lpstr>Aktive</vt:lpstr>
      <vt:lpstr>Pasivi</vt:lpstr>
      <vt:lpstr>PASHN</vt:lpstr>
      <vt:lpstr>Pasq  fluksi M .d</vt:lpstr>
      <vt:lpstr>Levizje kapit</vt:lpstr>
      <vt:lpstr>shenime shpieguese</vt:lpstr>
      <vt:lpstr>Aktive!Print_Area</vt:lpstr>
      <vt:lpstr>Kopertina!Print_Area</vt:lpstr>
      <vt:lpstr>'Levizje kapit'!Print_Area</vt:lpstr>
      <vt:lpstr>PASHN!Print_Area</vt:lpstr>
    </vt:vector>
  </TitlesOfParts>
  <Company>NT Computers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Klienti</dc:creator>
  <cp:lastModifiedBy>User</cp:lastModifiedBy>
  <cp:lastPrinted>2010-03-11T19:35:04Z</cp:lastPrinted>
  <dcterms:created xsi:type="dcterms:W3CDTF">2009-03-16T19:31:54Z</dcterms:created>
  <dcterms:modified xsi:type="dcterms:W3CDTF">2019-01-19T16:53:22Z</dcterms:modified>
</cp:coreProperties>
</file>