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 activeTab="1"/>
  </bookViews>
  <sheets>
    <sheet name="2.Pasqyra e Pozicioni Financiar" sheetId="26" r:id="rId1"/>
    <sheet name="1.Pasqyra e Perform. (natyra)" sheetId="25" r:id="rId2"/>
    <sheet name="5-CashFlow (indirekt)" sheetId="24" r:id="rId3"/>
    <sheet name="Pasqyra e Levizjeve ne Kapital" sheetId="27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K35" i="27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L29"/>
  <c r="J29"/>
  <c r="L28"/>
  <c r="J28"/>
  <c r="L27"/>
  <c r="J27"/>
  <c r="L26"/>
  <c r="J26"/>
  <c r="L25"/>
  <c r="J25"/>
  <c r="K22"/>
  <c r="I22"/>
  <c r="H22"/>
  <c r="G22"/>
  <c r="F22"/>
  <c r="E22"/>
  <c r="D22"/>
  <c r="C22"/>
  <c r="B22"/>
  <c r="J22" s="1"/>
  <c r="L22" s="1"/>
  <c r="J21"/>
  <c r="L21" s="1"/>
  <c r="J20"/>
  <c r="L20" s="1"/>
  <c r="L19"/>
  <c r="J19"/>
  <c r="J18"/>
  <c r="L18" s="1"/>
  <c r="K17"/>
  <c r="I17"/>
  <c r="H17"/>
  <c r="G17"/>
  <c r="F17"/>
  <c r="E17"/>
  <c r="D17"/>
  <c r="C17"/>
  <c r="B17"/>
  <c r="J17" s="1"/>
  <c r="L17" s="1"/>
  <c r="J16"/>
  <c r="L16" s="1"/>
  <c r="J15"/>
  <c r="L15" s="1"/>
  <c r="J14"/>
  <c r="L14" s="1"/>
  <c r="J13"/>
  <c r="L13" s="1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L11"/>
  <c r="J11"/>
  <c r="L10"/>
  <c r="J10"/>
  <c r="J24" l="1"/>
  <c r="L24" s="1"/>
  <c r="B37"/>
  <c r="J37" s="1"/>
  <c r="L37" s="1"/>
  <c r="J12"/>
  <c r="L12" s="1"/>
  <c r="D69" i="26" l="1"/>
  <c r="D71" s="1"/>
  <c r="B69"/>
  <c r="B71" s="1"/>
  <c r="D58"/>
  <c r="D73" s="1"/>
  <c r="B58"/>
  <c r="B73" s="1"/>
  <c r="D44"/>
  <c r="D46" s="1"/>
  <c r="D48" s="1"/>
  <c r="D75" s="1"/>
  <c r="B44"/>
  <c r="B46" s="1"/>
  <c r="B48" s="1"/>
  <c r="B75" s="1"/>
  <c r="D32"/>
  <c r="D34" s="1"/>
  <c r="D36" s="1"/>
  <c r="B32"/>
  <c r="B34" s="1"/>
  <c r="B36" s="1"/>
  <c r="D22"/>
  <c r="B22"/>
  <c r="D77" l="1"/>
  <c r="B77"/>
  <c r="D67" i="25" l="1"/>
  <c r="B67"/>
  <c r="D59"/>
  <c r="D69" s="1"/>
  <c r="B59"/>
  <c r="B69" s="1"/>
  <c r="D28"/>
  <c r="D30" s="1"/>
  <c r="D35" s="1"/>
  <c r="D50" s="1"/>
  <c r="B28"/>
  <c r="B30" s="1"/>
  <c r="B35" s="1"/>
  <c r="B50" s="1"/>
  <c r="D71" l="1"/>
  <c r="B71"/>
  <c r="C41" i="24" l="1"/>
  <c r="E41"/>
  <c r="C57"/>
  <c r="E57"/>
  <c r="C72"/>
  <c r="E72"/>
  <c r="C74" l="1"/>
  <c r="C77" s="1"/>
  <c r="C80" s="1"/>
  <c r="E74"/>
  <c r="E77" s="1"/>
  <c r="E80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<sst xmlns="http://schemas.openxmlformats.org/spreadsheetml/2006/main" count="601" uniqueCount="403">
  <si>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</si>
  <si>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</si>
  <si>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</si>
  <si>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</si>
  <si>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</si>
  <si>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</si>
  <si>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</si>
  <si>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</si>
  <si>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</si>
  <si>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</si>
  <si>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</si>
  <si>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</si>
  <si>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</si>
  <si>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</si>
  <si>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</si>
  <si>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</si>
  <si>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</si>
  <si>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</si>
  <si>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</si>
  <si>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</si>
  <si>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</si>
  <si>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</si>
  <si>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</si>
  <si>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</si>
  <si>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</si>
  <si>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</si>
  <si>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</si>
  <si>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</si>
  <si>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</si>
  <si>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</si>
  <si>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</si>
  <si>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</si>
  <si>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</si>
  <si>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</si>
  <si>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</si>
  <si>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</si>
  <si>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</si>
  <si>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</si>
  <si>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</si>
  <si>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</si>
  <si>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</si>
  <si>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</si>
  <si>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</si>
  <si>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</si>
  <si>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</si>
  <si>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</si>
  <si>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</si>
  <si>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</si>
  <si>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</si>
  <si>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</si>
  <si>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</si>
  <si>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</si>
  <si>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</si>
  <si>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</si>
  <si>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</si>
  <si>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</si>
  <si>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</si>
  <si>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</si>
  <si>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</si>
  <si>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</si>
  <si>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</si>
  <si>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</si>
  <si>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</si>
  <si>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</si>
  <si>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</si>
  <si>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</si>
  <si>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</si>
  <si>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</si>
  <si>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</si>
  <si>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</si>
  <si>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</si>
  <si>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</si>
  <si>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</si>
  <si>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</si>
  <si>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</si>
  <si>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</si>
  <si>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</si>
  <si>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</si>
  <si>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</si>
  <si>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</si>
  <si>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</si>
  <si>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</si>
  <si>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</si>
  <si>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</si>
  <si>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</si>
  <si>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</si>
  <si>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</si>
  <si>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</si>
  <si>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</si>
  <si>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</si>
  <si>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</si>
  <si>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</si>
  <si>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</si>
  <si>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</si>
  <si>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</si>
  <si>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</si>
  <si>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</si>
  <si>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</si>
  <si>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</si>
  <si>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</si>
  <si>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</si>
  <si>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</si>
  <si>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</si>
  <si>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</si>
  <si>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</si>
  <si>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</si>
  <si>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</si>
  <si>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</si>
  <si>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</si>
  <si>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</si>
  <si>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</si>
  <si>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</si>
  <si>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</si>
  <si>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</si>
  <si>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</si>
  <si>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</si>
  <si>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</si>
  <si>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</si>
  <si>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</si>
  <si>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</si>
  <si>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</si>
  <si>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</si>
  <si>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</si>
  <si>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</si>
  <si>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</si>
  <si>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</si>
  <si>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</si>
  <si>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</si>
  <si>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</si>
  <si>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</si>
  <si>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</si>
  <si>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</si>
  <si>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</si>
  <si>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</si>
  <si>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</si>
  <si>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</si>
  <si>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</si>
  <si>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</si>
  <si>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</si>
  <si>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</si>
  <si>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</si>
  <si>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</si>
  <si>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</si>
  <si>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</si>
  <si>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</si>
  <si>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</si>
  <si>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</si>
  <si>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</si>
  <si>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</si>
  <si>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</si>
  <si>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</si>
  <si>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</si>
  <si>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</si>
  <si>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</si>
  <si>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</si>
  <si>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</si>
  <si>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</si>
  <si>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</si>
  <si>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</si>
  <si>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</si>
  <si>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</si>
  <si>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</si>
  <si>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</si>
  <si>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</si>
  <si>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</si>
  <si>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</si>
  <si>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</si>
  <si>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</si>
  <si>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</si>
  <si>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</si>
  <si>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</si>
  <si>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</si>
  <si>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</si>
  <si>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</si>
  <si>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</si>
  <si>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</si>
  <si>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</si>
  <si>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</si>
  <si>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</si>
  <si>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</si>
  <si>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</si>
  <si>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</si>
  <si>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</si>
  <si>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</si>
  <si>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</si>
  <si>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</si>
  <si>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</si>
  <si>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</si>
  <si>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</si>
  <si>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</si>
  <si>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</si>
  <si>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</si>
  <si>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</si>
  <si>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</si>
  <si>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</si>
  <si>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</si>
  <si>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</si>
  <si>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</si>
  <si>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</si>
  <si>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</si>
  <si>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</si>
  <si>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</si>
  <si>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</si>
  <si>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</si>
  <si>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</si>
  <si>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</si>
  <si>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</si>
  <si>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</si>
  <si>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</si>
  <si>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</si>
  <si>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</si>
  <si>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</si>
  <si>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</si>
  <si>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Mjete monetare dhe ekuivalente me to ne fund</t>
  </si>
  <si>
    <t>Efekti i luhatjeve te kurseve te kembimit te mjeteve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</si>
  <si>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</si>
  <si>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</si>
  <si>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</si>
  <si>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t>Fluksi i mjeteve monetare nga/perdorur ne aktivitetin e financimit</t>
  </si>
  <si>
    <t>Mjete monetare neto nga/perdorur ne aktivitetin e investimit</t>
  </si>
  <si>
    <t>Fluksi i mjeteve monetare nga/ perdorur ne aktivitetin e investimit</t>
  </si>
  <si>
    <t>Mjete monetare neto nga/ perdorur ne aktivitetin e shfrytezimit</t>
  </si>
  <si>
    <t>Ndryshim ne aktivet dhe detyrimet e shfrytezimit</t>
  </si>
  <si>
    <t>Fluksi i mjeteve monetare i perfshire ne aktivitete investuese</t>
  </si>
  <si>
    <t>Fitimi/(Humbja) e periudhes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</si>
  <si>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</si>
  <si>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</si>
  <si>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Tatim fitimi i paguar gjate periudhes</t>
  </si>
  <si>
    <t>Rregullime per te ardhura dhe shpenzime jo-monetare:</t>
  </si>
  <si>
    <t>Pershkruaj</t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</si>
  <si>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</si>
  <si>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emri nga sistemi Regjistri Detar Shqiptar sh.a.</t>
  </si>
  <si>
    <t>NIPT nga sistemi J61811531R</t>
  </si>
  <si>
    <t>LEKE</t>
  </si>
  <si>
    <t xml:space="preserve">shpenzimet financiare jomenetare </t>
  </si>
  <si>
    <t>shpenzime per tatimin mbi fitimin jompnetar(diferenca shpenzim - pagese gjate periudhes)</t>
  </si>
  <si>
    <t>shpenzime konsumi dhe amortizimi</t>
  </si>
  <si>
    <t>zhvleresim aktiveve afatgjata materiale</t>
  </si>
  <si>
    <t>zhvleresim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</si>
  <si>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</si>
  <si>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</si>
  <si>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</si>
  <si>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</si>
  <si>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t>te tjera (pershkruaj)</t>
  </si>
  <si>
    <t>(fitim) humbja nga shitja e aktiveve afatgjata materiale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</si>
  <si>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te drejtat e arketueshme dhe te tjera </t>
    </r>
  </si>
  <si>
    <r>
      <t>Renie/(Rritje) ne -</t>
    </r>
    <r>
      <rPr>
        <i/>
        <sz val="11"/>
        <color indexed="8"/>
        <rFont val="Times New Roman"/>
        <family val="1"/>
        <charset val="238"/>
      </rPr>
      <t>ne inventar</t>
    </r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</si>
  <si>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detyrime te pagueshme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</si>
  <si>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detyrime per punonjesit</t>
    </r>
  </si>
  <si>
    <t>pagesa per blerjen e aktiveve afatgjata materiale</t>
  </si>
  <si>
    <t>interesa te arketuara</t>
  </si>
  <si>
    <t>arketime nga emetimi I kapitalit te nenshkruar</t>
  </si>
  <si>
    <t>hua te arketuara</t>
  </si>
  <si>
    <t>pagesa e kostove te transaksionit qe lidhet me kredite dhe huate</t>
  </si>
  <si>
    <t xml:space="preserve">pagesa e huave </t>
  </si>
  <si>
    <t>interes I paguar</t>
  </si>
  <si>
    <t xml:space="preserve">dividente te paguar pronareve te njesise ekonomike meme </t>
  </si>
  <si>
    <t>interesave jokontollues</t>
  </si>
  <si>
    <t>Pasqyrat financiare te vitit 2020</t>
  </si>
  <si>
    <t>REGJISTRI DETAR SHA</t>
  </si>
  <si>
    <t>NIPT  J61811531R</t>
  </si>
  <si>
    <t>Lek/Mije Lek/Miljon Lek</t>
  </si>
  <si>
    <r>
      <t xml:space="preserve">Pasqyra e Performances </t>
    </r>
    <r>
      <rPr>
        <b/>
        <i/>
        <sz val="16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</si>
  <si>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</si>
  <si>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</si>
  <si>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</si>
  <si>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</si>
  <si>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</si>
  <si>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</si>
  <si>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</si>
  <si>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</si>
  <si>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</si>
  <si>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</si>
  <si>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</si>
  <si>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</si>
  <si>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shpenzime per pensionet kontributet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</si>
  <si>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</si>
  <si>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</si>
  <si>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</si>
  <si>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</si>
  <si>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</si>
  <si>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</si>
  <si>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shpenzime interesi dhe shpenzime the ngjashme</t>
  </si>
  <si>
    <t>shpenzime the tjera financiare</t>
  </si>
  <si>
    <t>Fitime te njohura nga shitja e pjesmarrjeve</t>
  </si>
  <si>
    <r>
      <t>Te tjera</t>
    </r>
    <r>
      <rPr>
        <i/>
        <sz val="16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</si>
  <si>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</si>
  <si>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</si>
  <si>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</si>
  <si>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</si>
  <si>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</si>
  <si>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</si>
  <si>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</si>
  <si>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</si>
  <si>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</si>
  <si>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</si>
  <si>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</si>
  <si>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</si>
  <si>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</si>
  <si>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</si>
  <si>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</si>
  <si>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</si>
  <si>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</si>
  <si>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</si>
  <si>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</si>
  <si>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6"/>
        <color indexed="8"/>
        <rFont val="Times New Roman"/>
        <family val="1"/>
        <charset val="238"/>
      </rPr>
      <t xml:space="preserve"> TATIM MBI FITIMIN PER PERIUDHEN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</si>
  <si>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</si>
  <si>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</si>
  <si>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</si>
  <si>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</si>
  <si>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</si>
  <si>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</si>
  <si>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</si>
  <si>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</si>
  <si>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</si>
  <si>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</si>
  <si>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Pasqyrat financiare te vitit  2020</t>
  </si>
  <si>
    <t>J 61811531R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</si>
  <si>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</si>
  <si>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</si>
  <si>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</si>
  <si>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</si>
  <si>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</si>
  <si>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</si>
  <si>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</si>
  <si>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</si>
  <si>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</si>
  <si>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</si>
  <si>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</si>
  <si>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</si>
  <si>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</si>
  <si>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</si>
  <si>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</si>
  <si>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</si>
  <si>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</si>
  <si>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</si>
  <si>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</si>
  <si>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</si>
  <si>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</si>
  <si>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afatshkurter(DEPOZIT)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</si>
  <si>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</si>
  <si>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</si>
  <si>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</si>
  <si>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</si>
  <si>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</si>
  <si>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</si>
  <si>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</si>
  <si>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</si>
  <si>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(pershkruaj)</t>
  </si>
  <si>
    <t>Fitime/(humbje) te mbartura</t>
  </si>
  <si>
    <t>Shuma te njohura direkt ne kapital ne lidhje me aktivet e mbajtur per shitje</t>
  </si>
  <si>
    <t>Totali i kapitalit qe i takon pronareve njesise ekonomike</t>
  </si>
  <si>
    <t>Interesa jo-kontrollues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</si>
  <si>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</si>
  <si>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</si>
  <si>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</si>
  <si>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</si>
  <si>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</si>
  <si>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</si>
  <si>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</si>
  <si>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</si>
  <si>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</si>
  <si>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</si>
  <si>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</si>
  <si>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</si>
  <si>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</si>
  <si>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</si>
  <si>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</si>
  <si>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</si>
  <si>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</si>
  <si>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</si>
  <si>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REGJISTRI DETAR SHQIPTAR SH.A.</t>
  </si>
  <si>
    <t>J61811531R</t>
  </si>
  <si>
    <t>Pasqyra e levizjeve ne kapitalin neto</t>
  </si>
  <si>
    <t>Kapitali i nenshkruar</t>
  </si>
  <si>
    <t>Primi i lidhur me kapitalin</t>
  </si>
  <si>
    <t>Rezerva rivleresimi</t>
  </si>
  <si>
    <t>Rezerva te tjera (statuore dhe ligjore)</t>
  </si>
  <si>
    <t>Rezerva te tjera (te lira)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</si>
  <si>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</si>
  <si>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</si>
  <si>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</si>
  <si>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</si>
  <si>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</si>
  <si>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</si>
  <si>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</si>
  <si>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</si>
  <si>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</si>
  <si>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 2019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</si>
  <si>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</si>
  <si>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</si>
  <si>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</si>
  <si>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(rritje e rezervavve te lira)</t>
    </r>
  </si>
  <si>
    <t xml:space="preserve">Totali i transaksioneve per pronaret e njësisë ekonomike </t>
  </si>
  <si>
    <t>Pozicioni financiar ne fund (viti paraardhes)2019</t>
  </si>
  <si>
    <t>Te ardhurat totale gjithëpërfshirëse te periudhes:    2020</t>
  </si>
  <si>
    <t>Fitim/(humbja) e periudhes , fitimi neto per periudhen kontabel</t>
  </si>
  <si>
    <t>Totali i te ardhurave gjithëpërfshirëse per periudhen</t>
  </si>
  <si>
    <t>Dividende te shperndare dhe te paguar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</si>
  <si>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(rritje e rezerves se kapitalit)</t>
    </r>
  </si>
  <si>
    <t>Pozicioni financiar ne fund (viti aktual)</t>
  </si>
  <si>
    <t>Check PY</t>
  </si>
  <si>
    <t>Check CY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</si>
</sst>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21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indexed="8"/>
      <name val="Times New Roman"/>
      <family val="1"/>
    </font>
    <font>
      <b/>
      <i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i/>
      <sz val="16"/>
      <color indexed="8"/>
      <name val="Times New Roman"/>
      <family val="1"/>
      <charset val="238"/>
    </font>
    <font>
      <sz val="16"/>
      <name val="Times New Roman"/>
      <family val="1"/>
    </font>
    <font>
      <sz val="16"/>
      <color rgb="FFFF0000"/>
      <name val="Times New Roman"/>
      <family val="1"/>
      <charset val="238"/>
    </font>
    <font>
      <sz val="16"/>
      <color rgb="FFFF0000"/>
      <name val="Times New Roman"/>
      <family val="1"/>
    </font>
    <font>
      <b/>
      <sz val="16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name val="Times New Roman"/>
      <family val="1"/>
    </font>
    <font>
      <sz val="16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i/>
      <sz val="11"/>
      <color indexed="8"/>
      <name val="Times New Roman"/>
      <family val="1"/>
    </font>
    <font>
      <b/>
      <sz val="11"/>
      <name val="Calibri"/>
      <family val="2"/>
      <charset val="238"/>
      <scheme val="minor"/>
    </font>
    <font>
      <i/>
      <sz val="11"/>
      <color rgb="FFFF0000"/>
      <name val="Times New Roman"/>
      <family val="1"/>
      <charset val="238"/>
    </font>
    <font>
      <sz val="11"/>
      <color rgb="FFFF0000"/>
      <name val="Times New Roman"/>
      <family val="1"/>
    </font>
    <font>
      <sz val="11"/>
      <color rgb="FFC00000"/>
      <name val="Times New Roman"/>
      <family val="1"/>
      <charset val="238"/>
    </font>
    <font>
      <sz val="1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90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37" fontId="179" fillId="0" borderId="0" xfId="0" applyNumberFormat="1" applyFont="1" applyBorder="1"/>
    <xf numFmtId="0" fontId="182" fillId="0" borderId="0" xfId="3506" applyNumberFormat="1" applyFont="1" applyFill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>
      <alignment horizontal="left" wrapText="1" indent="2"/>
    </xf>
    <xf numFmtId="1" fontId="182" fillId="0" borderId="0" xfId="3506" applyNumberFormat="1" applyFont="1" applyFill="1" applyBorder="1" applyAlignment="1">
      <alignment vertical="center"/>
    </xf>
    <xf numFmtId="167" fontId="182" fillId="0" borderId="0" xfId="3506" applyNumberFormat="1" applyFont="1" applyFill="1" applyBorder="1" applyAlignment="1">
      <alignment vertical="center"/>
    </xf>
    <xf numFmtId="37" fontId="183" fillId="61" borderId="0" xfId="0" applyNumberFormat="1" applyFont="1" applyFill="1" applyBorder="1"/>
    <xf numFmtId="0" fontId="176" fillId="61" borderId="0" xfId="0" applyNumberFormat="1" applyFont="1" applyFill="1" applyBorder="1" applyAlignment="1" applyProtection="1">
      <alignment horizontal="left" wrapText="1"/>
    </xf>
    <xf numFmtId="0" fontId="180" fillId="0" borderId="0" xfId="0" applyNumberFormat="1" applyFont="1" applyFill="1" applyBorder="1" applyAlignment="1" applyProtection="1">
      <alignment horizontal="left" wrapText="1"/>
    </xf>
    <xf numFmtId="37" fontId="183" fillId="0" borderId="0" xfId="0" applyNumberFormat="1" applyFont="1" applyBorder="1"/>
    <xf numFmtId="0" fontId="176" fillId="0" borderId="0" xfId="3275" applyFont="1" applyFill="1" applyAlignment="1">
      <alignment vertical="top" wrapText="1"/>
    </xf>
    <xf numFmtId="37" fontId="179" fillId="0" borderId="0" xfId="0" applyNumberFormat="1" applyFont="1" applyFill="1" applyBorder="1"/>
    <xf numFmtId="38" fontId="179" fillId="0" borderId="0" xfId="0" applyNumberFormat="1" applyFont="1"/>
    <xf numFmtId="38" fontId="179" fillId="0" borderId="0" xfId="0" applyNumberFormat="1" applyFont="1" applyBorder="1"/>
    <xf numFmtId="0" fontId="186" fillId="0" borderId="0" xfId="0" applyFont="1" applyBorder="1" applyAlignment="1">
      <alignment vertical="center"/>
    </xf>
    <xf numFmtId="37" fontId="177" fillId="0" borderId="0" xfId="0" applyNumberFormat="1" applyFont="1"/>
    <xf numFmtId="37" fontId="187" fillId="0" borderId="0" xfId="0" applyNumberFormat="1" applyFont="1"/>
    <xf numFmtId="37" fontId="187" fillId="0" borderId="0" xfId="0" applyNumberFormat="1" applyFont="1" applyFill="1"/>
    <xf numFmtId="37" fontId="178" fillId="0" borderId="26" xfId="0" applyNumberFormat="1" applyFont="1" applyBorder="1"/>
    <xf numFmtId="37" fontId="178" fillId="0" borderId="0" xfId="0" applyNumberFormat="1" applyFont="1" applyBorder="1"/>
    <xf numFmtId="37" fontId="178" fillId="0" borderId="15" xfId="0" applyNumberFormat="1" applyFont="1" applyBorder="1"/>
    <xf numFmtId="37" fontId="178" fillId="61" borderId="16" xfId="0" applyNumberFormat="1" applyFont="1" applyFill="1" applyBorder="1"/>
    <xf numFmtId="0" fontId="177" fillId="0" borderId="0" xfId="0" applyFont="1" applyBorder="1" applyAlignment="1">
      <alignment horizontal="left"/>
    </xf>
    <xf numFmtId="0" fontId="188" fillId="0" borderId="0" xfId="3185" applyFont="1"/>
    <xf numFmtId="0" fontId="189" fillId="0" borderId="0" xfId="3185" applyNumberFormat="1" applyFont="1" applyFill="1" applyBorder="1" applyAlignment="1" applyProtection="1">
      <alignment horizontal="center"/>
    </xf>
    <xf numFmtId="0" fontId="175" fillId="0" borderId="0" xfId="3185" applyNumberFormat="1" applyFont="1" applyFill="1" applyBorder="1" applyAlignment="1" applyProtection="1">
      <alignment horizontal="center"/>
    </xf>
    <xf numFmtId="0" fontId="175" fillId="0" borderId="0" xfId="3185" applyNumberFormat="1" applyFont="1" applyFill="1" applyBorder="1" applyAlignment="1" applyProtection="1"/>
    <xf numFmtId="0" fontId="190" fillId="0" borderId="0" xfId="3185" applyFont="1"/>
    <xf numFmtId="0" fontId="189" fillId="0" borderId="0" xfId="3185" applyNumberFormat="1" applyFont="1" applyFill="1" applyBorder="1" applyAlignment="1" applyProtection="1"/>
    <xf numFmtId="0" fontId="191" fillId="0" borderId="0" xfId="3185" applyFont="1" applyAlignment="1"/>
    <xf numFmtId="3" fontId="192" fillId="0" borderId="0" xfId="3185" applyNumberFormat="1" applyFont="1" applyBorder="1" applyAlignment="1">
      <alignment horizontal="center" vertical="center"/>
    </xf>
    <xf numFmtId="3" fontId="178" fillId="0" borderId="0" xfId="3185" applyNumberFormat="1" applyFont="1" applyFill="1" applyBorder="1" applyAlignment="1">
      <alignment horizontal="center" vertical="center"/>
    </xf>
    <xf numFmtId="0" fontId="193" fillId="0" borderId="0" xfId="6595" applyNumberFormat="1" applyFont="1" applyFill="1" applyBorder="1" applyAlignment="1" applyProtection="1">
      <alignment wrapText="1"/>
    </xf>
    <xf numFmtId="0" fontId="191" fillId="0" borderId="0" xfId="3185" applyFont="1"/>
    <xf numFmtId="0" fontId="191" fillId="0" borderId="0" xfId="3185" applyFont="1" applyBorder="1"/>
    <xf numFmtId="0" fontId="179" fillId="0" borderId="0" xfId="3185" applyFont="1" applyFill="1"/>
    <xf numFmtId="0" fontId="194" fillId="0" borderId="0" xfId="3185" applyNumberFormat="1" applyFont="1" applyFill="1" applyBorder="1" applyAlignment="1" applyProtection="1"/>
    <xf numFmtId="0" fontId="195" fillId="0" borderId="0" xfId="6595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0" fontId="196" fillId="0" borderId="0" xfId="3185" applyNumberFormat="1" applyFont="1" applyFill="1" applyBorder="1" applyAlignment="1" applyProtection="1">
      <alignment horizontal="left" wrapText="1" indent="2"/>
    </xf>
    <xf numFmtId="37" fontId="197" fillId="61" borderId="0" xfId="215" applyNumberFormat="1" applyFont="1" applyFill="1" applyBorder="1" applyAlignment="1" applyProtection="1">
      <alignment horizontal="right" wrapText="1"/>
    </xf>
    <xf numFmtId="37" fontId="198" fillId="0" borderId="0" xfId="3185" applyNumberFormat="1" applyFont="1" applyBorder="1" applyAlignment="1">
      <alignment horizontal="right"/>
    </xf>
    <xf numFmtId="0" fontId="181" fillId="34" borderId="0" xfId="3185" applyNumberFormat="1" applyFont="1" applyFill="1" applyBorder="1" applyAlignment="1" applyProtection="1"/>
    <xf numFmtId="37" fontId="199" fillId="61" borderId="0" xfId="215" applyNumberFormat="1" applyFont="1" applyFill="1" applyBorder="1" applyAlignment="1" applyProtection="1">
      <alignment horizontal="right" wrapText="1"/>
    </xf>
    <xf numFmtId="0" fontId="198" fillId="0" borderId="0" xfId="6595" applyNumberFormat="1" applyFont="1" applyFill="1" applyBorder="1" applyAlignment="1" applyProtection="1">
      <alignment wrapText="1"/>
    </xf>
    <xf numFmtId="0" fontId="197" fillId="0" borderId="0" xfId="6595" applyNumberFormat="1" applyFont="1" applyFill="1" applyBorder="1" applyAlignment="1" applyProtection="1">
      <alignment wrapText="1"/>
    </xf>
    <xf numFmtId="0" fontId="195" fillId="62" borderId="0" xfId="6595" applyNumberFormat="1" applyFont="1" applyFill="1" applyBorder="1" applyAlignment="1" applyProtection="1">
      <alignment wrapText="1"/>
    </xf>
    <xf numFmtId="0" fontId="200" fillId="0" borderId="0" xfId="6595" applyNumberFormat="1" applyFont="1" applyFill="1" applyBorder="1" applyAlignment="1" applyProtection="1">
      <alignment wrapText="1"/>
    </xf>
    <xf numFmtId="37" fontId="192" fillId="0" borderId="26" xfId="215" applyNumberFormat="1" applyFont="1" applyFill="1" applyBorder="1" applyAlignment="1" applyProtection="1">
      <alignment horizontal="right" wrapText="1"/>
    </xf>
    <xf numFmtId="37" fontId="201" fillId="61" borderId="0" xfId="215" applyNumberFormat="1" applyFont="1" applyFill="1" applyBorder="1" applyAlignment="1" applyProtection="1">
      <alignment horizontal="right" wrapText="1"/>
    </xf>
    <xf numFmtId="37" fontId="202" fillId="0" borderId="0" xfId="3185" applyNumberFormat="1" applyFont="1" applyBorder="1" applyAlignment="1">
      <alignment horizontal="right"/>
    </xf>
    <xf numFmtId="37" fontId="192" fillId="0" borderId="16" xfId="215" applyNumberFormat="1" applyFont="1" applyFill="1" applyBorder="1" applyAlignment="1" applyProtection="1">
      <alignment horizontal="right" wrapText="1"/>
    </xf>
    <xf numFmtId="37" fontId="202" fillId="0" borderId="0" xfId="3185" applyNumberFormat="1" applyFont="1" applyFill="1" applyBorder="1" applyAlignment="1">
      <alignment horizontal="right"/>
    </xf>
    <xf numFmtId="0" fontId="202" fillId="0" borderId="0" xfId="6595" applyNumberFormat="1" applyFont="1" applyFill="1" applyBorder="1" applyAlignment="1" applyProtection="1">
      <alignment wrapText="1"/>
    </xf>
    <xf numFmtId="0" fontId="203" fillId="0" borderId="0" xfId="6595" applyFont="1" applyBorder="1" applyAlignment="1">
      <alignment horizontal="left" vertical="center"/>
    </xf>
    <xf numFmtId="0" fontId="199" fillId="0" borderId="0" xfId="3185" applyNumberFormat="1" applyFont="1" applyFill="1" applyBorder="1" applyAlignment="1" applyProtection="1"/>
    <xf numFmtId="37" fontId="183" fillId="0" borderId="0" xfId="3185" applyNumberFormat="1" applyFont="1" applyFill="1" applyBorder="1" applyAlignment="1">
      <alignment horizontal="right"/>
    </xf>
    <xf numFmtId="0" fontId="195" fillId="0" borderId="0" xfId="6595" applyNumberFormat="1" applyFont="1" applyFill="1" applyBorder="1" applyAlignment="1" applyProtection="1">
      <alignment horizontal="left" wrapText="1" indent="2"/>
    </xf>
    <xf numFmtId="0" fontId="204" fillId="0" borderId="0" xfId="6595" applyFont="1" applyBorder="1" applyAlignment="1">
      <alignment horizontal="left" vertical="center"/>
    </xf>
    <xf numFmtId="37" fontId="192" fillId="0" borderId="26" xfId="3185" applyNumberFormat="1" applyFont="1" applyFill="1" applyBorder="1" applyAlignment="1" applyProtection="1">
      <alignment horizontal="right"/>
    </xf>
    <xf numFmtId="0" fontId="199" fillId="0" borderId="0" xfId="3185" applyNumberFormat="1" applyFont="1" applyFill="1" applyBorder="1" applyAlignment="1" applyProtection="1">
      <alignment horizontal="center"/>
    </xf>
    <xf numFmtId="37" fontId="205" fillId="0" borderId="26" xfId="3185" applyNumberFormat="1" applyFont="1" applyFill="1" applyBorder="1" applyAlignment="1" applyProtection="1">
      <alignment horizontal="right"/>
    </xf>
    <xf numFmtId="0" fontId="206" fillId="0" borderId="0" xfId="6595" applyFont="1"/>
    <xf numFmtId="0" fontId="197" fillId="0" borderId="0" xfId="3185" applyNumberFormat="1" applyFont="1" applyFill="1" applyBorder="1" applyAlignment="1" applyProtection="1">
      <alignment horizontal="center"/>
    </xf>
    <xf numFmtId="37" fontId="205" fillId="0" borderId="16" xfId="3185" applyNumberFormat="1" applyFont="1" applyFill="1" applyBorder="1" applyAlignment="1" applyProtection="1">
      <alignment horizontal="right"/>
    </xf>
    <xf numFmtId="37" fontId="192" fillId="0" borderId="16" xfId="3185" applyNumberFormat="1" applyFont="1" applyFill="1" applyBorder="1" applyAlignment="1" applyProtection="1">
      <alignment horizontal="right"/>
    </xf>
    <xf numFmtId="0" fontId="189" fillId="61" borderId="0" xfId="3185" applyNumberFormat="1" applyFont="1" applyFill="1" applyBorder="1" applyAlignment="1" applyProtection="1">
      <alignment horizontal="center"/>
    </xf>
    <xf numFmtId="0" fontId="183" fillId="0" borderId="0" xfId="3185" applyFont="1"/>
    <xf numFmtId="0" fontId="184" fillId="0" borderId="0" xfId="3185" applyFont="1"/>
    <xf numFmtId="0" fontId="176" fillId="0" borderId="0" xfId="3185" applyNumberFormat="1" applyFont="1" applyFill="1" applyBorder="1" applyAlignment="1" applyProtection="1"/>
    <xf numFmtId="14" fontId="207" fillId="0" borderId="0" xfId="3185" applyNumberFormat="1" applyFont="1" applyFill="1" applyBorder="1" applyAlignment="1" applyProtection="1">
      <alignment horizontal="center"/>
    </xf>
    <xf numFmtId="0" fontId="207" fillId="0" borderId="0" xfId="3185" applyNumberFormat="1" applyFont="1" applyFill="1" applyBorder="1" applyAlignment="1" applyProtection="1">
      <alignment horizontal="center"/>
    </xf>
    <xf numFmtId="14" fontId="208" fillId="0" borderId="0" xfId="3185" applyNumberFormat="1" applyFont="1" applyFill="1" applyBorder="1" applyAlignment="1" applyProtection="1">
      <alignment horizontal="center"/>
    </xf>
    <xf numFmtId="0" fontId="181" fillId="0" borderId="0" xfId="6595" applyNumberFormat="1" applyFont="1" applyFill="1" applyBorder="1" applyAlignment="1" applyProtection="1">
      <alignment wrapText="1"/>
    </xf>
    <xf numFmtId="3" fontId="178" fillId="0" borderId="0" xfId="3185" applyNumberFormat="1" applyFont="1" applyBorder="1" applyAlignment="1">
      <alignment horizontal="center" vertical="center"/>
    </xf>
    <xf numFmtId="3" fontId="208" fillId="0" borderId="0" xfId="3185" applyNumberFormat="1" applyFont="1" applyBorder="1" applyAlignment="1">
      <alignment horizontal="center" vertical="center"/>
    </xf>
    <xf numFmtId="0" fontId="177" fillId="0" borderId="0" xfId="3185" applyFont="1" applyBorder="1" applyAlignment="1"/>
    <xf numFmtId="0" fontId="176" fillId="0" borderId="0" xfId="6595" applyNumberFormat="1" applyFont="1" applyFill="1" applyBorder="1" applyAlignment="1" applyProtection="1"/>
    <xf numFmtId="3" fontId="187" fillId="0" borderId="0" xfId="3185" applyNumberFormat="1" applyFont="1" applyBorder="1" applyAlignment="1">
      <alignment vertical="center"/>
    </xf>
    <xf numFmtId="3" fontId="177" fillId="0" borderId="0" xfId="3185" applyNumberFormat="1" applyFont="1" applyBorder="1" applyAlignment="1">
      <alignment vertical="center"/>
    </xf>
    <xf numFmtId="0" fontId="176" fillId="0" borderId="0" xfId="6595" applyNumberFormat="1" applyFont="1" applyFill="1" applyBorder="1" applyAlignment="1" applyProtection="1">
      <alignment wrapText="1"/>
    </xf>
    <xf numFmtId="0" fontId="180" fillId="0" borderId="0" xfId="6595" applyNumberFormat="1" applyFont="1" applyFill="1" applyBorder="1" applyAlignment="1" applyProtection="1">
      <alignment wrapText="1"/>
    </xf>
    <xf numFmtId="37" fontId="187" fillId="61" borderId="0" xfId="3185" applyNumberFormat="1" applyFont="1" applyFill="1"/>
    <xf numFmtId="37" fontId="179" fillId="0" borderId="0" xfId="3185" applyNumberFormat="1" applyFont="1" applyBorder="1"/>
    <xf numFmtId="37" fontId="177" fillId="61" borderId="0" xfId="3185" applyNumberFormat="1" applyFont="1" applyFill="1"/>
    <xf numFmtId="0" fontId="209" fillId="62" borderId="0" xfId="6595" applyNumberFormat="1" applyFont="1" applyFill="1" applyBorder="1" applyAlignment="1" applyProtection="1">
      <alignment wrapText="1"/>
    </xf>
    <xf numFmtId="37" fontId="178" fillId="0" borderId="26" xfId="3185" applyNumberFormat="1" applyFont="1" applyBorder="1" applyAlignment="1">
      <alignment vertical="center"/>
    </xf>
    <xf numFmtId="37" fontId="178" fillId="0" borderId="0" xfId="3185" applyNumberFormat="1" applyFont="1" applyBorder="1" applyAlignment="1">
      <alignment vertical="center"/>
    </xf>
    <xf numFmtId="37" fontId="177" fillId="0" borderId="0" xfId="3185" applyNumberFormat="1" applyFont="1"/>
    <xf numFmtId="0" fontId="178" fillId="0" borderId="0" xfId="3275" applyFont="1" applyFill="1" applyBorder="1" applyAlignment="1">
      <alignment horizontal="left" vertical="center"/>
    </xf>
    <xf numFmtId="0" fontId="187" fillId="0" borderId="0" xfId="3275" applyFont="1" applyFill="1" applyBorder="1" applyAlignment="1">
      <alignment horizontal="left" vertical="center"/>
    </xf>
    <xf numFmtId="37" fontId="177" fillId="61" borderId="27" xfId="3185" applyNumberFormat="1" applyFont="1" applyFill="1" applyBorder="1"/>
    <xf numFmtId="37" fontId="187" fillId="61" borderId="27" xfId="3185" applyNumberFormat="1" applyFont="1" applyFill="1" applyBorder="1"/>
    <xf numFmtId="0" fontId="1" fillId="0" borderId="0" xfId="6595"/>
    <xf numFmtId="37" fontId="210" fillId="0" borderId="0" xfId="6595" applyNumberFormat="1" applyFont="1"/>
    <xf numFmtId="0" fontId="176" fillId="0" borderId="0" xfId="3185" applyNumberFormat="1" applyFont="1" applyFill="1" applyBorder="1" applyAlignment="1" applyProtection="1">
      <alignment wrapText="1"/>
    </xf>
    <xf numFmtId="37" fontId="178" fillId="0" borderId="16" xfId="3185" applyNumberFormat="1" applyFont="1" applyBorder="1"/>
    <xf numFmtId="0" fontId="181" fillId="0" borderId="0" xfId="3185" applyNumberFormat="1" applyFont="1" applyFill="1" applyBorder="1" applyAlignment="1" applyProtection="1">
      <alignment horizontal="left" wrapText="1" indent="2"/>
    </xf>
    <xf numFmtId="0" fontId="211" fillId="0" borderId="0" xfId="3185" applyNumberFormat="1" applyFont="1" applyFill="1" applyBorder="1" applyAlignment="1" applyProtection="1">
      <alignment horizontal="left" wrapText="1" indent="2"/>
    </xf>
    <xf numFmtId="0" fontId="212" fillId="0" borderId="0" xfId="3185" applyNumberFormat="1" applyFont="1" applyFill="1" applyBorder="1" applyAlignment="1" applyProtection="1"/>
    <xf numFmtId="37" fontId="213" fillId="61" borderId="0" xfId="3185" applyNumberFormat="1" applyFont="1" applyFill="1"/>
    <xf numFmtId="37" fontId="210" fillId="0" borderId="26" xfId="6595" applyNumberFormat="1" applyFont="1" applyBorder="1"/>
    <xf numFmtId="0" fontId="180" fillId="0" borderId="0" xfId="3185" applyNumberFormat="1" applyFont="1" applyFill="1" applyBorder="1" applyAlignment="1" applyProtection="1">
      <alignment wrapText="1"/>
    </xf>
    <xf numFmtId="37" fontId="178" fillId="0" borderId="15" xfId="3185" applyNumberFormat="1" applyFont="1" applyBorder="1" applyAlignment="1">
      <alignment vertical="center"/>
    </xf>
    <xf numFmtId="37" fontId="208" fillId="61" borderId="0" xfId="3185" applyNumberFormat="1" applyFont="1" applyFill="1"/>
    <xf numFmtId="37" fontId="178" fillId="0" borderId="26" xfId="6595" applyNumberFormat="1" applyFont="1" applyFill="1" applyBorder="1" applyAlignment="1" applyProtection="1">
      <alignment wrapText="1"/>
    </xf>
    <xf numFmtId="37" fontId="187" fillId="0" borderId="0" xfId="3185" applyNumberFormat="1" applyFont="1"/>
    <xf numFmtId="0" fontId="176" fillId="0" borderId="0" xfId="6595" applyNumberFormat="1" applyFont="1" applyFill="1" applyBorder="1" applyAlignment="1" applyProtection="1">
      <alignment vertical="top" wrapText="1"/>
    </xf>
    <xf numFmtId="37" fontId="178" fillId="0" borderId="16" xfId="3185" applyNumberFormat="1" applyFont="1" applyFill="1" applyBorder="1" applyAlignment="1">
      <alignment vertical="center"/>
    </xf>
    <xf numFmtId="37" fontId="178" fillId="0" borderId="0" xfId="3185" applyNumberFormat="1" applyFont="1" applyFill="1" applyBorder="1" applyAlignment="1">
      <alignment vertical="center"/>
    </xf>
    <xf numFmtId="0" fontId="208" fillId="0" borderId="0" xfId="3506" applyNumberFormat="1" applyFont="1" applyFill="1" applyBorder="1" applyAlignment="1">
      <alignment vertical="center"/>
    </xf>
    <xf numFmtId="0" fontId="214" fillId="0" borderId="0" xfId="3506" applyNumberFormat="1" applyFont="1" applyFill="1" applyBorder="1" applyAlignment="1">
      <alignment horizontal="center" vertical="center"/>
    </xf>
    <xf numFmtId="37" fontId="182" fillId="0" borderId="0" xfId="3506" applyNumberFormat="1" applyFont="1" applyFill="1" applyBorder="1" applyAlignment="1">
      <alignment vertical="center"/>
    </xf>
    <xf numFmtId="0" fontId="214" fillId="0" borderId="0" xfId="3506" applyNumberFormat="1" applyFont="1" applyFill="1" applyBorder="1" applyAlignment="1">
      <alignment vertical="center"/>
    </xf>
    <xf numFmtId="0" fontId="179" fillId="0" borderId="0" xfId="6596" applyFont="1"/>
    <xf numFmtId="0" fontId="184" fillId="0" borderId="0" xfId="6596" applyFont="1"/>
    <xf numFmtId="0" fontId="176" fillId="0" borderId="0" xfId="6596" applyNumberFormat="1" applyFont="1" applyFill="1" applyBorder="1" applyAlignment="1" applyProtection="1">
      <alignment horizontal="center" wrapText="1"/>
    </xf>
    <xf numFmtId="0" fontId="215" fillId="62" borderId="0" xfId="6596" applyNumberFormat="1" applyFont="1" applyFill="1" applyBorder="1" applyAlignment="1" applyProtection="1">
      <alignment horizontal="center" wrapText="1"/>
    </xf>
    <xf numFmtId="0" fontId="176" fillId="0" borderId="0" xfId="6596" applyNumberFormat="1" applyFont="1" applyFill="1" applyBorder="1" applyAlignment="1" applyProtection="1">
      <alignment wrapText="1"/>
    </xf>
    <xf numFmtId="0" fontId="176" fillId="0" borderId="0" xfId="6597" applyFont="1" applyFill="1" applyBorder="1"/>
    <xf numFmtId="0" fontId="179" fillId="0" borderId="0" xfId="6596" applyFont="1" applyBorder="1"/>
    <xf numFmtId="0" fontId="180" fillId="0" borderId="0" xfId="6596" applyNumberFormat="1" applyFont="1" applyFill="1" applyBorder="1" applyAlignment="1" applyProtection="1"/>
    <xf numFmtId="0" fontId="176" fillId="0" borderId="0" xfId="6596" applyNumberFormat="1" applyFont="1" applyFill="1" applyBorder="1" applyAlignment="1" applyProtection="1">
      <alignment horizontal="right" wrapText="1"/>
    </xf>
    <xf numFmtId="0" fontId="180" fillId="0" borderId="0" xfId="6597" applyFont="1" applyFill="1" applyBorder="1"/>
    <xf numFmtId="37" fontId="180" fillId="0" borderId="0" xfId="6598" applyNumberFormat="1" applyFont="1" applyBorder="1" applyAlignment="1">
      <alignment horizontal="right"/>
    </xf>
    <xf numFmtId="37" fontId="180" fillId="0" borderId="0" xfId="6598" applyNumberFormat="1" applyFont="1" applyFill="1" applyBorder="1" applyAlignment="1" applyProtection="1">
      <alignment horizontal="right" wrapText="1"/>
    </xf>
    <xf numFmtId="37" fontId="179" fillId="0" borderId="0" xfId="6596" applyNumberFormat="1" applyFont="1" applyBorder="1" applyAlignment="1">
      <alignment horizontal="right"/>
    </xf>
    <xf numFmtId="0" fontId="216" fillId="0" borderId="0" xfId="6596" applyNumberFormat="1" applyFont="1" applyFill="1" applyBorder="1" applyAlignment="1" applyProtection="1">
      <alignment vertical="center"/>
    </xf>
    <xf numFmtId="37" fontId="183" fillId="0" borderId="16" xfId="6596" applyNumberFormat="1" applyFont="1" applyFill="1" applyBorder="1" applyAlignment="1">
      <alignment horizontal="right"/>
    </xf>
    <xf numFmtId="0" fontId="217" fillId="0" borderId="0" xfId="6596" applyNumberFormat="1" applyFont="1" applyFill="1" applyBorder="1" applyAlignment="1" applyProtection="1">
      <alignment vertical="center"/>
    </xf>
    <xf numFmtId="37" fontId="180" fillId="0" borderId="0" xfId="6598" applyNumberFormat="1" applyFont="1" applyFill="1" applyBorder="1" applyAlignment="1">
      <alignment horizontal="right"/>
    </xf>
    <xf numFmtId="37" fontId="176" fillId="0" borderId="26" xfId="6598" applyNumberFormat="1" applyFont="1" applyBorder="1" applyAlignment="1">
      <alignment horizontal="right"/>
    </xf>
    <xf numFmtId="0" fontId="216" fillId="0" borderId="0" xfId="6596" applyNumberFormat="1" applyFont="1" applyFill="1" applyBorder="1" applyAlignment="1" applyProtection="1">
      <alignment vertical="top" wrapText="1"/>
    </xf>
    <xf numFmtId="37" fontId="179" fillId="0" borderId="0" xfId="6596" applyNumberFormat="1" applyFont="1" applyAlignment="1">
      <alignment horizontal="right"/>
    </xf>
    <xf numFmtId="0" fontId="217" fillId="0" borderId="0" xfId="6596" applyNumberFormat="1" applyFont="1" applyFill="1" applyBorder="1" applyAlignment="1" applyProtection="1">
      <alignment vertical="top" wrapText="1"/>
    </xf>
    <xf numFmtId="37" fontId="179" fillId="34" borderId="0" xfId="6596" applyNumberFormat="1" applyFont="1" applyFill="1" applyAlignment="1">
      <alignment horizontal="right"/>
    </xf>
    <xf numFmtId="37" fontId="183" fillId="0" borderId="26" xfId="6596" applyNumberFormat="1" applyFont="1" applyBorder="1" applyAlignment="1">
      <alignment horizontal="right"/>
    </xf>
    <xf numFmtId="0" fontId="217" fillId="0" borderId="0" xfId="6596" applyNumberFormat="1" applyFont="1" applyFill="1" applyBorder="1" applyAlignment="1" applyProtection="1">
      <alignment vertical="top"/>
    </xf>
    <xf numFmtId="0" fontId="217" fillId="62" borderId="0" xfId="6596" applyNumberFormat="1" applyFont="1" applyFill="1" applyBorder="1" applyAlignment="1" applyProtection="1">
      <alignment vertical="top"/>
    </xf>
    <xf numFmtId="37" fontId="179" fillId="0" borderId="0" xfId="6596" applyNumberFormat="1" applyFont="1" applyFill="1" applyBorder="1" applyAlignment="1">
      <alignment horizontal="right"/>
    </xf>
    <xf numFmtId="37" fontId="183" fillId="61" borderId="16" xfId="6596" applyNumberFormat="1" applyFont="1" applyFill="1" applyBorder="1" applyAlignment="1">
      <alignment horizontal="right"/>
    </xf>
    <xf numFmtId="0" fontId="216" fillId="0" borderId="0" xfId="6596" applyNumberFormat="1" applyFont="1" applyFill="1" applyBorder="1" applyAlignment="1" applyProtection="1"/>
    <xf numFmtId="37" fontId="179" fillId="0" borderId="0" xfId="6596" applyNumberFormat="1" applyFont="1" applyBorder="1"/>
    <xf numFmtId="37" fontId="179" fillId="0" borderId="0" xfId="6596" applyNumberFormat="1" applyFont="1"/>
    <xf numFmtId="0" fontId="211" fillId="0" borderId="0" xfId="6596" applyFont="1"/>
    <xf numFmtId="37" fontId="211" fillId="0" borderId="0" xfId="6596" applyNumberFormat="1" applyFont="1" applyBorder="1"/>
    <xf numFmtId="37" fontId="211" fillId="0" borderId="0" xfId="6596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2" xfId="6589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workbookViewId="0">
      <selection activeCell="B5" sqref="B5"/>
    </sheetView>
  </sheetViews>
  <sheetFormatPr defaultRowHeight="15"/>
  <cols>
    <col min="1" max="1" width="83.42578125" style="69" customWidth="1"/>
    <col min="2" max="2" width="15.7109375" style="68" customWidth="1"/>
    <col min="3" max="3" width="2.28515625" style="68" customWidth="1"/>
    <col min="4" max="4" width="15.7109375" style="68" customWidth="1"/>
    <col min="5" max="5" width="2.42578125" style="68" customWidth="1"/>
    <col min="6" max="6" width="10.5703125" style="69" bestFit="1" customWidth="1"/>
    <col min="7" max="16384" width="9.140625" style="69"/>
  </cols>
  <sheetData>
    <row r="1" spans="1:5">
      <c r="A1" s="110" t="s">
        <v>316</v>
      </c>
    </row>
    <row r="2" spans="1:5">
      <c r="A2" s="111" t="s">
        <v>259</v>
      </c>
    </row>
    <row r="3" spans="1:5">
      <c r="A3" s="111" t="s">
        <v>317</v>
      </c>
    </row>
    <row r="4" spans="1:5">
      <c r="A4" s="111"/>
    </row>
    <row r="5" spans="1:5">
      <c r="A5" s="112" t="s">
        <v>318</v>
      </c>
      <c r="B5" s="113">
        <v>44196</v>
      </c>
      <c r="C5" s="114"/>
      <c r="D5" s="115">
        <v>43830</v>
      </c>
    </row>
    <row r="6" spans="1:5">
      <c r="A6" s="116" t="s">
        <v>319</v>
      </c>
      <c r="B6" s="117" t="s">
        <v>210</v>
      </c>
      <c r="C6" s="117"/>
      <c r="D6" s="118" t="s">
        <v>210</v>
      </c>
    </row>
    <row r="7" spans="1:5">
      <c r="A7" s="119"/>
      <c r="B7" s="117" t="s">
        <v>211</v>
      </c>
      <c r="C7" s="117"/>
      <c r="D7" s="118" t="s">
        <v>212</v>
      </c>
      <c r="E7" s="69"/>
    </row>
    <row r="8" spans="1:5">
      <c r="A8" s="120" t="s">
        <v>320</v>
      </c>
      <c r="B8" s="121"/>
      <c r="C8" s="121"/>
      <c r="D8" s="122"/>
      <c r="E8" s="69"/>
    </row>
    <row r="9" spans="1:5">
      <c r="A9" s="123" t="s">
        <v>321</v>
      </c>
      <c r="B9" s="121">
        <v>4556256</v>
      </c>
      <c r="C9" s="121"/>
      <c r="D9" s="121">
        <v>5481590</v>
      </c>
      <c r="E9" s="69"/>
    </row>
    <row r="10" spans="1:5">
      <c r="A10" s="124" t="s">
        <v>322</v>
      </c>
      <c r="B10" s="125">
        <v>4556256</v>
      </c>
      <c r="C10" s="126"/>
      <c r="D10" s="125">
        <v>5481590</v>
      </c>
      <c r="E10" s="69"/>
    </row>
    <row r="11" spans="1:5">
      <c r="A11" s="124" t="s">
        <v>323</v>
      </c>
      <c r="B11" s="127"/>
      <c r="C11" s="126"/>
      <c r="D11" s="127"/>
      <c r="E11" s="69"/>
    </row>
    <row r="12" spans="1:5">
      <c r="A12" s="124" t="s">
        <v>324</v>
      </c>
      <c r="B12" s="127"/>
      <c r="C12" s="126"/>
      <c r="D12" s="127"/>
      <c r="E12" s="69"/>
    </row>
    <row r="13" spans="1:5" ht="16.5" customHeight="1">
      <c r="A13" s="124" t="s">
        <v>325</v>
      </c>
      <c r="B13" s="127"/>
      <c r="C13" s="126"/>
      <c r="D13" s="127"/>
      <c r="E13" s="69"/>
    </row>
    <row r="14" spans="1:5" ht="16.5" customHeight="1">
      <c r="A14" s="124" t="s">
        <v>326</v>
      </c>
      <c r="B14" s="127"/>
      <c r="C14" s="126"/>
      <c r="D14" s="127"/>
      <c r="E14" s="69"/>
    </row>
    <row r="15" spans="1:5">
      <c r="A15" s="124" t="s">
        <v>327</v>
      </c>
      <c r="B15" s="127"/>
      <c r="C15" s="126"/>
      <c r="D15" s="127"/>
      <c r="E15" s="69"/>
    </row>
    <row r="16" spans="1:5">
      <c r="A16" s="124" t="s">
        <v>328</v>
      </c>
      <c r="B16" s="127"/>
      <c r="C16" s="126"/>
      <c r="D16" s="127"/>
      <c r="E16" s="69"/>
    </row>
    <row r="17" spans="1:5">
      <c r="A17" s="124" t="s">
        <v>329</v>
      </c>
      <c r="B17" s="127"/>
      <c r="C17" s="126"/>
      <c r="D17" s="127"/>
      <c r="E17" s="69"/>
    </row>
    <row r="18" spans="1:5">
      <c r="A18" s="124" t="s">
        <v>330</v>
      </c>
      <c r="B18" s="127"/>
      <c r="C18" s="126"/>
      <c r="D18" s="127"/>
      <c r="E18" s="69"/>
    </row>
    <row r="19" spans="1:5" ht="16.5" customHeight="1">
      <c r="A19" s="124" t="s">
        <v>331</v>
      </c>
      <c r="B19" s="127"/>
      <c r="C19" s="126"/>
      <c r="D19" s="127"/>
      <c r="E19" s="69"/>
    </row>
    <row r="20" spans="1:5" ht="16.5" customHeight="1">
      <c r="A20" s="124" t="s">
        <v>332</v>
      </c>
      <c r="B20" s="127"/>
      <c r="C20" s="126"/>
      <c r="D20" s="127"/>
      <c r="E20" s="69"/>
    </row>
    <row r="21" spans="1:5">
      <c r="A21" s="128" t="s">
        <v>333</v>
      </c>
      <c r="B21" s="127"/>
      <c r="C21" s="126"/>
      <c r="D21" s="127"/>
      <c r="E21" s="69"/>
    </row>
    <row r="22" spans="1:5">
      <c r="A22" s="123" t="s">
        <v>334</v>
      </c>
      <c r="B22" s="129">
        <f>SUM(B10:B21)</f>
        <v>4556256</v>
      </c>
      <c r="C22" s="130"/>
      <c r="D22" s="129">
        <f>SUM(D10:D21)</f>
        <v>5481590</v>
      </c>
      <c r="E22" s="69"/>
    </row>
    <row r="23" spans="1:5">
      <c r="A23" s="120"/>
      <c r="B23" s="131"/>
      <c r="C23" s="126"/>
      <c r="D23" s="131"/>
      <c r="E23" s="69"/>
    </row>
    <row r="24" spans="1:5">
      <c r="A24" s="132" t="s">
        <v>335</v>
      </c>
      <c r="B24" s="131"/>
      <c r="C24" s="126"/>
      <c r="D24" s="131"/>
      <c r="E24" s="69"/>
    </row>
    <row r="25" spans="1:5">
      <c r="A25" s="124" t="s">
        <v>336</v>
      </c>
      <c r="B25" s="125">
        <v>250040</v>
      </c>
      <c r="C25" s="126"/>
      <c r="D25" s="125">
        <v>232487</v>
      </c>
      <c r="E25" s="69"/>
    </row>
    <row r="26" spans="1:5">
      <c r="A26" s="124" t="s">
        <v>337</v>
      </c>
      <c r="B26" s="125">
        <v>5580588</v>
      </c>
      <c r="C26" s="126"/>
      <c r="D26" s="125">
        <v>3390642</v>
      </c>
      <c r="E26" s="69"/>
    </row>
    <row r="27" spans="1:5">
      <c r="A27" s="133" t="s">
        <v>338</v>
      </c>
      <c r="B27" s="127"/>
      <c r="C27" s="126"/>
      <c r="D27" s="125"/>
      <c r="E27" s="69"/>
    </row>
    <row r="28" spans="1:5">
      <c r="A28" s="124" t="s">
        <v>339</v>
      </c>
      <c r="B28" s="125">
        <v>32858893</v>
      </c>
      <c r="C28" s="126"/>
      <c r="D28" s="125">
        <v>32226720</v>
      </c>
      <c r="E28" s="69"/>
    </row>
    <row r="29" spans="1:5">
      <c r="A29" s="124" t="s">
        <v>340</v>
      </c>
      <c r="B29" s="125">
        <v>438981</v>
      </c>
      <c r="C29" s="126"/>
      <c r="D29" s="125"/>
      <c r="E29" s="69"/>
    </row>
    <row r="30" spans="1:5">
      <c r="A30" s="124" t="s">
        <v>341</v>
      </c>
      <c r="B30" s="125">
        <v>49188391</v>
      </c>
      <c r="C30" s="126"/>
      <c r="D30" s="125">
        <v>68064060</v>
      </c>
      <c r="E30" s="69"/>
    </row>
    <row r="31" spans="1:5">
      <c r="A31" s="128" t="s">
        <v>333</v>
      </c>
      <c r="B31" s="134"/>
      <c r="C31" s="126"/>
      <c r="D31" s="135"/>
      <c r="E31" s="69"/>
    </row>
    <row r="32" spans="1:5">
      <c r="A32" s="136"/>
      <c r="B32" s="137">
        <f>SUM(B25:B31)</f>
        <v>88316893</v>
      </c>
      <c r="C32" s="136"/>
      <c r="D32" s="137">
        <f>SUM(D25:D31)</f>
        <v>103913909</v>
      </c>
      <c r="E32" s="69"/>
    </row>
    <row r="33" spans="1:5" ht="30">
      <c r="A33" s="124" t="s">
        <v>342</v>
      </c>
      <c r="B33" s="127"/>
      <c r="C33" s="126"/>
      <c r="D33" s="127"/>
      <c r="E33" s="69"/>
    </row>
    <row r="34" spans="1:5">
      <c r="A34" s="123" t="s">
        <v>343</v>
      </c>
      <c r="B34" s="129">
        <f>SUM(B32:B33)</f>
        <v>88316893</v>
      </c>
      <c r="C34" s="130"/>
      <c r="D34" s="129">
        <f>SUM(D32:D33)</f>
        <v>103913909</v>
      </c>
      <c r="E34" s="69"/>
    </row>
    <row r="35" spans="1:5">
      <c r="A35" s="138"/>
      <c r="B35" s="131"/>
      <c r="C35" s="126"/>
      <c r="D35" s="131"/>
      <c r="E35" s="69"/>
    </row>
    <row r="36" spans="1:5" ht="15.75" thickBot="1">
      <c r="A36" s="123" t="s">
        <v>344</v>
      </c>
      <c r="B36" s="139">
        <f>B34+B22</f>
        <v>92873149</v>
      </c>
      <c r="C36" s="126"/>
      <c r="D36" s="139">
        <f>D34+D22</f>
        <v>109395499</v>
      </c>
      <c r="E36" s="69"/>
    </row>
    <row r="37" spans="1:5" ht="15.75" thickTop="1">
      <c r="A37" s="140"/>
      <c r="B37" s="141"/>
      <c r="C37" s="140"/>
      <c r="D37" s="141"/>
      <c r="E37" s="69"/>
    </row>
    <row r="38" spans="1:5">
      <c r="A38" s="120" t="s">
        <v>345</v>
      </c>
      <c r="B38" s="142"/>
      <c r="C38" s="69"/>
      <c r="D38" s="142"/>
      <c r="E38" s="69"/>
    </row>
    <row r="39" spans="1:5">
      <c r="A39" s="120"/>
      <c r="B39" s="142"/>
      <c r="C39" s="69"/>
      <c r="D39" s="142"/>
      <c r="E39" s="69"/>
    </row>
    <row r="40" spans="1:5">
      <c r="A40" s="123" t="s">
        <v>346</v>
      </c>
      <c r="B40" s="131"/>
      <c r="C40" s="126"/>
      <c r="D40" s="131"/>
      <c r="E40" s="69"/>
    </row>
    <row r="41" spans="1:5">
      <c r="A41" s="124" t="s">
        <v>347</v>
      </c>
      <c r="B41" s="125">
        <v>40349000</v>
      </c>
      <c r="C41" s="126"/>
      <c r="D41" s="125">
        <v>40349000</v>
      </c>
      <c r="E41" s="69"/>
    </row>
    <row r="42" spans="1:5">
      <c r="A42" s="128" t="s">
        <v>348</v>
      </c>
      <c r="B42" s="143">
        <v>37645349</v>
      </c>
      <c r="C42" s="126"/>
      <c r="D42" s="125">
        <v>48264298</v>
      </c>
      <c r="E42" s="69"/>
    </row>
    <row r="43" spans="1:5">
      <c r="A43" s="124" t="s">
        <v>349</v>
      </c>
      <c r="B43" s="125">
        <v>14123926</v>
      </c>
      <c r="C43" s="126"/>
      <c r="D43" s="125">
        <v>19400270</v>
      </c>
      <c r="E43" s="69"/>
    </row>
    <row r="44" spans="1:5">
      <c r="B44" s="144">
        <f>SUM(B41:B43)</f>
        <v>92118275</v>
      </c>
      <c r="C44" s="136"/>
      <c r="D44" s="144">
        <f>SUM(D41:D43)</f>
        <v>108013568</v>
      </c>
      <c r="E44" s="69"/>
    </row>
    <row r="45" spans="1:5">
      <c r="A45" s="124" t="s">
        <v>350</v>
      </c>
      <c r="B45" s="125"/>
      <c r="C45" s="126"/>
      <c r="D45" s="127"/>
      <c r="E45" s="69"/>
    </row>
    <row r="46" spans="1:5">
      <c r="A46" s="138" t="s">
        <v>351</v>
      </c>
      <c r="B46" s="144">
        <f>B44+B45</f>
        <v>92118275</v>
      </c>
      <c r="C46" s="136"/>
      <c r="D46" s="144">
        <f>D44+D45</f>
        <v>108013568</v>
      </c>
      <c r="E46" s="69"/>
    </row>
    <row r="47" spans="1:5">
      <c r="A47" s="145" t="s">
        <v>352</v>
      </c>
      <c r="B47" s="125">
        <v>0</v>
      </c>
      <c r="C47" s="126"/>
      <c r="D47" s="125">
        <v>0</v>
      </c>
      <c r="E47" s="69"/>
    </row>
    <row r="48" spans="1:5">
      <c r="A48" s="138" t="s">
        <v>353</v>
      </c>
      <c r="B48" s="146">
        <f>B46+B47</f>
        <v>92118275</v>
      </c>
      <c r="C48" s="130"/>
      <c r="D48" s="146">
        <f>D46+D47</f>
        <v>108013568</v>
      </c>
      <c r="E48" s="69"/>
    </row>
    <row r="49" spans="1:5">
      <c r="A49" s="120"/>
      <c r="B49" s="142"/>
      <c r="C49" s="69"/>
      <c r="D49" s="142"/>
      <c r="E49" s="69"/>
    </row>
    <row r="50" spans="1:5">
      <c r="A50" s="123" t="s">
        <v>354</v>
      </c>
      <c r="B50" s="131"/>
      <c r="C50" s="126"/>
      <c r="D50" s="131"/>
      <c r="E50" s="69"/>
    </row>
    <row r="51" spans="1:5">
      <c r="A51" s="124" t="s">
        <v>355</v>
      </c>
      <c r="B51" s="127"/>
      <c r="C51" s="126"/>
      <c r="D51" s="127"/>
      <c r="E51" s="69"/>
    </row>
    <row r="52" spans="1:5">
      <c r="A52" s="124" t="s">
        <v>356</v>
      </c>
      <c r="B52" s="127"/>
      <c r="C52" s="126"/>
      <c r="D52" s="127"/>
      <c r="E52" s="69"/>
    </row>
    <row r="53" spans="1:5">
      <c r="A53" s="124" t="s">
        <v>357</v>
      </c>
      <c r="B53" s="127"/>
      <c r="C53" s="126"/>
      <c r="D53" s="127"/>
      <c r="E53" s="69"/>
    </row>
    <row r="54" spans="1:5">
      <c r="A54" s="124" t="s">
        <v>358</v>
      </c>
      <c r="B54" s="127"/>
      <c r="C54" s="126"/>
      <c r="D54" s="127"/>
      <c r="E54" s="69"/>
    </row>
    <row r="55" spans="1:5">
      <c r="A55" s="124" t="s">
        <v>359</v>
      </c>
      <c r="B55" s="127"/>
      <c r="C55" s="126"/>
      <c r="D55" s="127"/>
      <c r="E55" s="69"/>
    </row>
    <row r="56" spans="1:5">
      <c r="A56" s="124" t="s">
        <v>360</v>
      </c>
      <c r="B56" s="127"/>
      <c r="C56" s="126"/>
      <c r="D56" s="127"/>
      <c r="E56" s="69"/>
    </row>
    <row r="57" spans="1:5">
      <c r="A57" s="128" t="s">
        <v>361</v>
      </c>
      <c r="B57" s="127"/>
      <c r="C57" s="126"/>
      <c r="D57" s="127"/>
      <c r="E57" s="69"/>
    </row>
    <row r="58" spans="1:5">
      <c r="A58" s="123" t="s">
        <v>362</v>
      </c>
      <c r="B58" s="129">
        <f>SUM(B51:B57)</f>
        <v>0</v>
      </c>
      <c r="C58" s="130"/>
      <c r="D58" s="129">
        <f>SUM(D51:D57)</f>
        <v>0</v>
      </c>
      <c r="E58" s="69"/>
    </row>
    <row r="59" spans="1:5">
      <c r="A59" s="120"/>
      <c r="B59" s="142"/>
      <c r="C59" s="69"/>
      <c r="D59" s="142"/>
      <c r="E59" s="69"/>
    </row>
    <row r="60" spans="1:5">
      <c r="A60" s="123" t="s">
        <v>363</v>
      </c>
      <c r="B60" s="142"/>
      <c r="C60" s="69"/>
      <c r="D60" s="142"/>
      <c r="E60" s="69"/>
    </row>
    <row r="61" spans="1:5">
      <c r="A61" s="124" t="s">
        <v>364</v>
      </c>
      <c r="B61" s="125">
        <v>7629</v>
      </c>
      <c r="C61" s="126"/>
      <c r="D61" s="125">
        <v>95661</v>
      </c>
      <c r="E61" s="69"/>
    </row>
    <row r="62" spans="1:5">
      <c r="A62" s="124" t="s">
        <v>365</v>
      </c>
      <c r="B62" s="125"/>
      <c r="C62" s="126"/>
      <c r="D62" s="127"/>
      <c r="E62" s="69"/>
    </row>
    <row r="63" spans="1:5">
      <c r="A63" s="124" t="s">
        <v>355</v>
      </c>
      <c r="B63" s="125">
        <v>78000</v>
      </c>
      <c r="C63" s="126"/>
      <c r="D63" s="125">
        <v>78480</v>
      </c>
      <c r="E63" s="69"/>
    </row>
    <row r="64" spans="1:5">
      <c r="A64" s="124" t="s">
        <v>356</v>
      </c>
      <c r="B64" s="127"/>
      <c r="C64" s="126"/>
      <c r="D64" s="127"/>
      <c r="E64" s="69"/>
    </row>
    <row r="65" spans="1:5">
      <c r="A65" s="124" t="s">
        <v>366</v>
      </c>
      <c r="B65" s="147">
        <v>669245</v>
      </c>
      <c r="C65" s="126"/>
      <c r="D65" s="125">
        <v>1207790</v>
      </c>
      <c r="E65" s="69"/>
    </row>
    <row r="66" spans="1:5">
      <c r="A66" s="124" t="s">
        <v>359</v>
      </c>
      <c r="B66" s="127"/>
      <c r="C66" s="126"/>
      <c r="D66" s="127"/>
      <c r="E66" s="69"/>
    </row>
    <row r="67" spans="1:5">
      <c r="A67" s="124" t="s">
        <v>360</v>
      </c>
      <c r="B67" s="127"/>
      <c r="C67" s="126"/>
      <c r="D67" s="127"/>
      <c r="E67" s="69"/>
    </row>
    <row r="68" spans="1:5">
      <c r="A68" s="128" t="s">
        <v>361</v>
      </c>
      <c r="B68" s="127"/>
      <c r="C68" s="126"/>
      <c r="D68" s="127"/>
      <c r="E68" s="69"/>
    </row>
    <row r="69" spans="1:5">
      <c r="A69" s="124"/>
      <c r="B69" s="148">
        <f>SUM(B61:B68)</f>
        <v>754874</v>
      </c>
      <c r="C69" s="123"/>
      <c r="D69" s="148">
        <f>SUM(D61:D68)</f>
        <v>1381931</v>
      </c>
      <c r="E69" s="69"/>
    </row>
    <row r="70" spans="1:5" ht="30">
      <c r="A70" s="124" t="s">
        <v>367</v>
      </c>
      <c r="B70" s="125"/>
      <c r="C70" s="126"/>
      <c r="D70" s="127"/>
      <c r="E70" s="69"/>
    </row>
    <row r="71" spans="1:5">
      <c r="A71" s="123" t="s">
        <v>368</v>
      </c>
      <c r="B71" s="129">
        <f>SUM(B69:B70)</f>
        <v>754874</v>
      </c>
      <c r="C71" s="130"/>
      <c r="D71" s="129">
        <f>SUM(D69:D70)</f>
        <v>1381931</v>
      </c>
      <c r="E71" s="69"/>
    </row>
    <row r="72" spans="1:5">
      <c r="A72" s="123"/>
      <c r="B72" s="149"/>
      <c r="C72" s="126"/>
      <c r="D72" s="131"/>
      <c r="E72" s="69"/>
    </row>
    <row r="73" spans="1:5">
      <c r="A73" s="123" t="s">
        <v>369</v>
      </c>
      <c r="B73" s="146">
        <f>B58+B71</f>
        <v>754874</v>
      </c>
      <c r="C73" s="130"/>
      <c r="D73" s="146">
        <f>D58+D71</f>
        <v>1381931</v>
      </c>
      <c r="E73" s="69"/>
    </row>
    <row r="74" spans="1:5">
      <c r="A74" s="123"/>
      <c r="B74" s="149"/>
      <c r="C74" s="126"/>
      <c r="D74" s="131"/>
      <c r="E74" s="69"/>
    </row>
    <row r="75" spans="1:5" ht="15.75" thickBot="1">
      <c r="A75" s="150" t="s">
        <v>370</v>
      </c>
      <c r="B75" s="151">
        <f>B48+B73</f>
        <v>92873149</v>
      </c>
      <c r="C75" s="152"/>
      <c r="D75" s="151">
        <f>D48+D73</f>
        <v>109395499</v>
      </c>
      <c r="E75" s="69"/>
    </row>
    <row r="76" spans="1:5" ht="15.75" thickTop="1">
      <c r="A76" s="153"/>
      <c r="B76" s="154"/>
      <c r="C76" s="154"/>
      <c r="D76" s="154"/>
      <c r="E76" s="154"/>
    </row>
    <row r="77" spans="1:5">
      <c r="A77" s="41" t="s">
        <v>25</v>
      </c>
      <c r="B77" s="155">
        <f>B75-B36</f>
        <v>0</v>
      </c>
      <c r="C77" s="41"/>
      <c r="D77" s="155">
        <f>D75-D36</f>
        <v>0</v>
      </c>
      <c r="E77" s="156"/>
    </row>
    <row r="78" spans="1:5">
      <c r="A78" s="156"/>
      <c r="B78" s="156"/>
      <c r="C78" s="156"/>
      <c r="D78" s="156"/>
      <c r="E78" s="156"/>
    </row>
    <row r="79" spans="1:5">
      <c r="A79" s="156"/>
      <c r="B79" s="156"/>
      <c r="C79" s="156"/>
      <c r="D79" s="156"/>
      <c r="E79" s="156"/>
    </row>
    <row r="80" spans="1:5">
      <c r="A80" s="156"/>
      <c r="B80" s="156"/>
      <c r="C80" s="156"/>
      <c r="D80" s="156"/>
      <c r="E80" s="156"/>
    </row>
    <row r="81" spans="1:5">
      <c r="A81" s="156"/>
      <c r="B81" s="156"/>
      <c r="C81" s="156"/>
      <c r="D81" s="156"/>
      <c r="E81" s="156"/>
    </row>
    <row r="82" spans="1:5">
      <c r="A82" s="156"/>
      <c r="B82" s="156"/>
      <c r="C82" s="156"/>
      <c r="D82" s="156"/>
      <c r="E82" s="156"/>
    </row>
    <row r="83" spans="1:5">
      <c r="A83" s="156"/>
      <c r="B83" s="156"/>
      <c r="C83" s="156"/>
      <c r="D83" s="156"/>
      <c r="E83" s="156"/>
    </row>
    <row r="84" spans="1:5">
      <c r="A84" s="156"/>
      <c r="B84" s="156"/>
      <c r="C84" s="156"/>
      <c r="D84" s="156"/>
      <c r="E84" s="156"/>
    </row>
    <row r="85" spans="1:5">
      <c r="A85" s="156"/>
      <c r="B85" s="154"/>
      <c r="C85" s="154"/>
      <c r="D85" s="154"/>
      <c r="E85" s="154"/>
    </row>
    <row r="86" spans="1:5">
      <c r="A86" s="156"/>
      <c r="B86" s="154"/>
      <c r="C86" s="154"/>
      <c r="D86" s="154"/>
      <c r="E86" s="154"/>
    </row>
    <row r="87" spans="1:5">
      <c r="A87" s="156"/>
      <c r="B87" s="154"/>
      <c r="C87" s="154"/>
      <c r="D87" s="154"/>
      <c r="E87" s="154"/>
    </row>
    <row r="88" spans="1:5">
      <c r="A88" s="156"/>
      <c r="B88" s="154"/>
      <c r="C88" s="154"/>
      <c r="D88" s="154"/>
      <c r="E88" s="154"/>
    </row>
    <row r="89" spans="1:5">
      <c r="A89" s="156"/>
      <c r="B89" s="154"/>
      <c r="C89" s="154"/>
      <c r="D89" s="154"/>
      <c r="E89" s="154"/>
    </row>
    <row r="90" spans="1:5">
      <c r="A90" s="156"/>
      <c r="B90" s="154"/>
      <c r="C90" s="154"/>
      <c r="D90" s="154"/>
      <c r="E90" s="154"/>
    </row>
  </sheetData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6"/>
  <sheetViews>
    <sheetView showGridLines="0" tabSelected="1" topLeftCell="A20" zoomScale="74" zoomScaleNormal="74" workbookViewId="0">
      <selection activeCell="B28" sqref="B28"/>
    </sheetView>
  </sheetViews>
  <sheetFormatPr defaultRowHeight="15"/>
  <cols>
    <col min="1" max="1" width="108.7109375" style="69" customWidth="1"/>
    <col min="2" max="2" width="17" style="68" customWidth="1"/>
    <col min="3" max="3" width="2.7109375" style="68" customWidth="1"/>
    <col min="4" max="4" width="17.28515625" style="68" customWidth="1"/>
    <col min="5" max="5" width="2.5703125" style="68" customWidth="1"/>
    <col min="6" max="6" width="41.28515625" style="68" customWidth="1"/>
    <col min="7" max="8" width="11" style="69" bestFit="1" customWidth="1"/>
    <col min="9" max="9" width="9.5703125" style="69" bestFit="1" customWidth="1"/>
    <col min="10" max="16384" width="9.140625" style="69"/>
  </cols>
  <sheetData>
    <row r="1" spans="1:6" ht="20.25">
      <c r="A1" s="66" t="s">
        <v>258</v>
      </c>
      <c r="B1" s="67"/>
      <c r="C1" s="67"/>
      <c r="D1" s="67"/>
    </row>
    <row r="2" spans="1:6" ht="20.25">
      <c r="A2" s="70" t="s">
        <v>259</v>
      </c>
      <c r="B2" s="67"/>
      <c r="C2" s="67"/>
      <c r="D2" s="67"/>
    </row>
    <row r="3" spans="1:6" ht="20.25">
      <c r="A3" s="70" t="s">
        <v>260</v>
      </c>
      <c r="B3" s="67"/>
      <c r="C3" s="67"/>
      <c r="D3" s="67"/>
    </row>
    <row r="4" spans="1:6" ht="20.25">
      <c r="A4" s="70" t="s">
        <v>261</v>
      </c>
      <c r="B4" s="67"/>
      <c r="C4" s="67"/>
      <c r="D4" s="67"/>
    </row>
    <row r="5" spans="1:6" ht="20.25">
      <c r="A5" s="66" t="s">
        <v>262</v>
      </c>
      <c r="B5" s="71"/>
      <c r="C5" s="71"/>
      <c r="D5" s="71"/>
      <c r="E5" s="69"/>
      <c r="F5" s="69"/>
    </row>
    <row r="6" spans="1:6" ht="20.25">
      <c r="A6" s="72"/>
      <c r="B6" s="73" t="s">
        <v>210</v>
      </c>
      <c r="C6" s="73"/>
      <c r="D6" s="73" t="s">
        <v>210</v>
      </c>
      <c r="E6" s="74"/>
      <c r="F6" s="69"/>
    </row>
    <row r="7" spans="1:6" ht="20.25">
      <c r="A7" s="72"/>
      <c r="B7" s="73" t="s">
        <v>211</v>
      </c>
      <c r="C7" s="73"/>
      <c r="D7" s="73" t="s">
        <v>212</v>
      </c>
      <c r="E7" s="74"/>
      <c r="F7" s="69"/>
    </row>
    <row r="8" spans="1:6" ht="20.25">
      <c r="A8" s="75" t="s">
        <v>263</v>
      </c>
      <c r="B8" s="76">
        <v>2020</v>
      </c>
      <c r="C8" s="77"/>
      <c r="D8" s="76">
        <v>2019</v>
      </c>
      <c r="E8" s="78"/>
      <c r="F8" s="79" t="s">
        <v>264</v>
      </c>
    </row>
    <row r="9" spans="1:6" ht="20.25">
      <c r="A9" s="80" t="s">
        <v>265</v>
      </c>
      <c r="B9" s="76"/>
      <c r="C9" s="77"/>
      <c r="D9" s="76"/>
      <c r="E9" s="81"/>
      <c r="F9" s="69"/>
    </row>
    <row r="10" spans="1:6" ht="20.25">
      <c r="A10" s="82" t="s">
        <v>266</v>
      </c>
      <c r="B10" s="83">
        <v>43108591</v>
      </c>
      <c r="C10" s="84"/>
      <c r="D10" s="83">
        <v>49551100</v>
      </c>
      <c r="E10" s="81"/>
      <c r="F10" s="85" t="s">
        <v>267</v>
      </c>
    </row>
    <row r="11" spans="1:6" ht="20.25">
      <c r="A11" s="82" t="s">
        <v>268</v>
      </c>
      <c r="B11" s="86"/>
      <c r="C11" s="84"/>
      <c r="D11" s="86"/>
      <c r="E11" s="81"/>
      <c r="F11" s="85" t="s">
        <v>269</v>
      </c>
    </row>
    <row r="12" spans="1:6" ht="20.25">
      <c r="A12" s="82" t="s">
        <v>270</v>
      </c>
      <c r="B12" s="86"/>
      <c r="C12" s="84"/>
      <c r="D12" s="86"/>
      <c r="E12" s="81"/>
      <c r="F12" s="85" t="s">
        <v>269</v>
      </c>
    </row>
    <row r="13" spans="1:6" ht="20.25">
      <c r="A13" s="82" t="s">
        <v>271</v>
      </c>
      <c r="B13" s="86"/>
      <c r="C13" s="84"/>
      <c r="D13" s="86"/>
      <c r="E13" s="81"/>
      <c r="F13" s="85" t="s">
        <v>269</v>
      </c>
    </row>
    <row r="14" spans="1:6" ht="20.25">
      <c r="A14" s="82" t="s">
        <v>272</v>
      </c>
      <c r="B14" s="86"/>
      <c r="C14" s="84"/>
      <c r="D14" s="86"/>
      <c r="E14" s="81"/>
      <c r="F14" s="85" t="s">
        <v>273</v>
      </c>
    </row>
    <row r="15" spans="1:6" ht="20.25">
      <c r="A15" s="80" t="s">
        <v>274</v>
      </c>
      <c r="B15" s="86"/>
      <c r="C15" s="84"/>
      <c r="D15" s="86"/>
      <c r="E15" s="81"/>
      <c r="F15" s="69"/>
    </row>
    <row r="16" spans="1:6" ht="20.25">
      <c r="A16" s="80" t="s">
        <v>275</v>
      </c>
      <c r="B16" s="83">
        <v>-2787074</v>
      </c>
      <c r="C16" s="84"/>
      <c r="D16" s="83">
        <v>-2694456</v>
      </c>
      <c r="E16" s="81"/>
      <c r="F16" s="69"/>
    </row>
    <row r="17" spans="1:6" ht="20.25">
      <c r="A17" s="80" t="s">
        <v>276</v>
      </c>
      <c r="B17" s="86"/>
      <c r="C17" s="84"/>
      <c r="D17" s="83"/>
      <c r="E17" s="81"/>
      <c r="F17" s="69"/>
    </row>
    <row r="18" spans="1:6" ht="20.25">
      <c r="A18" s="80" t="s">
        <v>277</v>
      </c>
      <c r="B18" s="83">
        <v>-1255627</v>
      </c>
      <c r="C18" s="84"/>
      <c r="D18" s="83">
        <v>-1090036</v>
      </c>
      <c r="E18" s="81"/>
      <c r="F18" s="69"/>
    </row>
    <row r="19" spans="1:6" ht="20.25">
      <c r="A19" s="80" t="s">
        <v>278</v>
      </c>
      <c r="B19" s="83">
        <v>-942888</v>
      </c>
      <c r="C19" s="84"/>
      <c r="D19" s="83">
        <v>-1159799</v>
      </c>
      <c r="E19" s="81"/>
      <c r="F19" s="69"/>
    </row>
    <row r="20" spans="1:6" ht="20.25">
      <c r="A20" s="80" t="s">
        <v>279</v>
      </c>
      <c r="B20" s="83">
        <v>-18628539</v>
      </c>
      <c r="C20" s="84"/>
      <c r="D20" s="83">
        <v>-18384776</v>
      </c>
      <c r="E20" s="81"/>
      <c r="F20" s="69"/>
    </row>
    <row r="21" spans="1:6" ht="20.25">
      <c r="A21" s="80" t="s">
        <v>280</v>
      </c>
      <c r="B21" s="86"/>
      <c r="C21" s="84"/>
      <c r="D21" s="83"/>
      <c r="E21" s="81"/>
      <c r="F21" s="69"/>
    </row>
    <row r="22" spans="1:6" ht="20.25">
      <c r="A22" s="80" t="s">
        <v>281</v>
      </c>
      <c r="B22" s="83">
        <v>-3433241</v>
      </c>
      <c r="C22" s="84"/>
      <c r="D22" s="83">
        <v>-3992742</v>
      </c>
      <c r="E22" s="81"/>
      <c r="F22" s="69"/>
    </row>
    <row r="23" spans="1:6" ht="20.25">
      <c r="A23" s="80"/>
      <c r="B23" s="87"/>
      <c r="C23" s="87"/>
      <c r="D23" s="88"/>
      <c r="E23" s="81"/>
      <c r="F23" s="69"/>
    </row>
    <row r="24" spans="1:6" ht="20.25">
      <c r="A24" s="80" t="s">
        <v>282</v>
      </c>
      <c r="B24" s="83">
        <v>652673</v>
      </c>
      <c r="C24" s="84"/>
      <c r="D24" s="83">
        <v>632306</v>
      </c>
      <c r="E24" s="81"/>
      <c r="F24" s="69"/>
    </row>
    <row r="25" spans="1:6" ht="20.25">
      <c r="A25" s="80" t="s">
        <v>283</v>
      </c>
      <c r="B25" s="83">
        <v>-48300</v>
      </c>
      <c r="C25" s="84"/>
      <c r="D25" s="83">
        <v>-37750</v>
      </c>
      <c r="E25" s="81"/>
      <c r="F25" s="69"/>
    </row>
    <row r="26" spans="1:6" ht="20.25">
      <c r="A26" s="80" t="s">
        <v>284</v>
      </c>
      <c r="B26" s="86"/>
      <c r="C26" s="84"/>
      <c r="D26" s="86"/>
      <c r="E26" s="81"/>
      <c r="F26" s="69"/>
    </row>
    <row r="27" spans="1:6" ht="20.25">
      <c r="A27" s="89" t="s">
        <v>285</v>
      </c>
      <c r="B27" s="86"/>
      <c r="C27" s="84"/>
      <c r="D27" s="86"/>
      <c r="E27" s="81"/>
      <c r="F27" s="69"/>
    </row>
    <row r="28" spans="1:6" ht="15" customHeight="1">
      <c r="A28" s="90" t="s">
        <v>286</v>
      </c>
      <c r="B28" s="91">
        <f>SUM(B10:B22,B24:B27)</f>
        <v>16665595</v>
      </c>
      <c r="C28" s="84"/>
      <c r="D28" s="91">
        <f>SUM(D10:D22,D24:D27)</f>
        <v>22823847</v>
      </c>
      <c r="E28" s="81"/>
      <c r="F28" s="69"/>
    </row>
    <row r="29" spans="1:6" ht="15" customHeight="1">
      <c r="A29" s="80" t="s">
        <v>287</v>
      </c>
      <c r="B29" s="92">
        <v>-2541669</v>
      </c>
      <c r="C29" s="84"/>
      <c r="D29" s="92"/>
      <c r="E29" s="81"/>
      <c r="F29" s="69"/>
    </row>
    <row r="30" spans="1:6" ht="21" customHeight="1">
      <c r="A30" s="90" t="s">
        <v>288</v>
      </c>
      <c r="B30" s="91">
        <f>SUM(B28:B29)</f>
        <v>14123926</v>
      </c>
      <c r="C30" s="93"/>
      <c r="D30" s="91">
        <f>SUM(D28:D29)</f>
        <v>22823847</v>
      </c>
      <c r="E30" s="81"/>
      <c r="F30" s="69"/>
    </row>
    <row r="31" spans="1:6" ht="15" customHeight="1">
      <c r="A31" s="80"/>
      <c r="B31" s="87"/>
      <c r="C31" s="87"/>
      <c r="D31" s="87"/>
      <c r="E31" s="81"/>
      <c r="F31" s="69"/>
    </row>
    <row r="32" spans="1:6" ht="15" customHeight="1">
      <c r="A32" s="75" t="s">
        <v>289</v>
      </c>
      <c r="B32" s="87"/>
      <c r="C32" s="87"/>
      <c r="D32" s="87"/>
      <c r="E32" s="81"/>
      <c r="F32" s="69"/>
    </row>
    <row r="33" spans="1:6" ht="15" customHeight="1">
      <c r="A33" s="80" t="s">
        <v>290</v>
      </c>
      <c r="B33" s="86"/>
      <c r="C33" s="84"/>
      <c r="D33" s="86"/>
      <c r="E33" s="81"/>
      <c r="F33" s="69"/>
    </row>
    <row r="34" spans="1:6" ht="20.25">
      <c r="A34" s="80"/>
      <c r="B34" s="87"/>
      <c r="C34" s="87"/>
      <c r="D34" s="87"/>
      <c r="E34" s="81"/>
      <c r="F34" s="69"/>
    </row>
    <row r="35" spans="1:6" ht="21" thickBot="1">
      <c r="A35" s="90" t="s">
        <v>291</v>
      </c>
      <c r="B35" s="94">
        <f>B30+B33</f>
        <v>14123926</v>
      </c>
      <c r="C35" s="95"/>
      <c r="D35" s="94">
        <f>D30+D33</f>
        <v>22823847</v>
      </c>
      <c r="E35" s="81"/>
      <c r="F35" s="69"/>
    </row>
    <row r="36" spans="1:6" ht="21" thickTop="1">
      <c r="A36" s="90"/>
      <c r="B36" s="96"/>
      <c r="C36" s="96"/>
      <c r="D36" s="96"/>
      <c r="E36" s="81"/>
      <c r="F36" s="69"/>
    </row>
    <row r="37" spans="1:6" ht="20.25">
      <c r="A37" s="90" t="s">
        <v>292</v>
      </c>
      <c r="B37" s="96"/>
      <c r="C37" s="96"/>
      <c r="D37" s="96"/>
      <c r="E37" s="81"/>
      <c r="F37" s="69"/>
    </row>
    <row r="38" spans="1:6" ht="20.25">
      <c r="A38" s="80" t="s">
        <v>293</v>
      </c>
      <c r="B38" s="86"/>
      <c r="C38" s="84"/>
      <c r="D38" s="86"/>
      <c r="E38" s="81"/>
      <c r="F38" s="69"/>
    </row>
    <row r="39" spans="1:6" ht="20.25">
      <c r="A39" s="80" t="s">
        <v>294</v>
      </c>
      <c r="B39" s="86"/>
      <c r="C39" s="84"/>
      <c r="D39" s="86"/>
      <c r="E39" s="81"/>
      <c r="F39" s="69"/>
    </row>
    <row r="40" spans="1:6" ht="20.25">
      <c r="A40" s="80"/>
      <c r="B40" s="97"/>
      <c r="C40" s="97"/>
      <c r="D40" s="97"/>
      <c r="E40" s="81"/>
      <c r="F40" s="69"/>
    </row>
    <row r="41" spans="1:6" ht="20.25">
      <c r="A41" s="90" t="s">
        <v>295</v>
      </c>
      <c r="B41" s="98"/>
      <c r="C41" s="98"/>
      <c r="D41" s="98"/>
      <c r="E41" s="99"/>
      <c r="F41" s="69"/>
    </row>
    <row r="42" spans="1:6" ht="20.25">
      <c r="A42" s="80" t="s">
        <v>296</v>
      </c>
      <c r="B42" s="93"/>
      <c r="C42" s="93"/>
      <c r="D42" s="93"/>
      <c r="E42" s="99"/>
      <c r="F42" s="69"/>
    </row>
    <row r="43" spans="1:6" ht="20.25">
      <c r="A43" s="100" t="s">
        <v>297</v>
      </c>
      <c r="B43" s="86"/>
      <c r="C43" s="84"/>
      <c r="D43" s="86"/>
      <c r="E43" s="81"/>
      <c r="F43" s="69"/>
    </row>
    <row r="44" spans="1:6" ht="20.25">
      <c r="A44" s="100" t="s">
        <v>298</v>
      </c>
      <c r="B44" s="86"/>
      <c r="C44" s="84"/>
      <c r="D44" s="86"/>
      <c r="E44" s="81"/>
      <c r="F44" s="69"/>
    </row>
    <row r="45" spans="1:6" ht="20.25">
      <c r="A45" s="101"/>
      <c r="B45" s="97"/>
      <c r="C45" s="97"/>
      <c r="D45" s="97"/>
      <c r="E45" s="81"/>
      <c r="F45" s="69"/>
    </row>
    <row r="46" spans="1:6" ht="20.25">
      <c r="A46" s="80" t="s">
        <v>299</v>
      </c>
      <c r="B46" s="98"/>
      <c r="C46" s="98"/>
      <c r="D46" s="98"/>
      <c r="E46" s="99"/>
      <c r="F46" s="69"/>
    </row>
    <row r="47" spans="1:6" ht="20.25">
      <c r="A47" s="100" t="s">
        <v>297</v>
      </c>
      <c r="B47" s="86"/>
      <c r="C47" s="84"/>
      <c r="D47" s="86"/>
      <c r="E47" s="69"/>
      <c r="F47" s="69"/>
    </row>
    <row r="48" spans="1:6" ht="20.25">
      <c r="A48" s="100" t="s">
        <v>298</v>
      </c>
      <c r="B48" s="86"/>
      <c r="C48" s="84"/>
      <c r="D48" s="86"/>
      <c r="E48" s="69"/>
      <c r="F48" s="69"/>
    </row>
    <row r="49" spans="1:5" ht="20.25">
      <c r="A49" s="71"/>
      <c r="B49" s="98"/>
      <c r="C49" s="98"/>
      <c r="D49" s="98"/>
      <c r="E49" s="69"/>
    </row>
    <row r="50" spans="1:5" ht="20.25">
      <c r="A50" s="90" t="s">
        <v>300</v>
      </c>
      <c r="B50" s="102">
        <f>B35</f>
        <v>14123926</v>
      </c>
      <c r="C50" s="103"/>
      <c r="D50" s="102">
        <f>D35</f>
        <v>22823847</v>
      </c>
    </row>
    <row r="51" spans="1:5" ht="20.25">
      <c r="A51" s="90"/>
      <c r="B51" s="103"/>
      <c r="C51" s="103"/>
      <c r="D51" s="103"/>
    </row>
    <row r="52" spans="1:5" ht="20.25">
      <c r="A52" s="75" t="s">
        <v>301</v>
      </c>
      <c r="B52" s="103"/>
      <c r="C52" s="103"/>
      <c r="D52" s="103"/>
    </row>
    <row r="53" spans="1:5" ht="20.25">
      <c r="A53" s="90"/>
      <c r="B53" s="103"/>
      <c r="C53" s="103"/>
      <c r="D53" s="103"/>
    </row>
    <row r="54" spans="1:5" ht="20.25">
      <c r="A54" s="90" t="s">
        <v>302</v>
      </c>
      <c r="B54" s="103"/>
      <c r="C54" s="103"/>
      <c r="D54" s="103"/>
    </row>
    <row r="55" spans="1:5" ht="20.25">
      <c r="A55" s="80" t="s">
        <v>303</v>
      </c>
      <c r="B55" s="86"/>
      <c r="C55" s="84"/>
      <c r="D55" s="86"/>
    </row>
    <row r="56" spans="1:5" ht="20.25">
      <c r="A56" s="80" t="s">
        <v>304</v>
      </c>
      <c r="B56" s="86"/>
      <c r="C56" s="84"/>
      <c r="D56" s="86"/>
    </row>
    <row r="57" spans="1:5" ht="20.25">
      <c r="A57" s="89" t="s">
        <v>305</v>
      </c>
      <c r="B57" s="83">
        <v>-2541669</v>
      </c>
      <c r="C57" s="84"/>
      <c r="D57" s="83">
        <v>-3423577</v>
      </c>
    </row>
    <row r="58" spans="1:5" ht="20.25">
      <c r="A58" s="80" t="s">
        <v>306</v>
      </c>
      <c r="B58" s="83"/>
      <c r="C58" s="84"/>
      <c r="D58" s="83"/>
    </row>
    <row r="59" spans="1:5" ht="20.25">
      <c r="A59" s="90" t="s">
        <v>307</v>
      </c>
      <c r="B59" s="104">
        <f>SUM(B55:B58)</f>
        <v>-2541669</v>
      </c>
      <c r="C59" s="103"/>
      <c r="D59" s="104">
        <f>SUM(D55:D58)</f>
        <v>-3423577</v>
      </c>
    </row>
    <row r="60" spans="1:5" ht="21">
      <c r="A60" s="105"/>
      <c r="B60" s="103"/>
      <c r="C60" s="103"/>
      <c r="D60" s="103"/>
    </row>
    <row r="61" spans="1:5" ht="20.25">
      <c r="A61" s="90" t="s">
        <v>308</v>
      </c>
      <c r="B61" s="103"/>
      <c r="C61" s="103"/>
      <c r="D61" s="103"/>
    </row>
    <row r="62" spans="1:5" ht="20.25">
      <c r="A62" s="80" t="s">
        <v>309</v>
      </c>
      <c r="B62" s="83"/>
      <c r="C62" s="84"/>
      <c r="D62" s="86"/>
    </row>
    <row r="63" spans="1:5" ht="20.25">
      <c r="A63" s="80" t="s">
        <v>310</v>
      </c>
      <c r="B63" s="83">
        <v>0</v>
      </c>
      <c r="C63" s="84"/>
      <c r="D63" s="83">
        <v>0</v>
      </c>
    </row>
    <row r="64" spans="1:5" ht="20.25">
      <c r="A64" s="80" t="s">
        <v>311</v>
      </c>
      <c r="B64" s="83"/>
      <c r="C64" s="84"/>
      <c r="D64" s="83"/>
    </row>
    <row r="65" spans="1:4" ht="20.25">
      <c r="A65" s="89" t="s">
        <v>285</v>
      </c>
      <c r="B65" s="83">
        <v>0</v>
      </c>
      <c r="C65" s="84"/>
      <c r="D65" s="83">
        <v>0</v>
      </c>
    </row>
    <row r="66" spans="1:4" ht="20.25">
      <c r="A66" s="80" t="s">
        <v>312</v>
      </c>
      <c r="B66" s="83"/>
      <c r="C66" s="84"/>
      <c r="D66" s="83"/>
    </row>
    <row r="67" spans="1:4" ht="20.25">
      <c r="A67" s="90" t="s">
        <v>307</v>
      </c>
      <c r="B67" s="104">
        <f>SUM(B62:B66)</f>
        <v>0</v>
      </c>
      <c r="C67" s="103"/>
      <c r="D67" s="102">
        <f>SUM(D62:D66)</f>
        <v>0</v>
      </c>
    </row>
    <row r="68" spans="1:4" ht="21">
      <c r="A68" s="105"/>
      <c r="B68" s="106"/>
      <c r="C68" s="103"/>
      <c r="D68" s="103"/>
    </row>
    <row r="69" spans="1:4" ht="20.25">
      <c r="A69" s="90" t="s">
        <v>313</v>
      </c>
      <c r="B69" s="104">
        <f>SUM(B59,B67)</f>
        <v>-2541669</v>
      </c>
      <c r="C69" s="103"/>
      <c r="D69" s="102">
        <f>SUM(D59,D67)</f>
        <v>-3423577</v>
      </c>
    </row>
    <row r="70" spans="1:4" ht="21">
      <c r="A70" s="105"/>
      <c r="B70" s="104"/>
      <c r="C70" s="103"/>
      <c r="D70" s="102"/>
    </row>
    <row r="71" spans="1:4" ht="21" thickBot="1">
      <c r="A71" s="90" t="s">
        <v>314</v>
      </c>
      <c r="B71" s="107">
        <f>B69+B50</f>
        <v>11582257</v>
      </c>
      <c r="C71" s="103"/>
      <c r="D71" s="108">
        <f>D69+D50</f>
        <v>19400270</v>
      </c>
    </row>
    <row r="72" spans="1:4" ht="21" thickTop="1">
      <c r="A72" s="80"/>
      <c r="B72" s="103"/>
      <c r="C72" s="103"/>
      <c r="D72" s="103"/>
    </row>
    <row r="73" spans="1:4" ht="20.25">
      <c r="A73" s="75" t="s">
        <v>315</v>
      </c>
      <c r="B73" s="103"/>
      <c r="C73" s="103"/>
      <c r="D73" s="103"/>
    </row>
    <row r="74" spans="1:4" ht="20.25">
      <c r="A74" s="80" t="s">
        <v>293</v>
      </c>
      <c r="B74" s="109"/>
      <c r="C74" s="67"/>
      <c r="D74" s="109"/>
    </row>
    <row r="75" spans="1:4" ht="20.25">
      <c r="A75" s="80" t="s">
        <v>294</v>
      </c>
      <c r="B75" s="109"/>
      <c r="C75" s="67"/>
      <c r="D75" s="109"/>
    </row>
    <row r="76" spans="1:4" ht="20.25">
      <c r="A76" s="71"/>
      <c r="B76" s="67"/>
      <c r="C76" s="67"/>
      <c r="D76" s="67"/>
    </row>
  </sheetData>
  <pageMargins left="0.70866141732283472" right="0.70866141732283472" top="0.74803149606299213" bottom="0.74803149606299213" header="0.31496062992125984" footer="0.31496062992125984"/>
  <pageSetup scale="43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80"/>
  <sheetViews>
    <sheetView showGridLines="0" topLeftCell="A50" workbookViewId="0">
      <selection activeCell="B63" sqref="B63"/>
    </sheetView>
  </sheetViews>
  <sheetFormatPr defaultRowHeight="15"/>
  <cols>
    <col min="1" max="1" width="9.7109375" style="35" customWidth="1"/>
    <col min="2" max="2" width="90.140625" style="35" customWidth="1"/>
    <col min="3" max="3" width="15.7109375" style="35" customWidth="1"/>
    <col min="4" max="4" width="2.7109375" style="35" customWidth="1"/>
    <col min="5" max="5" width="15.7109375" style="35" customWidth="1"/>
    <col min="6" max="6" width="11.5703125" style="35" customWidth="1"/>
    <col min="7" max="16384" width="9.140625" style="35"/>
  </cols>
  <sheetData>
    <row r="1" spans="2:5">
      <c r="B1" s="42" t="s">
        <v>258</v>
      </c>
    </row>
    <row r="2" spans="2:5">
      <c r="B2" s="43" t="s">
        <v>231</v>
      </c>
    </row>
    <row r="3" spans="2:5">
      <c r="B3" s="43" t="s">
        <v>232</v>
      </c>
    </row>
    <row r="4" spans="2:5">
      <c r="B4" s="43" t="s">
        <v>233</v>
      </c>
    </row>
    <row r="5" spans="2:5">
      <c r="B5" s="42" t="s">
        <v>226</v>
      </c>
      <c r="C5" s="37"/>
      <c r="D5" s="39"/>
      <c r="E5" s="37"/>
    </row>
    <row r="6" spans="2:5">
      <c r="B6" s="43"/>
      <c r="C6" s="37"/>
      <c r="D6" s="39"/>
      <c r="E6" s="37"/>
    </row>
    <row r="7" spans="2:5">
      <c r="B7" s="65"/>
      <c r="C7" s="36" t="s">
        <v>210</v>
      </c>
      <c r="D7" s="36"/>
      <c r="E7" s="36" t="s">
        <v>210</v>
      </c>
    </row>
    <row r="8" spans="2:5" ht="14.1" customHeight="1">
      <c r="B8" s="65"/>
      <c r="C8" s="36" t="s">
        <v>211</v>
      </c>
      <c r="D8" s="36"/>
      <c r="E8" s="36" t="s">
        <v>212</v>
      </c>
    </row>
    <row r="9" spans="2:5" ht="14.1" customHeight="1">
      <c r="B9" s="57"/>
      <c r="C9" s="37">
        <v>2020</v>
      </c>
      <c r="D9" s="39"/>
      <c r="E9" s="37">
        <v>2019</v>
      </c>
    </row>
    <row r="10" spans="2:5" ht="14.1" customHeight="1">
      <c r="B10" s="38" t="s">
        <v>225</v>
      </c>
      <c r="C10" s="55"/>
      <c r="D10" s="56"/>
      <c r="E10" s="55"/>
    </row>
    <row r="11" spans="2:5" ht="14.1" customHeight="1">
      <c r="B11" s="45" t="s">
        <v>224</v>
      </c>
      <c r="C11" s="59">
        <v>14123926</v>
      </c>
      <c r="D11" s="40"/>
      <c r="E11" s="59">
        <v>19400270</v>
      </c>
    </row>
    <row r="12" spans="2:5" ht="14.1" customHeight="1">
      <c r="B12" s="45" t="s">
        <v>228</v>
      </c>
      <c r="C12" s="58"/>
      <c r="D12" s="40"/>
      <c r="E12" s="59"/>
    </row>
    <row r="13" spans="2:5" ht="14.1" customHeight="1">
      <c r="B13" s="44" t="s">
        <v>234</v>
      </c>
      <c r="C13" s="58"/>
      <c r="D13" s="40"/>
      <c r="E13" s="59"/>
    </row>
    <row r="14" spans="2:5" ht="14.1" customHeight="1">
      <c r="B14" s="44" t="s">
        <v>235</v>
      </c>
      <c r="C14" s="58"/>
      <c r="D14" s="40"/>
      <c r="E14" s="59"/>
    </row>
    <row r="15" spans="2:5" ht="14.1" customHeight="1">
      <c r="B15" s="44" t="s">
        <v>236</v>
      </c>
      <c r="C15" s="59">
        <v>856618</v>
      </c>
      <c r="D15" s="40"/>
      <c r="E15" s="59">
        <v>1069219</v>
      </c>
    </row>
    <row r="16" spans="2:5">
      <c r="B16" s="44" t="s">
        <v>237</v>
      </c>
      <c r="C16" s="59">
        <v>68716</v>
      </c>
      <c r="D16" s="40"/>
      <c r="E16" s="59">
        <v>90580</v>
      </c>
    </row>
    <row r="17" spans="2:5">
      <c r="B17" s="44" t="s">
        <v>238</v>
      </c>
      <c r="C17" s="59"/>
      <c r="D17" s="40"/>
      <c r="E17" s="59"/>
    </row>
    <row r="18" spans="2:5">
      <c r="B18" s="44" t="s">
        <v>239</v>
      </c>
      <c r="C18" s="59"/>
      <c r="D18" s="40"/>
      <c r="E18" s="59"/>
    </row>
    <row r="19" spans="2:5">
      <c r="B19" s="44" t="s">
        <v>240</v>
      </c>
      <c r="C19" s="59">
        <v>0</v>
      </c>
      <c r="D19" s="40"/>
      <c r="E19" s="59">
        <v>0</v>
      </c>
    </row>
    <row r="20" spans="2:5">
      <c r="B20" s="44" t="s">
        <v>241</v>
      </c>
      <c r="C20" s="58"/>
      <c r="D20" s="40"/>
      <c r="E20" s="59"/>
    </row>
    <row r="21" spans="2:5">
      <c r="B21" s="44" t="s">
        <v>242</v>
      </c>
      <c r="C21" s="58"/>
      <c r="D21" s="54"/>
      <c r="E21" s="60"/>
    </row>
    <row r="22" spans="2:5">
      <c r="B22" s="44" t="s">
        <v>243</v>
      </c>
      <c r="C22" s="58"/>
      <c r="D22" s="54"/>
      <c r="E22" s="60"/>
    </row>
    <row r="23" spans="2:5">
      <c r="B23" s="44" t="s">
        <v>243</v>
      </c>
      <c r="C23" s="58"/>
      <c r="D23" s="54"/>
      <c r="E23" s="60"/>
    </row>
    <row r="24" spans="2:5">
      <c r="B24" s="44" t="s">
        <v>229</v>
      </c>
      <c r="C24" s="58"/>
      <c r="D24" s="54"/>
      <c r="E24" s="60"/>
    </row>
    <row r="25" spans="2:5">
      <c r="B25" s="46"/>
      <c r="C25" s="58"/>
      <c r="D25" s="40"/>
      <c r="E25" s="59"/>
    </row>
    <row r="26" spans="2:5" ht="14.1" customHeight="1">
      <c r="B26" s="45" t="s">
        <v>223</v>
      </c>
      <c r="C26" s="58"/>
      <c r="D26" s="40"/>
      <c r="E26" s="59"/>
    </row>
    <row r="27" spans="2:5" ht="14.1" customHeight="1">
      <c r="B27" s="44" t="s">
        <v>244</v>
      </c>
      <c r="C27" s="58"/>
      <c r="D27" s="40"/>
      <c r="E27" s="59"/>
    </row>
    <row r="28" spans="2:5">
      <c r="B28" s="44" t="s">
        <v>229</v>
      </c>
      <c r="C28" s="58"/>
      <c r="D28" s="40"/>
      <c r="E28" s="59"/>
    </row>
    <row r="29" spans="2:5">
      <c r="B29" s="44" t="s">
        <v>229</v>
      </c>
      <c r="C29" s="58"/>
      <c r="D29" s="40"/>
      <c r="E29" s="59"/>
    </row>
    <row r="30" spans="2:5">
      <c r="B30" s="44" t="s">
        <v>229</v>
      </c>
      <c r="C30" s="58"/>
      <c r="D30" s="40"/>
      <c r="E30" s="59"/>
    </row>
    <row r="31" spans="2:5">
      <c r="B31" s="44" t="s">
        <v>229</v>
      </c>
      <c r="C31" s="58"/>
      <c r="D31" s="40"/>
      <c r="E31" s="59"/>
    </row>
    <row r="32" spans="2:5">
      <c r="B32" s="44" t="s">
        <v>229</v>
      </c>
      <c r="C32" s="58"/>
      <c r="D32" s="40"/>
      <c r="E32" s="59"/>
    </row>
    <row r="33" spans="2:5">
      <c r="B33" s="46"/>
      <c r="C33" s="58"/>
      <c r="D33" s="40"/>
      <c r="E33" s="59"/>
    </row>
    <row r="34" spans="2:5" ht="14.1" customHeight="1">
      <c r="B34" s="45" t="s">
        <v>222</v>
      </c>
      <c r="C34" s="58"/>
      <c r="D34" s="40"/>
      <c r="E34" s="59"/>
    </row>
    <row r="35" spans="2:5">
      <c r="B35" s="46" t="s">
        <v>245</v>
      </c>
      <c r="C35" s="59">
        <v>-2628927</v>
      </c>
      <c r="D35" s="40"/>
      <c r="E35" s="59">
        <v>1953688</v>
      </c>
    </row>
    <row r="36" spans="2:5" ht="14.25" customHeight="1">
      <c r="B36" s="46" t="s">
        <v>246</v>
      </c>
      <c r="C36" s="59">
        <v>-17553</v>
      </c>
      <c r="D36" s="40"/>
      <c r="E36" s="59">
        <v>-45530</v>
      </c>
    </row>
    <row r="37" spans="2:5" ht="14.25" customHeight="1">
      <c r="B37" s="46" t="s">
        <v>247</v>
      </c>
      <c r="C37" s="59">
        <v>-627057</v>
      </c>
      <c r="D37" s="40"/>
      <c r="E37" s="59">
        <v>44136</v>
      </c>
    </row>
    <row r="38" spans="2:5" ht="14.25" customHeight="1">
      <c r="B38" s="46" t="s">
        <v>248</v>
      </c>
      <c r="C38" s="59">
        <v>0</v>
      </c>
      <c r="D38" s="40"/>
      <c r="E38" s="59">
        <v>470806</v>
      </c>
    </row>
    <row r="39" spans="2:5">
      <c r="B39" s="46" t="s">
        <v>230</v>
      </c>
      <c r="C39" s="59"/>
      <c r="D39" s="40"/>
      <c r="E39" s="59"/>
    </row>
    <row r="40" spans="2:5" ht="14.1" customHeight="1">
      <c r="B40" s="46" t="s">
        <v>230</v>
      </c>
      <c r="C40" s="59"/>
      <c r="D40" s="40"/>
      <c r="E40" s="59"/>
    </row>
    <row r="41" spans="2:5">
      <c r="B41" s="38" t="s">
        <v>221</v>
      </c>
      <c r="C41" s="61">
        <f>SUM(C11:C40)</f>
        <v>11775723</v>
      </c>
      <c r="D41" s="52"/>
      <c r="E41" s="61">
        <f>SUM(E11:E40)</f>
        <v>22983169</v>
      </c>
    </row>
    <row r="42" spans="2:5">
      <c r="B42" s="45" t="s">
        <v>227</v>
      </c>
      <c r="C42" s="62"/>
      <c r="D42" s="52"/>
      <c r="E42" s="62"/>
    </row>
    <row r="43" spans="2:5">
      <c r="B43" s="53"/>
      <c r="C43" s="59"/>
      <c r="D43" s="40"/>
      <c r="E43" s="59"/>
    </row>
    <row r="44" spans="2:5">
      <c r="B44" s="38" t="s">
        <v>220</v>
      </c>
      <c r="C44" s="59"/>
      <c r="D44" s="40"/>
      <c r="E44" s="59"/>
    </row>
    <row r="45" spans="2:5" ht="14.1" customHeight="1">
      <c r="B45" s="44" t="s">
        <v>249</v>
      </c>
      <c r="C45" s="59">
        <v>0</v>
      </c>
      <c r="D45" s="40"/>
      <c r="E45" s="59">
        <v>-354458</v>
      </c>
    </row>
    <row r="46" spans="2:5">
      <c r="B46" s="44" t="s">
        <v>229</v>
      </c>
      <c r="C46" s="59"/>
      <c r="D46" s="40"/>
      <c r="E46" s="59"/>
    </row>
    <row r="47" spans="2:5" ht="14.1" customHeight="1">
      <c r="B47" s="44" t="s">
        <v>229</v>
      </c>
      <c r="C47" s="59"/>
      <c r="D47" s="40"/>
      <c r="E47" s="59"/>
    </row>
    <row r="48" spans="2:5">
      <c r="B48" s="44" t="s">
        <v>229</v>
      </c>
      <c r="C48" s="59"/>
      <c r="D48" s="40"/>
      <c r="E48" s="59"/>
    </row>
    <row r="49" spans="2:5">
      <c r="B49" s="44" t="s">
        <v>229</v>
      </c>
      <c r="C49" s="59"/>
      <c r="D49" s="40"/>
      <c r="E49" s="59"/>
    </row>
    <row r="50" spans="2:5">
      <c r="B50" s="44" t="s">
        <v>229</v>
      </c>
      <c r="C50" s="59"/>
      <c r="D50" s="40"/>
      <c r="E50" s="59"/>
    </row>
    <row r="51" spans="2:5">
      <c r="B51" s="44" t="s">
        <v>229</v>
      </c>
      <c r="C51" s="59"/>
      <c r="D51" s="40"/>
      <c r="E51" s="59"/>
    </row>
    <row r="52" spans="2:5" ht="14.1" customHeight="1">
      <c r="B52" s="44" t="s">
        <v>229</v>
      </c>
      <c r="C52" s="59"/>
      <c r="D52" s="40"/>
      <c r="E52" s="59"/>
    </row>
    <row r="53" spans="2:5" ht="14.1" customHeight="1">
      <c r="B53" s="44" t="s">
        <v>229</v>
      </c>
      <c r="C53" s="59"/>
      <c r="D53" s="40"/>
      <c r="E53" s="59"/>
    </row>
    <row r="54" spans="2:5" ht="14.1" customHeight="1">
      <c r="B54" s="44" t="s">
        <v>229</v>
      </c>
      <c r="C54" s="59"/>
      <c r="D54" s="40"/>
      <c r="E54" s="59"/>
    </row>
    <row r="55" spans="2:5" ht="14.1" customHeight="1">
      <c r="B55" s="44" t="s">
        <v>250</v>
      </c>
      <c r="C55" s="59">
        <v>-632174</v>
      </c>
      <c r="D55" s="40"/>
      <c r="E55" s="59">
        <v>-631896</v>
      </c>
    </row>
    <row r="56" spans="2:5" ht="14.1" customHeight="1">
      <c r="B56" s="44" t="s">
        <v>229</v>
      </c>
      <c r="C56" s="59"/>
      <c r="D56" s="40"/>
      <c r="E56" s="59"/>
    </row>
    <row r="57" spans="2:5" ht="14.1" customHeight="1">
      <c r="B57" s="38" t="s">
        <v>219</v>
      </c>
      <c r="C57" s="61">
        <f>SUM(C45:C56)</f>
        <v>-632174</v>
      </c>
      <c r="D57" s="52"/>
      <c r="E57" s="61">
        <f>SUM(E45:E56)</f>
        <v>-986354</v>
      </c>
    </row>
    <row r="58" spans="2:5" ht="14.1" customHeight="1">
      <c r="B58" s="53"/>
      <c r="C58" s="59"/>
      <c r="D58" s="40"/>
      <c r="E58" s="59"/>
    </row>
    <row r="59" spans="2:5" ht="14.1" customHeight="1">
      <c r="B59" s="38" t="s">
        <v>218</v>
      </c>
      <c r="C59" s="58"/>
      <c r="D59" s="40"/>
      <c r="E59" s="59"/>
    </row>
    <row r="60" spans="2:5" ht="14.1" customHeight="1">
      <c r="B60" s="44" t="s">
        <v>251</v>
      </c>
      <c r="C60" s="58"/>
      <c r="D60" s="40"/>
      <c r="E60" s="59"/>
    </row>
    <row r="61" spans="2:5" ht="14.1" customHeight="1">
      <c r="B61" s="44" t="s">
        <v>229</v>
      </c>
      <c r="C61" s="58"/>
      <c r="D61" s="40"/>
      <c r="E61" s="59"/>
    </row>
    <row r="62" spans="2:5" ht="14.1" customHeight="1">
      <c r="B62" s="44" t="s">
        <v>252</v>
      </c>
      <c r="C62" s="58"/>
      <c r="D62" s="40"/>
      <c r="E62" s="59"/>
    </row>
    <row r="63" spans="2:5" ht="14.1" customHeight="1">
      <c r="B63" s="44" t="s">
        <v>253</v>
      </c>
      <c r="C63" s="58"/>
      <c r="D63" s="40"/>
      <c r="E63" s="59"/>
    </row>
    <row r="64" spans="2:5" ht="14.1" customHeight="1">
      <c r="B64" s="44" t="s">
        <v>229</v>
      </c>
      <c r="C64" s="58"/>
      <c r="D64" s="40"/>
      <c r="E64" s="59"/>
    </row>
    <row r="65" spans="2:6" ht="14.1" customHeight="1">
      <c r="B65" s="44" t="s">
        <v>229</v>
      </c>
      <c r="C65" s="58"/>
      <c r="D65" s="40"/>
      <c r="E65" s="59"/>
    </row>
    <row r="66" spans="2:6" ht="14.1" customHeight="1">
      <c r="B66" s="44" t="s">
        <v>254</v>
      </c>
      <c r="C66" s="58"/>
      <c r="D66" s="40"/>
      <c r="E66" s="59"/>
    </row>
    <row r="67" spans="2:6" ht="14.1" customHeight="1">
      <c r="B67" s="44" t="s">
        <v>229</v>
      </c>
      <c r="C67" s="58"/>
      <c r="D67" s="40"/>
      <c r="E67" s="59"/>
    </row>
    <row r="68" spans="2:6" ht="15" customHeight="1">
      <c r="B68" s="44" t="s">
        <v>255</v>
      </c>
      <c r="C68" s="58"/>
      <c r="D68" s="40"/>
      <c r="E68" s="59"/>
    </row>
    <row r="69" spans="2:6" ht="15" customHeight="1">
      <c r="B69" s="44" t="s">
        <v>256</v>
      </c>
      <c r="C69" s="59"/>
      <c r="D69" s="40"/>
      <c r="E69" s="59"/>
    </row>
    <row r="70" spans="2:6" ht="15" customHeight="1">
      <c r="B70" s="44" t="s">
        <v>257</v>
      </c>
      <c r="C70" s="59">
        <v>-30019218</v>
      </c>
      <c r="D70" s="40"/>
      <c r="E70" s="59">
        <v>-10793618</v>
      </c>
    </row>
    <row r="71" spans="2:6" ht="14.1" customHeight="1">
      <c r="B71" s="44" t="s">
        <v>229</v>
      </c>
      <c r="C71" s="59"/>
      <c r="D71" s="54"/>
      <c r="E71" s="60"/>
    </row>
    <row r="72" spans="2:6" ht="14.1" customHeight="1">
      <c r="B72" s="38" t="s">
        <v>217</v>
      </c>
      <c r="C72" s="61">
        <f>SUM(C60:C71)</f>
        <v>-30019218</v>
      </c>
      <c r="D72" s="52"/>
      <c r="E72" s="61">
        <f>SUM(E60:E71)</f>
        <v>-10793618</v>
      </c>
    </row>
    <row r="73" spans="2:6" ht="14.1" customHeight="1">
      <c r="B73" s="53"/>
      <c r="C73" s="59"/>
      <c r="D73" s="40"/>
      <c r="E73" s="59"/>
    </row>
    <row r="74" spans="2:6" ht="14.1" customHeight="1">
      <c r="B74" s="38" t="s">
        <v>216</v>
      </c>
      <c r="C74" s="63">
        <f>C41+C57+C72</f>
        <v>-18875669</v>
      </c>
      <c r="D74" s="52"/>
      <c r="E74" s="63">
        <f>E41+E57+E72</f>
        <v>11203197</v>
      </c>
    </row>
    <row r="75" spans="2:6">
      <c r="B75" s="51" t="s">
        <v>215</v>
      </c>
      <c r="C75" s="59">
        <v>68064060</v>
      </c>
      <c r="D75" s="40"/>
      <c r="E75" s="59">
        <v>56860863</v>
      </c>
    </row>
    <row r="76" spans="2:6">
      <c r="B76" s="51" t="s">
        <v>214</v>
      </c>
      <c r="C76" s="59"/>
      <c r="D76" s="40"/>
      <c r="E76" s="59"/>
    </row>
    <row r="77" spans="2:6" ht="15.75" thickBot="1">
      <c r="B77" s="50" t="s">
        <v>213</v>
      </c>
      <c r="C77" s="64">
        <f>SUM(C74:C76)</f>
        <v>49188391</v>
      </c>
      <c r="D77" s="49"/>
      <c r="E77" s="64">
        <f>SUM(E74:E76)</f>
        <v>68064060</v>
      </c>
    </row>
    <row r="78" spans="2:6" ht="15.75" thickTop="1"/>
    <row r="80" spans="2:6">
      <c r="B80" s="41" t="s">
        <v>25</v>
      </c>
      <c r="C80" s="48">
        <f>C77-'[1]Pasqyra e Pozicioni Financiar'!C11</f>
        <v>49188391</v>
      </c>
      <c r="D80" s="47"/>
      <c r="E80" s="47">
        <f>E77-'[1]Pasqyra e Pozicioni Financiar'!E11</f>
        <v>68064060</v>
      </c>
      <c r="F80" s="41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B10" zoomScale="90" zoomScaleNormal="90" workbookViewId="0">
      <selection activeCell="G27" sqref="G27"/>
    </sheetView>
  </sheetViews>
  <sheetFormatPr defaultRowHeight="15"/>
  <cols>
    <col min="1" max="1" width="78.7109375" style="157" customWidth="1"/>
    <col min="2" max="12" width="15.7109375" style="157" customWidth="1"/>
    <col min="13" max="16384" width="9.140625" style="157"/>
  </cols>
  <sheetData>
    <row r="1" spans="1:13">
      <c r="A1" s="110" t="s">
        <v>258</v>
      </c>
    </row>
    <row r="2" spans="1:13">
      <c r="A2" s="111" t="s">
        <v>371</v>
      </c>
    </row>
    <row r="3" spans="1:13">
      <c r="A3" s="111" t="s">
        <v>372</v>
      </c>
    </row>
    <row r="4" spans="1:13">
      <c r="A4" s="111" t="s">
        <v>0</v>
      </c>
    </row>
    <row r="5" spans="1:13">
      <c r="A5" s="110" t="s">
        <v>373</v>
      </c>
    </row>
    <row r="6" spans="1:13">
      <c r="A6" s="158"/>
    </row>
    <row r="7" spans="1:13" ht="72">
      <c r="B7" s="159" t="s">
        <v>374</v>
      </c>
      <c r="C7" s="159" t="s">
        <v>375</v>
      </c>
      <c r="D7" s="159" t="s">
        <v>376</v>
      </c>
      <c r="E7" s="160" t="s">
        <v>377</v>
      </c>
      <c r="F7" s="160" t="s">
        <v>378</v>
      </c>
      <c r="G7" s="159" t="s">
        <v>379</v>
      </c>
      <c r="H7" s="159" t="s">
        <v>380</v>
      </c>
      <c r="I7" s="159" t="s">
        <v>381</v>
      </c>
      <c r="J7" s="159" t="s">
        <v>382</v>
      </c>
      <c r="K7" s="159" t="s">
        <v>352</v>
      </c>
      <c r="L7" s="159" t="s">
        <v>382</v>
      </c>
      <c r="M7" s="161"/>
    </row>
    <row r="8" spans="1:13">
      <c r="A8" s="162"/>
      <c r="B8" s="161"/>
      <c r="C8" s="163"/>
      <c r="D8" s="163"/>
      <c r="E8" s="164"/>
      <c r="F8" s="164"/>
      <c r="G8" s="164"/>
      <c r="H8" s="164"/>
      <c r="I8" s="165"/>
      <c r="J8" s="165"/>
      <c r="K8" s="165"/>
      <c r="L8" s="163"/>
      <c r="M8" s="163"/>
    </row>
    <row r="9" spans="1:13">
      <c r="A9" s="166"/>
      <c r="B9" s="167"/>
      <c r="C9" s="167"/>
      <c r="D9" s="167"/>
      <c r="E9" s="168"/>
      <c r="F9" s="168"/>
      <c r="G9" s="168"/>
      <c r="H9" s="168"/>
      <c r="I9" s="169"/>
      <c r="J9" s="169"/>
      <c r="K9" s="169"/>
      <c r="L9" s="169"/>
      <c r="M9" s="163"/>
    </row>
    <row r="10" spans="1:13" ht="15.75" thickBot="1">
      <c r="A10" s="170" t="s">
        <v>383</v>
      </c>
      <c r="B10" s="171">
        <v>40349000</v>
      </c>
      <c r="C10" s="171"/>
      <c r="D10" s="171"/>
      <c r="E10" s="171">
        <v>4800444</v>
      </c>
      <c r="F10" s="171">
        <v>41559099</v>
      </c>
      <c r="G10" s="171"/>
      <c r="H10" s="171">
        <v>12698378</v>
      </c>
      <c r="I10" s="171"/>
      <c r="J10" s="171">
        <f>SUM(B10:I10)</f>
        <v>99406921</v>
      </c>
      <c r="K10" s="171"/>
      <c r="L10" s="171">
        <f>SUM(J10:K10)</f>
        <v>99406921</v>
      </c>
      <c r="M10" s="163"/>
    </row>
    <row r="11" spans="1:13" ht="15.75" thickTop="1">
      <c r="A11" s="172" t="s">
        <v>384</v>
      </c>
      <c r="B11" s="167"/>
      <c r="C11" s="167"/>
      <c r="D11" s="167"/>
      <c r="E11" s="167"/>
      <c r="F11" s="167"/>
      <c r="G11" s="167"/>
      <c r="H11" s="167"/>
      <c r="I11" s="169"/>
      <c r="J11" s="169">
        <f>SUM(B11:I11)</f>
        <v>0</v>
      </c>
      <c r="K11" s="173"/>
      <c r="L11" s="167">
        <f>SUM(J11:K11)</f>
        <v>0</v>
      </c>
      <c r="M11" s="163"/>
    </row>
    <row r="12" spans="1:13">
      <c r="A12" s="170" t="s">
        <v>385</v>
      </c>
      <c r="B12" s="174">
        <f>SUM(B10:B11)</f>
        <v>40349000</v>
      </c>
      <c r="C12" s="174">
        <f t="shared" ref="C12:K12" si="0">SUM(C10:C11)</f>
        <v>0</v>
      </c>
      <c r="D12" s="174">
        <f t="shared" si="0"/>
        <v>0</v>
      </c>
      <c r="E12" s="174">
        <f t="shared" si="0"/>
        <v>4800444</v>
      </c>
      <c r="F12" s="174">
        <f>SUM(F10:F11)</f>
        <v>41559099</v>
      </c>
      <c r="G12" s="174">
        <f t="shared" si="0"/>
        <v>0</v>
      </c>
      <c r="H12" s="174">
        <f t="shared" si="0"/>
        <v>12698378</v>
      </c>
      <c r="I12" s="174">
        <f t="shared" si="0"/>
        <v>0</v>
      </c>
      <c r="J12" s="174">
        <f>SUM(B12:I12)</f>
        <v>99406921</v>
      </c>
      <c r="K12" s="174">
        <f t="shared" si="0"/>
        <v>0</v>
      </c>
      <c r="L12" s="174">
        <f>SUM(J12:K12)</f>
        <v>99406921</v>
      </c>
      <c r="M12" s="163"/>
    </row>
    <row r="13" spans="1:13">
      <c r="A13" s="175" t="s">
        <v>386</v>
      </c>
      <c r="B13" s="167"/>
      <c r="C13" s="167"/>
      <c r="D13" s="167"/>
      <c r="E13" s="167"/>
      <c r="F13" s="167"/>
      <c r="G13" s="167"/>
      <c r="H13" s="167"/>
      <c r="I13" s="176"/>
      <c r="J13" s="176">
        <f>SUM(B13:I13)</f>
        <v>0</v>
      </c>
      <c r="K13" s="176"/>
      <c r="L13" s="167">
        <f t="shared" ref="L13:L37" si="1">SUM(J13:K13)</f>
        <v>0</v>
      </c>
      <c r="M13" s="163"/>
    </row>
    <row r="14" spans="1:13">
      <c r="A14" s="177" t="s">
        <v>381</v>
      </c>
      <c r="B14" s="169"/>
      <c r="C14" s="169"/>
      <c r="D14" s="169"/>
      <c r="E14" s="169"/>
      <c r="F14" s="169"/>
      <c r="G14" s="169"/>
      <c r="H14" s="176">
        <v>19400270</v>
      </c>
      <c r="I14" s="178"/>
      <c r="J14" s="176">
        <f t="shared" ref="J14:J37" si="2">SUM(B14:I14)</f>
        <v>19400270</v>
      </c>
      <c r="K14" s="178"/>
      <c r="L14" s="176">
        <f t="shared" si="1"/>
        <v>19400270</v>
      </c>
      <c r="M14" s="163"/>
    </row>
    <row r="15" spans="1:13">
      <c r="A15" s="177" t="s">
        <v>301</v>
      </c>
      <c r="B15" s="169"/>
      <c r="C15" s="169"/>
      <c r="D15" s="169"/>
      <c r="E15" s="169"/>
      <c r="F15" s="169"/>
      <c r="G15" s="169"/>
      <c r="H15" s="176"/>
      <c r="I15" s="178"/>
      <c r="J15" s="176">
        <f t="shared" si="2"/>
        <v>0</v>
      </c>
      <c r="K15" s="176"/>
      <c r="L15" s="176">
        <f t="shared" si="1"/>
        <v>0</v>
      </c>
      <c r="M15" s="163"/>
    </row>
    <row r="16" spans="1:13">
      <c r="A16" s="177" t="s">
        <v>387</v>
      </c>
      <c r="B16" s="169"/>
      <c r="C16" s="169"/>
      <c r="D16" s="169"/>
      <c r="E16" s="169"/>
      <c r="F16" s="169"/>
      <c r="G16" s="169"/>
      <c r="H16" s="176"/>
      <c r="I16" s="176"/>
      <c r="J16" s="176">
        <f t="shared" si="2"/>
        <v>0</v>
      </c>
      <c r="K16" s="176"/>
      <c r="L16" s="176">
        <f t="shared" si="1"/>
        <v>0</v>
      </c>
      <c r="M16" s="163"/>
    </row>
    <row r="17" spans="1:13">
      <c r="A17" s="175" t="s">
        <v>388</v>
      </c>
      <c r="B17" s="179">
        <f>SUM(B13:B16)</f>
        <v>0</v>
      </c>
      <c r="C17" s="179">
        <f t="shared" ref="C17:K17" si="3">SUM(C13:C16)</f>
        <v>0</v>
      </c>
      <c r="D17" s="179">
        <f t="shared" si="3"/>
        <v>0</v>
      </c>
      <c r="E17" s="179">
        <f t="shared" si="3"/>
        <v>0</v>
      </c>
      <c r="F17" s="179">
        <f>SUM(F13:F16)</f>
        <v>0</v>
      </c>
      <c r="G17" s="179">
        <f t="shared" si="3"/>
        <v>0</v>
      </c>
      <c r="H17" s="179">
        <f t="shared" si="3"/>
        <v>19400270</v>
      </c>
      <c r="I17" s="179">
        <f>SUM(I13:I16)</f>
        <v>0</v>
      </c>
      <c r="J17" s="179">
        <f t="shared" si="2"/>
        <v>19400270</v>
      </c>
      <c r="K17" s="179">
        <f t="shared" si="3"/>
        <v>0</v>
      </c>
      <c r="L17" s="179">
        <f t="shared" si="1"/>
        <v>19400270</v>
      </c>
      <c r="M17" s="163"/>
    </row>
    <row r="18" spans="1:13">
      <c r="A18" s="175" t="s">
        <v>389</v>
      </c>
      <c r="B18" s="169"/>
      <c r="C18" s="169"/>
      <c r="D18" s="169"/>
      <c r="E18" s="169"/>
      <c r="F18" s="169"/>
      <c r="G18" s="169"/>
      <c r="H18" s="176"/>
      <c r="I18" s="176"/>
      <c r="J18" s="176">
        <f t="shared" si="2"/>
        <v>0</v>
      </c>
      <c r="K18" s="176"/>
      <c r="L18" s="176">
        <f t="shared" si="1"/>
        <v>0</v>
      </c>
      <c r="M18" s="163"/>
    </row>
    <row r="19" spans="1:13">
      <c r="A19" s="180" t="s">
        <v>390</v>
      </c>
      <c r="B19" s="169"/>
      <c r="C19" s="169"/>
      <c r="D19" s="169"/>
      <c r="E19" s="169"/>
      <c r="F19" s="169"/>
      <c r="G19" s="169"/>
      <c r="H19" s="176"/>
      <c r="I19" s="176"/>
      <c r="J19" s="176">
        <f t="shared" si="2"/>
        <v>0</v>
      </c>
      <c r="K19" s="176"/>
      <c r="L19" s="176">
        <f t="shared" si="1"/>
        <v>0</v>
      </c>
      <c r="M19" s="163"/>
    </row>
    <row r="20" spans="1:13">
      <c r="A20" s="180" t="s">
        <v>391</v>
      </c>
      <c r="B20" s="169"/>
      <c r="C20" s="169"/>
      <c r="D20" s="169"/>
      <c r="E20" s="169"/>
      <c r="F20" s="169"/>
      <c r="G20" s="169"/>
      <c r="H20" s="176">
        <v>-10793618</v>
      </c>
      <c r="I20" s="176"/>
      <c r="J20" s="176">
        <f t="shared" si="2"/>
        <v>-10793618</v>
      </c>
      <c r="K20" s="176"/>
      <c r="L20" s="176">
        <f t="shared" si="1"/>
        <v>-10793618</v>
      </c>
      <c r="M20" s="163"/>
    </row>
    <row r="21" spans="1:13">
      <c r="A21" s="181" t="s">
        <v>392</v>
      </c>
      <c r="B21" s="169"/>
      <c r="C21" s="169"/>
      <c r="D21" s="169"/>
      <c r="E21" s="182">
        <v>634920</v>
      </c>
      <c r="F21" s="182">
        <v>1269835</v>
      </c>
      <c r="G21" s="182"/>
      <c r="H21" s="176">
        <v>-1904760</v>
      </c>
      <c r="I21" s="176"/>
      <c r="J21" s="176">
        <f t="shared" si="2"/>
        <v>-5</v>
      </c>
      <c r="K21" s="176"/>
      <c r="L21" s="176">
        <f t="shared" si="1"/>
        <v>-5</v>
      </c>
      <c r="M21" s="163"/>
    </row>
    <row r="22" spans="1:13">
      <c r="A22" s="175" t="s">
        <v>393</v>
      </c>
      <c r="B22" s="174">
        <f>SUM(B19:B21)</f>
        <v>0</v>
      </c>
      <c r="C22" s="174">
        <f t="shared" ref="C22:K22" si="4">SUM(C19:C21)</f>
        <v>0</v>
      </c>
      <c r="D22" s="174">
        <f t="shared" si="4"/>
        <v>0</v>
      </c>
      <c r="E22" s="174">
        <f t="shared" si="4"/>
        <v>634920</v>
      </c>
      <c r="F22" s="174">
        <f>SUM(F19:F21)</f>
        <v>1269835</v>
      </c>
      <c r="G22" s="174">
        <f t="shared" si="4"/>
        <v>0</v>
      </c>
      <c r="H22" s="174">
        <f t="shared" si="4"/>
        <v>-12698378</v>
      </c>
      <c r="I22" s="174">
        <f t="shared" si="4"/>
        <v>0</v>
      </c>
      <c r="J22" s="179">
        <f t="shared" si="2"/>
        <v>-10793623</v>
      </c>
      <c r="K22" s="174">
        <f t="shared" si="4"/>
        <v>0</v>
      </c>
      <c r="L22" s="174">
        <f t="shared" si="1"/>
        <v>-10793623</v>
      </c>
      <c r="M22" s="163"/>
    </row>
    <row r="23" spans="1:13">
      <c r="A23" s="175"/>
      <c r="B23" s="167"/>
      <c r="C23" s="168"/>
      <c r="D23" s="167"/>
      <c r="E23" s="168"/>
      <c r="F23" s="168"/>
      <c r="G23" s="168"/>
      <c r="H23" s="168"/>
      <c r="I23" s="176"/>
      <c r="J23" s="176"/>
      <c r="K23" s="176"/>
      <c r="L23" s="168"/>
      <c r="M23" s="163"/>
    </row>
    <row r="24" spans="1:13" ht="15.75" thickBot="1">
      <c r="A24" s="175" t="s">
        <v>394</v>
      </c>
      <c r="B24" s="183">
        <f>B12+B17+B22</f>
        <v>40349000</v>
      </c>
      <c r="C24" s="183">
        <f t="shared" ref="C24:K24" si="5">C12+C17+C22</f>
        <v>0</v>
      </c>
      <c r="D24" s="183">
        <f t="shared" si="5"/>
        <v>0</v>
      </c>
      <c r="E24" s="183">
        <f t="shared" si="5"/>
        <v>5435364</v>
      </c>
      <c r="F24" s="183">
        <f>F12+F17+F22</f>
        <v>42828934</v>
      </c>
      <c r="G24" s="183">
        <f t="shared" si="5"/>
        <v>0</v>
      </c>
      <c r="H24" s="183">
        <f t="shared" si="5"/>
        <v>19400270</v>
      </c>
      <c r="I24" s="183">
        <f t="shared" si="5"/>
        <v>0</v>
      </c>
      <c r="J24" s="183">
        <f t="shared" si="2"/>
        <v>108013568</v>
      </c>
      <c r="K24" s="183">
        <f t="shared" si="5"/>
        <v>0</v>
      </c>
      <c r="L24" s="183">
        <f t="shared" si="1"/>
        <v>108013568</v>
      </c>
      <c r="M24" s="163"/>
    </row>
    <row r="25" spans="1:13" ht="15.75" thickTop="1">
      <c r="A25" s="184"/>
      <c r="B25" s="167"/>
      <c r="C25" s="167"/>
      <c r="D25" s="167"/>
      <c r="E25" s="167"/>
      <c r="F25" s="167"/>
      <c r="G25" s="167"/>
      <c r="H25" s="167"/>
      <c r="I25" s="176"/>
      <c r="J25" s="176">
        <f t="shared" si="2"/>
        <v>0</v>
      </c>
      <c r="K25" s="176"/>
      <c r="L25" s="167">
        <f t="shared" si="1"/>
        <v>0</v>
      </c>
      <c r="M25" s="163"/>
    </row>
    <row r="26" spans="1:13">
      <c r="A26" s="175" t="s">
        <v>395</v>
      </c>
      <c r="B26" s="169"/>
      <c r="C26" s="169"/>
      <c r="D26" s="169"/>
      <c r="E26" s="169"/>
      <c r="F26" s="169"/>
      <c r="G26" s="169"/>
      <c r="H26" s="176"/>
      <c r="I26" s="176"/>
      <c r="J26" s="176">
        <f t="shared" si="2"/>
        <v>0</v>
      </c>
      <c r="K26" s="176"/>
      <c r="L26" s="176">
        <f t="shared" si="1"/>
        <v>0</v>
      </c>
      <c r="M26" s="163"/>
    </row>
    <row r="27" spans="1:13">
      <c r="A27" s="177" t="s">
        <v>396</v>
      </c>
      <c r="B27" s="169"/>
      <c r="C27" s="169"/>
      <c r="D27" s="169"/>
      <c r="E27" s="169"/>
      <c r="F27" s="169"/>
      <c r="G27" s="169"/>
      <c r="H27" s="176"/>
      <c r="I27" s="178">
        <v>14123926</v>
      </c>
      <c r="J27" s="176">
        <f t="shared" si="2"/>
        <v>14123926</v>
      </c>
      <c r="K27" s="178"/>
      <c r="L27" s="176">
        <f t="shared" si="1"/>
        <v>14123926</v>
      </c>
      <c r="M27" s="163"/>
    </row>
    <row r="28" spans="1:13">
      <c r="A28" s="177" t="s">
        <v>301</v>
      </c>
      <c r="B28" s="169"/>
      <c r="C28" s="169"/>
      <c r="D28" s="169"/>
      <c r="E28" s="169"/>
      <c r="F28" s="169"/>
      <c r="G28" s="169"/>
      <c r="H28" s="176"/>
      <c r="I28" s="178"/>
      <c r="J28" s="176">
        <f t="shared" si="2"/>
        <v>0</v>
      </c>
      <c r="K28" s="176"/>
      <c r="L28" s="176">
        <f t="shared" si="1"/>
        <v>0</v>
      </c>
      <c r="M28" s="163"/>
    </row>
    <row r="29" spans="1:13">
      <c r="A29" s="177" t="s">
        <v>387</v>
      </c>
      <c r="B29" s="169"/>
      <c r="C29" s="169"/>
      <c r="D29" s="169"/>
      <c r="E29" s="169"/>
      <c r="F29" s="169"/>
      <c r="G29" s="169"/>
      <c r="H29" s="176"/>
      <c r="I29" s="176"/>
      <c r="J29" s="176">
        <f t="shared" si="2"/>
        <v>0</v>
      </c>
      <c r="K29" s="176"/>
      <c r="L29" s="176">
        <f t="shared" si="1"/>
        <v>0</v>
      </c>
      <c r="M29" s="163"/>
    </row>
    <row r="30" spans="1:13">
      <c r="A30" s="175" t="s">
        <v>397</v>
      </c>
      <c r="B30" s="179">
        <f>SUM(B27:B29)</f>
        <v>0</v>
      </c>
      <c r="C30" s="179">
        <f t="shared" ref="C30:K30" si="6">SUM(C27:C29)</f>
        <v>0</v>
      </c>
      <c r="D30" s="179">
        <f t="shared" si="6"/>
        <v>0</v>
      </c>
      <c r="E30" s="179">
        <f t="shared" si="6"/>
        <v>0</v>
      </c>
      <c r="F30" s="179">
        <f>SUM(F27:F29)</f>
        <v>0</v>
      </c>
      <c r="G30" s="179">
        <f t="shared" si="6"/>
        <v>0</v>
      </c>
      <c r="H30" s="179">
        <f t="shared" si="6"/>
        <v>0</v>
      </c>
      <c r="I30" s="179">
        <f t="shared" si="6"/>
        <v>14123926</v>
      </c>
      <c r="J30" s="179">
        <f t="shared" si="2"/>
        <v>14123926</v>
      </c>
      <c r="K30" s="179">
        <f t="shared" si="6"/>
        <v>0</v>
      </c>
      <c r="L30" s="179">
        <f t="shared" si="1"/>
        <v>14123926</v>
      </c>
      <c r="M30" s="163"/>
    </row>
    <row r="31" spans="1:13">
      <c r="A31" s="175" t="s">
        <v>389</v>
      </c>
      <c r="B31" s="169"/>
      <c r="C31" s="169"/>
      <c r="D31" s="169"/>
      <c r="E31" s="169"/>
      <c r="F31" s="169"/>
      <c r="G31" s="169"/>
      <c r="H31" s="176"/>
      <c r="I31" s="176"/>
      <c r="J31" s="176">
        <f t="shared" si="2"/>
        <v>0</v>
      </c>
      <c r="K31" s="176"/>
      <c r="L31" s="176">
        <f t="shared" si="1"/>
        <v>0</v>
      </c>
      <c r="M31" s="163"/>
    </row>
    <row r="32" spans="1:13">
      <c r="A32" s="180" t="s">
        <v>390</v>
      </c>
      <c r="B32" s="169"/>
      <c r="C32" s="169"/>
      <c r="D32" s="169"/>
      <c r="E32" s="169"/>
      <c r="F32" s="169"/>
      <c r="G32" s="169"/>
      <c r="H32" s="176"/>
      <c r="I32" s="176"/>
      <c r="J32" s="176">
        <f t="shared" si="2"/>
        <v>0</v>
      </c>
      <c r="K32" s="176"/>
      <c r="L32" s="176">
        <f t="shared" si="1"/>
        <v>0</v>
      </c>
      <c r="M32" s="163"/>
    </row>
    <row r="33" spans="1:13">
      <c r="A33" s="180" t="s">
        <v>398</v>
      </c>
      <c r="B33" s="169"/>
      <c r="C33" s="169"/>
      <c r="D33" s="169"/>
      <c r="E33" s="169"/>
      <c r="F33" s="169">
        <v>-30019214</v>
      </c>
      <c r="G33" s="169"/>
      <c r="H33" s="176"/>
      <c r="I33" s="176"/>
      <c r="J33" s="176">
        <f t="shared" si="2"/>
        <v>-30019214</v>
      </c>
      <c r="K33" s="176"/>
      <c r="L33" s="176">
        <f t="shared" si="1"/>
        <v>-30019214</v>
      </c>
      <c r="M33" s="163"/>
    </row>
    <row r="34" spans="1:13">
      <c r="A34" s="181" t="s">
        <v>399</v>
      </c>
      <c r="B34" s="169"/>
      <c r="C34" s="169"/>
      <c r="D34" s="169"/>
      <c r="E34" s="182">
        <v>970014</v>
      </c>
      <c r="F34" s="182">
        <v>18430251</v>
      </c>
      <c r="G34" s="182"/>
      <c r="H34" s="176">
        <v>-19400270</v>
      </c>
      <c r="I34" s="176"/>
      <c r="J34" s="176">
        <f t="shared" si="2"/>
        <v>-5</v>
      </c>
      <c r="K34" s="176"/>
      <c r="L34" s="176">
        <f t="shared" si="1"/>
        <v>-5</v>
      </c>
      <c r="M34" s="163"/>
    </row>
    <row r="35" spans="1:13">
      <c r="A35" s="175" t="s">
        <v>393</v>
      </c>
      <c r="B35" s="179">
        <f>SUM(B32:B34)</f>
        <v>0</v>
      </c>
      <c r="C35" s="179">
        <f t="shared" ref="C35:K35" si="7">SUM(C32:C34)</f>
        <v>0</v>
      </c>
      <c r="D35" s="179">
        <f t="shared" si="7"/>
        <v>0</v>
      </c>
      <c r="E35" s="179">
        <f t="shared" si="7"/>
        <v>970014</v>
      </c>
      <c r="F35" s="179">
        <f>SUM(F32:F34)</f>
        <v>-11588963</v>
      </c>
      <c r="G35" s="179">
        <f t="shared" si="7"/>
        <v>0</v>
      </c>
      <c r="H35" s="179">
        <f t="shared" si="7"/>
        <v>-19400270</v>
      </c>
      <c r="I35" s="179">
        <f t="shared" si="7"/>
        <v>0</v>
      </c>
      <c r="J35" s="179">
        <f t="shared" si="2"/>
        <v>-30019219</v>
      </c>
      <c r="K35" s="179">
        <f t="shared" si="7"/>
        <v>0</v>
      </c>
      <c r="L35" s="179">
        <f t="shared" si="1"/>
        <v>-30019219</v>
      </c>
      <c r="M35" s="163"/>
    </row>
    <row r="36" spans="1:13">
      <c r="A36" s="175"/>
      <c r="B36" s="169"/>
      <c r="C36" s="169"/>
      <c r="D36" s="169"/>
      <c r="E36" s="169"/>
      <c r="F36" s="169"/>
      <c r="G36" s="169"/>
      <c r="H36" s="176"/>
      <c r="I36" s="176"/>
      <c r="J36" s="176"/>
      <c r="K36" s="176"/>
      <c r="L36" s="176"/>
      <c r="M36" s="163"/>
    </row>
    <row r="37" spans="1:13" ht="15.75" thickBot="1">
      <c r="A37" s="175" t="s">
        <v>400</v>
      </c>
      <c r="B37" s="183">
        <f>B24+B30+B35</f>
        <v>40349000</v>
      </c>
      <c r="C37" s="183">
        <f t="shared" ref="C37:K37" si="8">C24+C30+C35</f>
        <v>0</v>
      </c>
      <c r="D37" s="183">
        <f t="shared" si="8"/>
        <v>0</v>
      </c>
      <c r="E37" s="183">
        <f t="shared" si="8"/>
        <v>6405378</v>
      </c>
      <c r="F37" s="183">
        <f t="shared" si="8"/>
        <v>31239971</v>
      </c>
      <c r="G37" s="183">
        <f t="shared" si="8"/>
        <v>0</v>
      </c>
      <c r="H37" s="183">
        <f t="shared" si="8"/>
        <v>0</v>
      </c>
      <c r="I37" s="183">
        <f t="shared" si="8"/>
        <v>14123926</v>
      </c>
      <c r="J37" s="183">
        <f t="shared" si="2"/>
        <v>92118275</v>
      </c>
      <c r="K37" s="183">
        <f t="shared" si="8"/>
        <v>0</v>
      </c>
      <c r="L37" s="183">
        <f t="shared" si="1"/>
        <v>92118275</v>
      </c>
      <c r="M37" s="163"/>
    </row>
    <row r="38" spans="1:13" ht="15.75" thickTop="1">
      <c r="B38" s="185"/>
      <c r="C38" s="185"/>
      <c r="D38" s="185"/>
      <c r="E38" s="185"/>
      <c r="F38" s="185"/>
      <c r="G38" s="185"/>
      <c r="H38" s="186"/>
      <c r="I38" s="186"/>
      <c r="J38" s="186"/>
      <c r="K38" s="186"/>
      <c r="L38" s="186"/>
      <c r="M38" s="163"/>
    </row>
    <row r="39" spans="1:13">
      <c r="A39" s="187" t="s">
        <v>401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7"/>
      <c r="M39" s="163"/>
    </row>
    <row r="40" spans="1:13">
      <c r="A40" s="187" t="s">
        <v>402</v>
      </c>
      <c r="B40" s="188"/>
      <c r="C40" s="188"/>
      <c r="D40" s="188"/>
      <c r="E40" s="188"/>
      <c r="F40" s="188"/>
      <c r="G40" s="188"/>
      <c r="H40" s="189"/>
      <c r="I40" s="189"/>
      <c r="J40" s="187"/>
      <c r="K40" s="189"/>
      <c r="L40" s="187"/>
      <c r="M40" s="163"/>
    </row>
    <row r="41" spans="1:13">
      <c r="B41" s="163"/>
      <c r="C41" s="163"/>
      <c r="D41" s="163"/>
      <c r="E41" s="163"/>
      <c r="F41" s="163"/>
      <c r="G41" s="163"/>
      <c r="M41" s="163"/>
    </row>
    <row r="42" spans="1:13">
      <c r="B42" s="163"/>
      <c r="C42" s="163"/>
      <c r="D42" s="163"/>
      <c r="E42" s="163"/>
      <c r="F42" s="163"/>
      <c r="G42" s="163"/>
      <c r="M42" s="163"/>
    </row>
    <row r="43" spans="1:13">
      <c r="B43" s="163"/>
      <c r="C43" s="163"/>
      <c r="D43" s="163"/>
      <c r="E43" s="163"/>
      <c r="F43" s="163"/>
      <c r="G43" s="163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(indirekt)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2021-09-30T13:14:15Z</dcterms:modified>
</cp:coreProperties>
</file>