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 activeTab="1"/>
  </bookViews>
  <sheets>
    <sheet name="Kopertina" sheetId="6" r:id="rId1"/>
    <sheet name="Aktiv-Pasiv version plote" sheetId="1" r:id="rId2"/>
    <sheet name="Pasqyra Ardhura-Shpenzime " sheetId="2" r:id="rId3"/>
    <sheet name="Pasqyra fluksit monetar" sheetId="3" r:id="rId4"/>
    <sheet name="Pasqyra e kapitalit" sheetId="4" r:id="rId5"/>
  </sheets>
  <calcPr calcId="125725"/>
</workbook>
</file>

<file path=xl/calcChain.xml><?xml version="1.0" encoding="utf-8"?>
<calcChain xmlns="http://schemas.openxmlformats.org/spreadsheetml/2006/main">
  <c r="J30" i="4"/>
  <c r="G30"/>
  <c r="G25"/>
  <c r="C30"/>
  <c r="J26"/>
  <c r="C28" i="3"/>
  <c r="C17"/>
  <c r="C26" s="1"/>
  <c r="C24"/>
  <c r="C9"/>
  <c r="F26" i="2"/>
  <c r="F27" s="1"/>
  <c r="F29" s="1"/>
  <c r="E26"/>
  <c r="E17"/>
  <c r="E18" s="1"/>
  <c r="E27" s="1"/>
  <c r="E29" s="1"/>
  <c r="E9"/>
  <c r="E17" i="1"/>
  <c r="E51"/>
  <c r="F42"/>
  <c r="E42"/>
  <c r="F24"/>
  <c r="E24"/>
  <c r="F17"/>
  <c r="E28"/>
  <c r="E7"/>
  <c r="E99"/>
  <c r="E100" s="1"/>
  <c r="F99"/>
  <c r="F75"/>
  <c r="F100" s="1"/>
  <c r="E72"/>
  <c r="E75" s="1"/>
  <c r="F72"/>
  <c r="F51"/>
  <c r="J25" i="4" l="1"/>
  <c r="E52" i="1"/>
  <c r="F28"/>
  <c r="F52" s="1"/>
  <c r="J21" i="4"/>
  <c r="F7" i="1"/>
  <c r="F15" i="4"/>
  <c r="J8"/>
  <c r="J9"/>
  <c r="J10"/>
  <c r="J11"/>
  <c r="J12"/>
  <c r="J13"/>
  <c r="J14"/>
  <c r="C15"/>
  <c r="J15" s="1"/>
  <c r="G15"/>
  <c r="D15"/>
  <c r="E15"/>
  <c r="H15"/>
  <c r="I15"/>
  <c r="J7"/>
  <c r="J16"/>
  <c r="J17"/>
  <c r="J18"/>
  <c r="J19"/>
  <c r="C20"/>
  <c r="C25" s="1"/>
  <c r="G20"/>
  <c r="J20"/>
</calcChain>
</file>

<file path=xl/sharedStrings.xml><?xml version="1.0" encoding="utf-8"?>
<sst xmlns="http://schemas.openxmlformats.org/spreadsheetml/2006/main" count="360" uniqueCount="264">
  <si>
    <t>AKTIVET AFATSHKURTËRA</t>
  </si>
  <si>
    <t>Aktive monetare</t>
  </si>
  <si>
    <t>Derivative dhe aktive te mbajtura per tregtim</t>
  </si>
  <si>
    <t>-Derivativet</t>
  </si>
  <si>
    <t>-Aktivet e mbajtura per tregtim</t>
  </si>
  <si>
    <t>Totali 2</t>
  </si>
  <si>
    <t>Aktive te tjera financiare afatshkurtra</t>
  </si>
  <si>
    <t>Llogari/Kerkesa te arketueshme</t>
  </si>
  <si>
    <t>Llogari/Kerkesa te tjera te arketueshme</t>
  </si>
  <si>
    <t>Instrumente te tjera borxhi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</si>
  <si>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</si>
  <si>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</si>
  <si>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</si>
  <si>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</si>
  <si>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</si>
  <si>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</si>
  <si>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</si>
  <si>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</si>
  <si>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</si>
  <si>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 biologjike afatshkurtra</t>
  </si>
  <si>
    <t>Aktivet afatshkurtra te mbajtura per shitje</t>
  </si>
  <si>
    <t>Parapagimet dhe shpenzimet e shtyra</t>
  </si>
  <si>
    <t>AKTIVET AFATGJATA</t>
  </si>
  <si>
    <t>Investimet financiare afatgjata</t>
  </si>
  <si>
    <t>Pjesemarrje te tjera ne njesi te kontrolluara ( vetem ne PF )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</si>
  <si>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</si>
  <si>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</si>
  <si>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</si>
  <si>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</si>
  <si>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</si>
  <si>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</si>
  <si>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</si>
  <si>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</si>
  <si>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 me vl. Kontabel )</t>
  </si>
  <si>
    <t>Aktive biologjike afatgjata</t>
  </si>
  <si>
    <t>Aktive afatgjata jomateriale</t>
  </si>
  <si>
    <t>Emri i mire</t>
  </si>
  <si>
    <t>Shpenzimet e zhvillimit</t>
  </si>
  <si>
    <t>Aktive te tjera afatgjata jomateriale</t>
  </si>
  <si>
    <t>Kapitali aksionar i papaguar</t>
  </si>
  <si>
    <t xml:space="preserve">Aktive te tjera afatgjata </t>
  </si>
  <si>
    <t>TOTAL I AKTIVEVE AFATGJATA ( II )</t>
  </si>
  <si>
    <t>TOTAL I AKTIVEVE AFATSHKURTËRA ( I )</t>
  </si>
  <si>
    <t>TOTALI I AKTIVEVE ( I + II )</t>
  </si>
  <si>
    <t>I</t>
  </si>
  <si>
    <t>1.</t>
  </si>
  <si>
    <t>2.</t>
  </si>
  <si>
    <t>( i )</t>
  </si>
  <si>
    <t>( ii )</t>
  </si>
  <si>
    <t>3.</t>
  </si>
  <si>
    <t>( iii )</t>
  </si>
  <si>
    <t>( iv )</t>
  </si>
  <si>
    <t>( v )</t>
  </si>
  <si>
    <t>4.</t>
  </si>
  <si>
    <t>5.</t>
  </si>
  <si>
    <t>6.</t>
  </si>
  <si>
    <t>7.</t>
  </si>
  <si>
    <t>II</t>
  </si>
  <si>
    <t>AKTIVET</t>
  </si>
  <si>
    <t>Shenime</t>
  </si>
  <si>
    <t>DETYRIMET DHE KAPITALI</t>
  </si>
  <si>
    <t>DETYRIMET AFATSHKURTËRA</t>
  </si>
  <si>
    <t>Derivativet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</si>
  <si>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</si>
  <si>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</si>
  <si>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</si>
  <si>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</si>
  <si>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</si>
  <si>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</si>
  <si>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</si>
  <si>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Hua te tjera</t>
  </si>
  <si>
    <t>Pararpagimet e arketuara</t>
  </si>
  <si>
    <t>Grantet dhe te ardhurat e shtyra</t>
  </si>
  <si>
    <t>Provizionet afatshkurtera</t>
  </si>
  <si>
    <t>TOTAL I DETYRIMEVE AFATSHKURTËRA ( I )</t>
  </si>
  <si>
    <t>DETYRIMET AFATGJATA</t>
  </si>
  <si>
    <t>Huate afatgjata</t>
  </si>
  <si>
    <t>Hua, bono, dhe detyrime nga qiraja financiare</t>
  </si>
  <si>
    <t>Bonot e konvertueshme</t>
  </si>
  <si>
    <t>Huamarrje te tjera afatgjata</t>
  </si>
  <si>
    <t>Provizionet afatgjata</t>
  </si>
  <si>
    <t>TOTAL I DETYRIMEVE AFATGJATA ( II )</t>
  </si>
  <si>
    <t>TOTAL I DETYRIMEVE  ( I + II )</t>
  </si>
  <si>
    <t>III</t>
  </si>
  <si>
    <t>KAPITALI</t>
  </si>
  <si>
    <t>Kapitali aksionar</t>
  </si>
  <si>
    <t>Primi i aksionit</t>
  </si>
  <si>
    <t>Njesite ose aksionet e thesarit ( negative )</t>
  </si>
  <si>
    <t>Rezerva statusore</t>
  </si>
  <si>
    <t>Rezerva ligjore</t>
  </si>
  <si>
    <t>Rezerva te tjera</t>
  </si>
  <si>
    <t>Fitimet e pashperndara</t>
  </si>
  <si>
    <t>Fitimi ( Humbja ) e vitit</t>
  </si>
  <si>
    <t>TOTAL I KAPITALIT ( III )</t>
  </si>
  <si>
    <t>TOTAL I DETYRIMEVE KAPITALIT  ( I,II,III )</t>
  </si>
  <si>
    <t>8.</t>
  </si>
  <si>
    <t>9.</t>
  </si>
  <si>
    <t>10.</t>
  </si>
  <si>
    <t>Aksionet e pakices                                                                        ( Perdoret vetem per P.F. te konsoliduara )</t>
  </si>
  <si>
    <t>Kapitali qe i perket aksionareve te shoqerise meme                   ( Perdoret vetem per P.F. te konsoliduara )</t>
  </si>
  <si>
    <t>Detyrime tatimore</t>
  </si>
  <si>
    <t>Nr</t>
  </si>
  <si>
    <t>Pershkrimi i Elementeve</t>
  </si>
  <si>
    <t>Referencat Nr llogarise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</si>
  <si>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</si>
  <si>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</si>
  <si>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</si>
  <si>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</si>
  <si>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Amortizimet dhe zhvleresimet</t>
  </si>
  <si>
    <t>Shpenzime te tjera</t>
  </si>
  <si>
    <t>Totali i shpenzimeve ( shuma 4 - 7 )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</si>
  <si>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</si>
  <si>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</si>
  <si>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</si>
  <si>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</si>
  <si>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>Te ardhurat dhe shpenzimet nga interesat</t>
  </si>
  <si>
    <t>Te ardhura dhe shpenzime te tjera financiare</t>
  </si>
  <si>
    <t>Fitimi ( Humbja ) para tatimit</t>
  </si>
  <si>
    <t>Shpenzimet e tatimit mbi fitimin</t>
  </si>
  <si>
    <t>Elementet e pasqyrave te konsoliduara</t>
  </si>
  <si>
    <t>11.</t>
  </si>
  <si>
    <t>12.</t>
  </si>
  <si>
    <t>12.1</t>
  </si>
  <si>
    <t>12.2</t>
  </si>
  <si>
    <t>12.3</t>
  </si>
  <si>
    <t>12.4</t>
  </si>
  <si>
    <t>13.</t>
  </si>
  <si>
    <t>14.</t>
  </si>
  <si>
    <t>15.</t>
  </si>
  <si>
    <t>16.</t>
  </si>
  <si>
    <t>17.</t>
  </si>
  <si>
    <t>Fitimi apo humbja nga veprimtaria kryesore               ( 1+2+/-3-8)</t>
  </si>
  <si>
    <t>Fitimet ( Humbjet ) nga kursi i kembimit</t>
  </si>
  <si>
    <t>( Bazuar ne Klasifikimin e Shpenzimeve sipas Natyres )</t>
  </si>
  <si>
    <t>Totali i te ardhurave dhe shpenzimeve financiare    ( 12.1+/-12.2+/-12.3+/-12.4)</t>
  </si>
  <si>
    <t>Fitimi ( Humbja ) neto e vitit financiar                           ( 14-15 )</t>
  </si>
  <si>
    <t>Pasqyra e fluksit monetar - Metoda direkte</t>
  </si>
  <si>
    <t>Fluksi monetar nga veprimtarite e shfrytezimit</t>
  </si>
  <si>
    <t>Mjetet monetare ( MM ) te arketuara nga klientet</t>
  </si>
  <si>
    <t>MM te ardhura nga veprimtarite</t>
  </si>
  <si>
    <t>Interesi i paguar</t>
  </si>
  <si>
    <t>Tatim mbi fitimin i paguar</t>
  </si>
  <si>
    <t>MM neto nga veprimtaria e shfrytezimit</t>
  </si>
  <si>
    <t>Fluksi monetar nga veprimtarite investuese</t>
  </si>
  <si>
    <t>Blerja e njesise se kontrolluar X minus parate e arketuara</t>
  </si>
  <si>
    <t>Blerja e aktiveve afatgjata materiale</t>
  </si>
  <si>
    <t>Te ardhurat nga shitja e pajisjeve</t>
  </si>
  <si>
    <t>Interesi i arketuar</t>
  </si>
  <si>
    <t>Dividentet e arketuar</t>
  </si>
  <si>
    <t>MM neto te perdorura ne veprimtarite investuese</t>
  </si>
  <si>
    <t>Fluksi monetar nga aktivitetet financiare</t>
  </si>
  <si>
    <t>Te ardhura nga emetimi i kapitalit aksionar</t>
  </si>
  <si>
    <t>Te ardhura nga huamarrje afatgjata</t>
  </si>
  <si>
    <t>Pagesat e detyrimeve te qirase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</si>
  <si>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</si>
  <si>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</si>
  <si>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</si>
  <si>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</si>
  <si>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</si>
  <si>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Aksionet e thesarit</t>
  </si>
  <si>
    <t>Rezerva statusore dhe ligjore</t>
  </si>
  <si>
    <t>Totali</t>
  </si>
  <si>
    <t>Zoterimet e aksionereve te pakices</t>
  </si>
  <si>
    <t>Fitimi i pashperndare</t>
  </si>
  <si>
    <t>MM te paguar ndaj furnitoreve dhe punonjesve</t>
  </si>
  <si>
    <t>Efekti i ndryshimeve ne politikat kontabel</t>
  </si>
  <si>
    <t>Pozicioni i rregulluar</t>
  </si>
  <si>
    <t>Efektet e ndryshimit te kurseve te kembimit gjate konsolidimit</t>
  </si>
  <si>
    <t>Dividentet e paguar</t>
  </si>
  <si>
    <t>Emetim i kapitalit aksionar</t>
  </si>
  <si>
    <t>Fitimi neto per periudhen kontabel</t>
  </si>
  <si>
    <t>Aksione te thesarit te riblera</t>
  </si>
  <si>
    <t>Rritje e rezerves se kapitalit</t>
  </si>
  <si>
    <t>Emetim i aksioneve</t>
  </si>
  <si>
    <t>Pozicioni me 31 dhjetor 2008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</si>
  <si>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</si>
  <si>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</si>
  <si>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</si>
  <si>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</si>
  <si>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</si>
  <si>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</si>
  <si>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</si>
  <si>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</si>
  <si>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</si>
  <si>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</si>
  <si>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</si>
  <si>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</t>
  </si>
  <si>
    <t>Pasqyra Financiare jane te rumbullakosura ne</t>
  </si>
  <si>
    <t>0 LEK</t>
  </si>
  <si>
    <t xml:space="preserve">  Periudha  Kontabel e Pasqyrave Financiare</t>
  </si>
  <si>
    <t>Nga</t>
  </si>
  <si>
    <t>Deri</t>
  </si>
  <si>
    <t xml:space="preserve">  Data  e  mbylljes se Pasqyrave Financiare</t>
  </si>
  <si>
    <t>TIRANA AKUSTIK   sh.p.k</t>
  </si>
  <si>
    <t>K 81331025 I</t>
  </si>
  <si>
    <t>TIRANE</t>
  </si>
  <si>
    <t xml:space="preserve">Blerje shitje, import - eksport, instalime sistem </t>
  </si>
  <si>
    <t>akustik dhe izolim ndertesash</t>
  </si>
  <si>
    <t>444-4454</t>
  </si>
  <si>
    <t>411-414</t>
  </si>
  <si>
    <t>218-281</t>
  </si>
  <si>
    <t>431-447</t>
  </si>
  <si>
    <t>401-404</t>
  </si>
  <si>
    <t>101</t>
  </si>
  <si>
    <t>681</t>
  </si>
  <si>
    <t>606-690</t>
  </si>
  <si>
    <t>767</t>
  </si>
  <si>
    <t>666-766</t>
  </si>
  <si>
    <t>30.01.2008</t>
  </si>
  <si>
    <t xml:space="preserve">(  Ne zbatim te Standartit Kombetar te Kontabilitetit Nr.2 dhe </t>
  </si>
  <si>
    <t xml:space="preserve"> Depozita ne banke dhe ne llogari te tjera</t>
  </si>
  <si>
    <t xml:space="preserve"> Para ne dore (arke)</t>
  </si>
  <si>
    <t>512</t>
  </si>
  <si>
    <t>531</t>
  </si>
  <si>
    <t xml:space="preserve"> -pagat e personelit</t>
  </si>
  <si>
    <t xml:space="preserve"> -shpenzimet per sigurimet shoqerore dhe shendetesore</t>
  </si>
  <si>
    <t>Kosto e punes</t>
  </si>
  <si>
    <t>641</t>
  </si>
  <si>
    <t>644</t>
  </si>
  <si>
    <t>Furnitura, Nentrajtime dhe Sherbime</t>
  </si>
  <si>
    <t>Tatime, Taksa e Derdhje te Ngjashme</t>
  </si>
  <si>
    <t>Shpenzime te Tjera Rrjedhese</t>
  </si>
  <si>
    <t>Pozicioni me 31 dhjetor 2009</t>
  </si>
  <si>
    <t>Pozicioni me 31 dhjetor 2010</t>
  </si>
  <si>
    <t>Bulevardi Zogu i I ,pallati 62,shk 2,kati 3 ap 28</t>
  </si>
  <si>
    <t>Viti 2011</t>
  </si>
  <si>
    <t xml:space="preserve">PASQYRA E TE ARDHURAVE DHE SHPENZIMEVE </t>
  </si>
  <si>
    <t>Pasqyra e Kapitalit: Ne nje pasqyre te pakonsoliduar</t>
  </si>
  <si>
    <t>Pozicioni me 31 dhjetor 2011</t>
  </si>
  <si>
    <t>31</t>
  </si>
  <si>
    <t>35</t>
  </si>
  <si>
    <t>23</t>
  </si>
  <si>
    <t>108</t>
  </si>
  <si>
    <t>109</t>
  </si>
  <si>
    <t>705</t>
  </si>
  <si>
    <t>605</t>
  </si>
  <si>
    <t>69</t>
  </si>
  <si>
    <t>33,965,398</t>
  </si>
  <si>
    <t>(26,647,053)</t>
  </si>
  <si>
    <t>(3,627,960)</t>
  </si>
  <si>
    <t>(3,247,200)</t>
  </si>
  <si>
    <t>(380,760)</t>
  </si>
  <si>
    <t>(1,039,731)</t>
  </si>
  <si>
    <t>(1,135,924)</t>
  </si>
  <si>
    <t>(32,450,668)</t>
  </si>
  <si>
    <t>1,514,730</t>
  </si>
  <si>
    <t>151,524</t>
  </si>
  <si>
    <t>(166,625)</t>
  </si>
  <si>
    <t>27,167,496</t>
  </si>
  <si>
    <t>(25,184,000)</t>
  </si>
  <si>
    <t>(2,329,050)</t>
  </si>
  <si>
    <t>(345,553)</t>
  </si>
  <si>
    <t>23,230</t>
  </si>
  <si>
    <t>(321,341)</t>
  </si>
  <si>
    <t>1,748,355</t>
  </si>
  <si>
    <t>1,427,014</t>
  </si>
  <si>
    <t>Viti   2012</t>
  </si>
  <si>
    <t xml:space="preserve">  01 Janar 2012</t>
  </si>
  <si>
    <t xml:space="preserve">  31 Dhjetor 2012</t>
  </si>
  <si>
    <t xml:space="preserve">  31 Janar 2013</t>
  </si>
  <si>
    <t>Viti 2012</t>
  </si>
  <si>
    <t>Pozicioni me 31 dhjetor 2012</t>
  </si>
  <si>
    <t>Tirana Akustik, Viti 2012</t>
  </si>
  <si>
    <t>213-215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</si>
</sst>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2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0" xfId="0" applyFont="1"/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7" fillId="0" borderId="3" xfId="0" applyFont="1" applyBorder="1"/>
    <xf numFmtId="0" fontId="8" fillId="0" borderId="8" xfId="0" applyFont="1" applyFill="1" applyBorder="1"/>
    <xf numFmtId="0" fontId="7" fillId="0" borderId="6" xfId="0" applyFont="1" applyBorder="1"/>
    <xf numFmtId="0" fontId="8" fillId="0" borderId="8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21" fontId="7" fillId="0" borderId="6" xfId="0" applyNumberFormat="1" applyFont="1" applyBorder="1" applyAlignment="1">
      <alignment horizontal="center"/>
    </xf>
    <xf numFmtId="46" fontId="7" fillId="0" borderId="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49" fontId="7" fillId="0" borderId="1" xfId="0" applyNumberFormat="1" applyFont="1" applyBorder="1"/>
    <xf numFmtId="165" fontId="7" fillId="0" borderId="1" xfId="1" applyNumberFormat="1" applyFont="1" applyBorder="1"/>
    <xf numFmtId="0" fontId="10" fillId="0" borderId="1" xfId="0" applyFont="1" applyBorder="1"/>
    <xf numFmtId="3" fontId="11" fillId="0" borderId="1" xfId="0" applyNumberFormat="1" applyFont="1" applyBorder="1"/>
    <xf numFmtId="165" fontId="8" fillId="0" borderId="1" xfId="1" applyNumberFormat="1" applyFont="1" applyBorder="1"/>
    <xf numFmtId="49" fontId="10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43" fontId="7" fillId="0" borderId="0" xfId="1" applyFont="1"/>
    <xf numFmtId="3" fontId="12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49" fontId="7" fillId="0" borderId="0" xfId="0" applyNumberFormat="1" applyFont="1"/>
    <xf numFmtId="49" fontId="7" fillId="0" borderId="0" xfId="1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165" fontId="8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5" fontId="11" fillId="0" borderId="0" xfId="1" applyNumberFormat="1" applyFont="1"/>
    <xf numFmtId="165" fontId="12" fillId="0" borderId="1" xfId="1" applyNumberFormat="1" applyFont="1" applyBorder="1"/>
    <xf numFmtId="165" fontId="11" fillId="0" borderId="1" xfId="1" applyNumberFormat="1" applyFont="1" applyBorder="1"/>
    <xf numFmtId="0" fontId="8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right"/>
    </xf>
    <xf numFmtId="165" fontId="8" fillId="0" borderId="1" xfId="0" applyNumberFormat="1" applyFont="1" applyBorder="1"/>
    <xf numFmtId="43" fontId="7" fillId="0" borderId="1" xfId="1" applyFont="1" applyBorder="1"/>
    <xf numFmtId="43" fontId="13" fillId="0" borderId="1" xfId="1" applyFont="1" applyBorder="1"/>
    <xf numFmtId="165" fontId="13" fillId="0" borderId="1" xfId="1" applyNumberFormat="1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workbookViewId="0">
      <selection activeCell="H37" sqref="H37"/>
    </sheetView>
  </sheetViews>
  <sheetFormatPr defaultRowHeight="12.75"/>
  <cols>
    <col min="1" max="1" width="2.57031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9" width="9.140625" style="1"/>
    <col min="10" max="10" width="3.140625" style="1" customWidth="1"/>
    <col min="11" max="11" width="18" style="1" customWidth="1"/>
    <col min="12" max="12" width="1.85546875" style="1" customWidth="1"/>
    <col min="13" max="16384" width="9.140625" style="1"/>
  </cols>
  <sheetData>
    <row r="1" spans="2:11" ht="6.75" customHeight="1"/>
    <row r="2" spans="2:1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s="6" customFormat="1" ht="14.1" customHeight="1">
      <c r="B3" s="5"/>
      <c r="C3" s="16" t="s">
        <v>175</v>
      </c>
      <c r="D3" s="16"/>
      <c r="E3" s="16"/>
      <c r="F3" s="17" t="s">
        <v>193</v>
      </c>
      <c r="G3" s="18"/>
      <c r="H3" s="19"/>
      <c r="I3" s="17"/>
      <c r="J3" s="16"/>
      <c r="K3" s="20"/>
    </row>
    <row r="4" spans="2:11" s="6" customFormat="1" ht="14.1" customHeight="1">
      <c r="B4" s="5"/>
      <c r="C4" s="16" t="s">
        <v>176</v>
      </c>
      <c r="D4" s="16"/>
      <c r="E4" s="16"/>
      <c r="F4" s="21" t="s">
        <v>194</v>
      </c>
      <c r="G4" s="22"/>
      <c r="H4" s="23"/>
      <c r="I4" s="24"/>
      <c r="J4" s="25"/>
      <c r="K4" s="20"/>
    </row>
    <row r="5" spans="2:11" s="6" customFormat="1" ht="14.1" customHeight="1">
      <c r="B5" s="5"/>
      <c r="C5" s="16" t="s">
        <v>177</v>
      </c>
      <c r="D5" s="16"/>
      <c r="E5" s="16"/>
      <c r="F5" s="26" t="s">
        <v>224</v>
      </c>
      <c r="G5" s="17"/>
      <c r="H5" s="17"/>
      <c r="I5" s="17"/>
      <c r="J5" s="27"/>
      <c r="K5" s="20"/>
    </row>
    <row r="6" spans="2:11" s="6" customFormat="1" ht="14.1" customHeight="1">
      <c r="B6" s="5"/>
      <c r="C6" s="16"/>
      <c r="D6" s="16"/>
      <c r="E6" s="16"/>
      <c r="F6" s="21"/>
      <c r="G6" s="21"/>
      <c r="H6" s="28"/>
      <c r="I6" s="28" t="s">
        <v>195</v>
      </c>
      <c r="J6" s="25"/>
      <c r="K6" s="20"/>
    </row>
    <row r="7" spans="2:11" s="6" customFormat="1" ht="14.1" customHeight="1">
      <c r="B7" s="5"/>
      <c r="C7" s="16" t="s">
        <v>178</v>
      </c>
      <c r="D7" s="16"/>
      <c r="E7" s="16"/>
      <c r="F7" s="17" t="s">
        <v>208</v>
      </c>
      <c r="G7" s="29"/>
      <c r="H7" s="21"/>
      <c r="I7" s="21"/>
      <c r="J7" s="16"/>
      <c r="K7" s="20"/>
    </row>
    <row r="8" spans="2:11" s="6" customFormat="1" ht="14.1" customHeight="1">
      <c r="B8" s="5"/>
      <c r="C8" s="16" t="s">
        <v>179</v>
      </c>
      <c r="D8" s="16"/>
      <c r="E8" s="16"/>
      <c r="F8" s="30"/>
      <c r="G8" s="31"/>
      <c r="H8" s="21"/>
      <c r="I8" s="21"/>
      <c r="J8" s="16"/>
      <c r="K8" s="20"/>
    </row>
    <row r="9" spans="2:11" s="6" customFormat="1" ht="14.1" customHeight="1">
      <c r="B9" s="5"/>
      <c r="C9" s="16"/>
      <c r="D9" s="16"/>
      <c r="E9" s="16"/>
      <c r="F9" s="21"/>
      <c r="G9" s="21"/>
      <c r="H9" s="21"/>
      <c r="I9" s="21"/>
      <c r="J9" s="16"/>
      <c r="K9" s="20"/>
    </row>
    <row r="10" spans="2:11" s="6" customFormat="1" ht="14.1" customHeight="1">
      <c r="B10" s="5"/>
      <c r="C10" s="16" t="s">
        <v>180</v>
      </c>
      <c r="D10" s="16"/>
      <c r="E10" s="16"/>
      <c r="F10" s="17" t="s">
        <v>196</v>
      </c>
      <c r="G10" s="17"/>
      <c r="H10" s="17"/>
      <c r="I10" s="17"/>
      <c r="J10" s="27"/>
      <c r="K10" s="20"/>
    </row>
    <row r="11" spans="2:11" s="6" customFormat="1" ht="14.1" customHeight="1">
      <c r="B11" s="5"/>
      <c r="C11" s="16"/>
      <c r="D11" s="16"/>
      <c r="E11" s="16"/>
      <c r="F11" s="30" t="s">
        <v>197</v>
      </c>
      <c r="G11" s="30"/>
      <c r="H11" s="30"/>
      <c r="I11" s="30"/>
      <c r="J11" s="32"/>
      <c r="K11" s="20"/>
    </row>
    <row r="12" spans="2:11" s="6" customFormat="1" ht="14.1" customHeight="1">
      <c r="B12" s="5"/>
      <c r="C12" s="16"/>
      <c r="D12" s="16"/>
      <c r="E12" s="16"/>
      <c r="F12" s="30"/>
      <c r="G12" s="30"/>
      <c r="H12" s="30"/>
      <c r="I12" s="30"/>
      <c r="J12" s="32"/>
      <c r="K12" s="20"/>
    </row>
    <row r="13" spans="2:11" ht="15">
      <c r="B13" s="7"/>
      <c r="C13" s="16"/>
      <c r="D13" s="16"/>
      <c r="E13" s="16"/>
      <c r="F13" s="16"/>
      <c r="G13" s="16"/>
      <c r="H13" s="16"/>
      <c r="I13" s="16"/>
      <c r="J13" s="16"/>
      <c r="K13" s="20"/>
    </row>
    <row r="14" spans="2:11" ht="15">
      <c r="B14" s="7"/>
      <c r="C14" s="16"/>
      <c r="D14" s="16"/>
      <c r="E14" s="16"/>
      <c r="F14" s="16"/>
      <c r="G14" s="16"/>
      <c r="H14" s="16"/>
      <c r="I14" s="16"/>
      <c r="J14" s="16"/>
      <c r="K14" s="20"/>
    </row>
    <row r="15" spans="2:11">
      <c r="B15" s="7"/>
      <c r="C15" s="8"/>
      <c r="D15" s="8"/>
      <c r="E15" s="8"/>
      <c r="F15" s="8"/>
      <c r="G15" s="8"/>
      <c r="H15" s="8"/>
      <c r="I15" s="8"/>
      <c r="J15" s="8"/>
      <c r="K15" s="9"/>
    </row>
    <row r="16" spans="2:11">
      <c r="B16" s="7"/>
      <c r="C16" s="8"/>
      <c r="D16" s="8"/>
      <c r="E16" s="8"/>
      <c r="F16" s="8"/>
      <c r="G16" s="8"/>
      <c r="H16" s="8"/>
      <c r="I16" s="8"/>
      <c r="J16" s="8"/>
      <c r="K16" s="9"/>
    </row>
    <row r="17" spans="2:11">
      <c r="B17" s="7"/>
      <c r="C17" s="8"/>
      <c r="D17" s="8"/>
      <c r="E17" s="8"/>
      <c r="F17" s="8"/>
      <c r="G17" s="8"/>
      <c r="H17" s="8"/>
      <c r="I17" s="8"/>
      <c r="J17" s="8"/>
      <c r="K17" s="9"/>
    </row>
    <row r="18" spans="2:11">
      <c r="B18" s="7"/>
      <c r="C18" s="8"/>
      <c r="D18" s="8"/>
      <c r="E18" s="8"/>
      <c r="F18" s="8"/>
      <c r="G18" s="8"/>
      <c r="H18" s="8"/>
      <c r="I18" s="8"/>
      <c r="J18" s="8"/>
      <c r="K18" s="9"/>
    </row>
    <row r="19" spans="2:11">
      <c r="B19" s="7"/>
      <c r="C19" s="8"/>
      <c r="D19" s="8"/>
      <c r="E19" s="8"/>
      <c r="F19" s="8"/>
      <c r="G19" s="8"/>
      <c r="H19" s="8"/>
      <c r="I19" s="8"/>
      <c r="J19" s="8"/>
      <c r="K19" s="9"/>
    </row>
    <row r="20" spans="2:11">
      <c r="B20" s="7"/>
      <c r="C20" s="8"/>
      <c r="D20" s="8"/>
      <c r="E20" s="8"/>
      <c r="F20" s="8"/>
      <c r="G20" s="8"/>
      <c r="H20" s="8"/>
      <c r="I20" s="8"/>
      <c r="J20" s="8"/>
      <c r="K20" s="9"/>
    </row>
    <row r="21" spans="2:11">
      <c r="B21" s="7"/>
      <c r="C21" s="8"/>
      <c r="D21" s="8"/>
      <c r="E21" s="8"/>
      <c r="F21" s="8"/>
      <c r="G21" s="8"/>
      <c r="H21" s="8"/>
      <c r="I21" s="8"/>
      <c r="J21" s="8"/>
      <c r="K21" s="9"/>
    </row>
    <row r="22" spans="2:11">
      <c r="B22" s="7"/>
      <c r="C22" s="8"/>
      <c r="D22" s="8"/>
      <c r="E22" s="8"/>
      <c r="F22" s="8"/>
      <c r="G22" s="8"/>
      <c r="H22" s="8"/>
      <c r="I22" s="8"/>
      <c r="J22" s="8"/>
      <c r="K22" s="9"/>
    </row>
    <row r="23" spans="2:11">
      <c r="B23" s="7"/>
      <c r="D23" s="8"/>
      <c r="E23" s="8"/>
      <c r="F23" s="8"/>
      <c r="G23" s="8"/>
      <c r="H23" s="8"/>
      <c r="I23" s="8"/>
      <c r="J23" s="8"/>
      <c r="K23" s="9"/>
    </row>
    <row r="24" spans="2:11">
      <c r="B24" s="7"/>
      <c r="C24" s="8"/>
      <c r="D24" s="8"/>
      <c r="E24" s="8"/>
      <c r="F24" s="8"/>
      <c r="G24" s="8"/>
      <c r="H24" s="8"/>
      <c r="I24" s="8"/>
      <c r="J24" s="8"/>
      <c r="K24" s="9"/>
    </row>
    <row r="25" spans="2:11">
      <c r="B25" s="7"/>
      <c r="C25" s="8"/>
      <c r="D25" s="8"/>
      <c r="E25" s="8"/>
      <c r="F25" s="8"/>
      <c r="G25" s="8"/>
      <c r="H25" s="8"/>
      <c r="I25" s="8"/>
      <c r="J25" s="8"/>
      <c r="K25" s="9"/>
    </row>
    <row r="26" spans="2:11">
      <c r="B26" s="7"/>
      <c r="C26" s="8"/>
      <c r="D26" s="8"/>
      <c r="E26" s="8"/>
      <c r="F26" s="8"/>
      <c r="G26" s="8"/>
      <c r="H26" s="8"/>
      <c r="I26" s="8"/>
      <c r="J26" s="8"/>
      <c r="K26" s="9"/>
    </row>
    <row r="27" spans="2:11" ht="33">
      <c r="B27" s="10" t="s">
        <v>181</v>
      </c>
      <c r="C27" s="11"/>
      <c r="D27" s="11"/>
      <c r="E27" s="11"/>
      <c r="F27" s="11"/>
      <c r="G27" s="11"/>
      <c r="H27" s="11"/>
      <c r="I27" s="11"/>
      <c r="J27" s="11"/>
      <c r="K27" s="12"/>
    </row>
    <row r="28" spans="2:11">
      <c r="B28" s="7"/>
      <c r="C28" s="13" t="s">
        <v>209</v>
      </c>
      <c r="D28" s="13"/>
      <c r="E28" s="13"/>
      <c r="F28" s="13"/>
      <c r="G28" s="13"/>
      <c r="H28" s="13"/>
      <c r="I28" s="13"/>
      <c r="J28" s="13"/>
      <c r="K28" s="9"/>
    </row>
    <row r="29" spans="2:11">
      <c r="B29" s="7"/>
      <c r="C29" s="13" t="s">
        <v>182</v>
      </c>
      <c r="D29" s="13"/>
      <c r="E29" s="13"/>
      <c r="F29" s="13"/>
      <c r="G29" s="13"/>
      <c r="H29" s="13"/>
      <c r="I29" s="13"/>
      <c r="J29" s="13"/>
      <c r="K29" s="9"/>
    </row>
    <row r="30" spans="2:11">
      <c r="B30" s="7"/>
      <c r="C30" s="8"/>
      <c r="D30" s="8"/>
      <c r="E30" s="8"/>
      <c r="F30" s="8"/>
      <c r="G30" s="8"/>
      <c r="H30" s="8"/>
      <c r="I30" s="8"/>
      <c r="J30" s="8"/>
      <c r="K30" s="9"/>
    </row>
    <row r="31" spans="2:11">
      <c r="B31" s="7"/>
      <c r="C31" s="8"/>
      <c r="D31" s="8"/>
      <c r="E31" s="8"/>
      <c r="F31" s="8"/>
      <c r="G31" s="8"/>
      <c r="H31" s="8"/>
      <c r="I31" s="8"/>
      <c r="J31" s="8"/>
      <c r="K31" s="9"/>
    </row>
    <row r="32" spans="2:11" ht="33">
      <c r="B32" s="7"/>
      <c r="C32" s="8"/>
      <c r="D32" s="8"/>
      <c r="E32" s="8"/>
      <c r="F32" s="14" t="s">
        <v>256</v>
      </c>
      <c r="G32" s="8"/>
      <c r="H32" s="8"/>
      <c r="I32" s="8"/>
      <c r="J32" s="8"/>
      <c r="K32" s="9"/>
    </row>
    <row r="33" spans="2:11">
      <c r="B33" s="7"/>
      <c r="C33" s="8"/>
      <c r="D33" s="8"/>
      <c r="E33" s="8"/>
      <c r="F33" s="8"/>
      <c r="G33" s="8"/>
      <c r="H33" s="8"/>
      <c r="I33" s="8"/>
      <c r="J33" s="8"/>
      <c r="K33" s="9"/>
    </row>
    <row r="34" spans="2:11">
      <c r="B34" s="7"/>
      <c r="C34" s="8"/>
      <c r="D34" s="8"/>
      <c r="E34" s="8"/>
      <c r="F34" s="8"/>
      <c r="G34" s="8"/>
      <c r="H34" s="8"/>
      <c r="I34" s="8"/>
      <c r="J34" s="8"/>
      <c r="K34" s="9"/>
    </row>
    <row r="35" spans="2:11">
      <c r="B35" s="7"/>
      <c r="C35" s="8"/>
      <c r="D35" s="8"/>
      <c r="E35" s="8"/>
      <c r="F35" s="8"/>
      <c r="G35" s="8"/>
      <c r="H35" s="8"/>
      <c r="I35" s="8"/>
      <c r="J35" s="8"/>
      <c r="K35" s="9"/>
    </row>
    <row r="36" spans="2:11">
      <c r="B36" s="7"/>
      <c r="C36" s="8"/>
      <c r="D36" s="8"/>
      <c r="E36" s="8"/>
      <c r="F36" s="8"/>
      <c r="G36" s="8"/>
      <c r="H36" s="8"/>
      <c r="I36" s="8"/>
      <c r="J36" s="8"/>
      <c r="K36" s="9"/>
    </row>
    <row r="37" spans="2:11">
      <c r="B37" s="7"/>
      <c r="C37" s="8"/>
      <c r="D37" s="8"/>
      <c r="E37" s="8"/>
      <c r="F37" s="8"/>
      <c r="G37" s="8"/>
      <c r="H37" s="8"/>
      <c r="I37" s="8"/>
      <c r="J37" s="8"/>
      <c r="K37" s="9"/>
    </row>
    <row r="38" spans="2:11">
      <c r="B38" s="7"/>
      <c r="C38" s="8"/>
      <c r="D38" s="8"/>
      <c r="E38" s="8"/>
      <c r="F38" s="8"/>
      <c r="G38" s="8"/>
      <c r="H38" s="8"/>
      <c r="I38" s="8"/>
      <c r="J38" s="8"/>
      <c r="K38" s="9"/>
    </row>
    <row r="39" spans="2:11">
      <c r="B39" s="7"/>
      <c r="C39" s="8"/>
      <c r="D39" s="8"/>
      <c r="E39" s="8"/>
      <c r="F39" s="8"/>
      <c r="G39" s="8"/>
      <c r="H39" s="8"/>
      <c r="I39" s="8"/>
      <c r="J39" s="8"/>
      <c r="K39" s="9"/>
    </row>
    <row r="40" spans="2:11">
      <c r="B40" s="7"/>
      <c r="C40" s="8"/>
      <c r="D40" s="8"/>
      <c r="E40" s="8"/>
      <c r="F40" s="8"/>
      <c r="G40" s="8"/>
      <c r="H40" s="8"/>
      <c r="I40" s="8"/>
      <c r="J40" s="8"/>
      <c r="K40" s="9"/>
    </row>
    <row r="41" spans="2:11">
      <c r="B41" s="7"/>
      <c r="C41" s="8"/>
      <c r="D41" s="8"/>
      <c r="E41" s="8"/>
      <c r="F41" s="8"/>
      <c r="G41" s="8"/>
      <c r="H41" s="8"/>
      <c r="I41" s="8"/>
      <c r="J41" s="8"/>
      <c r="K41" s="9"/>
    </row>
    <row r="42" spans="2:11">
      <c r="B42" s="7"/>
      <c r="C42" s="8"/>
      <c r="D42" s="8"/>
      <c r="E42" s="8"/>
      <c r="F42" s="8"/>
      <c r="G42" s="8"/>
      <c r="H42" s="8"/>
      <c r="I42" s="8"/>
      <c r="J42" s="8"/>
      <c r="K42" s="9"/>
    </row>
    <row r="43" spans="2:11">
      <c r="B43" s="7"/>
      <c r="C43" s="8"/>
      <c r="D43" s="8"/>
      <c r="E43" s="8"/>
      <c r="F43" s="8"/>
      <c r="G43" s="8"/>
      <c r="H43" s="8"/>
      <c r="I43" s="8"/>
      <c r="J43" s="8"/>
      <c r="K43" s="9"/>
    </row>
    <row r="44" spans="2:11">
      <c r="B44" s="7"/>
      <c r="C44" s="8"/>
      <c r="D44" s="8"/>
      <c r="E44" s="8"/>
      <c r="F44" s="8"/>
      <c r="G44" s="8"/>
      <c r="H44" s="8"/>
      <c r="I44" s="8"/>
      <c r="J44" s="8"/>
      <c r="K44" s="9"/>
    </row>
    <row r="45" spans="2:11" ht="9" customHeight="1">
      <c r="B45" s="7"/>
      <c r="C45" s="8"/>
      <c r="D45" s="8"/>
      <c r="E45" s="8"/>
      <c r="F45" s="8"/>
      <c r="G45" s="8"/>
      <c r="H45" s="8"/>
      <c r="I45" s="8"/>
      <c r="J45" s="8"/>
      <c r="K45" s="9"/>
    </row>
    <row r="46" spans="2:11">
      <c r="B46" s="7"/>
      <c r="C46" s="8"/>
      <c r="D46" s="8"/>
      <c r="E46" s="8"/>
      <c r="F46" s="8"/>
      <c r="G46" s="8"/>
      <c r="H46" s="8"/>
      <c r="I46" s="8"/>
      <c r="J46" s="8"/>
      <c r="K46" s="9"/>
    </row>
    <row r="47" spans="2:11" ht="15">
      <c r="B47" s="33"/>
      <c r="C47" s="16"/>
      <c r="D47" s="16"/>
      <c r="E47" s="16"/>
      <c r="F47" s="16"/>
      <c r="G47" s="16"/>
      <c r="H47" s="16"/>
      <c r="I47" s="16"/>
      <c r="J47" s="16"/>
      <c r="K47" s="20"/>
    </row>
    <row r="48" spans="2:11" s="6" customFormat="1" ht="12.95" customHeight="1">
      <c r="B48" s="33"/>
      <c r="C48" s="16" t="s">
        <v>183</v>
      </c>
      <c r="D48" s="16"/>
      <c r="E48" s="16"/>
      <c r="F48" s="16"/>
      <c r="G48" s="16"/>
      <c r="H48" s="34"/>
      <c r="I48" s="34"/>
      <c r="J48" s="16"/>
      <c r="K48" s="20"/>
    </row>
    <row r="49" spans="2:11" s="6" customFormat="1" ht="12.95" customHeight="1">
      <c r="B49" s="33"/>
      <c r="C49" s="16" t="s">
        <v>184</v>
      </c>
      <c r="D49" s="16"/>
      <c r="E49" s="16"/>
      <c r="F49" s="16"/>
      <c r="G49" s="16"/>
      <c r="H49" s="35"/>
      <c r="I49" s="35"/>
      <c r="J49" s="16"/>
      <c r="K49" s="20"/>
    </row>
    <row r="50" spans="2:11" s="6" customFormat="1" ht="12.95" customHeight="1">
      <c r="B50" s="33"/>
      <c r="C50" s="16" t="s">
        <v>185</v>
      </c>
      <c r="D50" s="16"/>
      <c r="E50" s="16"/>
      <c r="F50" s="16"/>
      <c r="G50" s="16"/>
      <c r="H50" s="35" t="s">
        <v>186</v>
      </c>
      <c r="I50" s="35"/>
      <c r="J50" s="16"/>
      <c r="K50" s="20"/>
    </row>
    <row r="51" spans="2:11" s="6" customFormat="1" ht="12.95" customHeight="1">
      <c r="B51" s="33"/>
      <c r="C51" s="16" t="s">
        <v>187</v>
      </c>
      <c r="D51" s="16"/>
      <c r="E51" s="16"/>
      <c r="F51" s="16"/>
      <c r="G51" s="16"/>
      <c r="H51" s="35" t="s">
        <v>188</v>
      </c>
      <c r="I51" s="35"/>
      <c r="J51" s="16"/>
      <c r="K51" s="20"/>
    </row>
    <row r="52" spans="2:11" ht="15">
      <c r="B52" s="33"/>
      <c r="C52" s="16"/>
      <c r="D52" s="16"/>
      <c r="E52" s="16"/>
      <c r="F52" s="16"/>
      <c r="G52" s="16"/>
      <c r="H52" s="16"/>
      <c r="I52" s="16"/>
      <c r="J52" s="16"/>
      <c r="K52" s="20"/>
    </row>
    <row r="53" spans="2:11" s="15" customFormat="1" ht="12.95" customHeight="1">
      <c r="B53" s="33"/>
      <c r="C53" s="16" t="s">
        <v>189</v>
      </c>
      <c r="D53" s="16"/>
      <c r="E53" s="16"/>
      <c r="F53" s="16"/>
      <c r="G53" s="36" t="s">
        <v>190</v>
      </c>
      <c r="H53" s="39" t="s">
        <v>257</v>
      </c>
      <c r="I53" s="34"/>
      <c r="J53" s="16"/>
      <c r="K53" s="20"/>
    </row>
    <row r="54" spans="2:11" s="15" customFormat="1" ht="12.95" customHeight="1">
      <c r="B54" s="33"/>
      <c r="C54" s="16"/>
      <c r="D54" s="16"/>
      <c r="E54" s="16"/>
      <c r="F54" s="16"/>
      <c r="G54" s="36" t="s">
        <v>191</v>
      </c>
      <c r="H54" s="40" t="s">
        <v>258</v>
      </c>
      <c r="I54" s="35"/>
      <c r="J54" s="16"/>
      <c r="K54" s="20"/>
    </row>
    <row r="55" spans="2:11" s="15" customFormat="1" ht="7.5" customHeight="1">
      <c r="B55" s="33"/>
      <c r="C55" s="16"/>
      <c r="D55" s="16"/>
      <c r="E55" s="16"/>
      <c r="F55" s="16"/>
      <c r="G55" s="36"/>
      <c r="H55" s="36"/>
      <c r="I55" s="36"/>
      <c r="J55" s="16"/>
      <c r="K55" s="20"/>
    </row>
    <row r="56" spans="2:11" s="15" customFormat="1" ht="12.95" customHeight="1">
      <c r="B56" s="33"/>
      <c r="C56" s="16" t="s">
        <v>192</v>
      </c>
      <c r="D56" s="16"/>
      <c r="E56" s="16"/>
      <c r="F56" s="36"/>
      <c r="G56" s="16"/>
      <c r="H56" s="34" t="s">
        <v>259</v>
      </c>
      <c r="I56" s="34"/>
      <c r="J56" s="16"/>
      <c r="K56" s="20"/>
    </row>
    <row r="57" spans="2:11" ht="22.5" customHeight="1">
      <c r="B57" s="37"/>
      <c r="C57" s="27"/>
      <c r="D57" s="27"/>
      <c r="E57" s="27"/>
      <c r="F57" s="27"/>
      <c r="G57" s="27"/>
      <c r="H57" s="27"/>
      <c r="I57" s="27"/>
      <c r="J57" s="27"/>
      <c r="K57" s="38"/>
    </row>
    <row r="58" spans="2:11" ht="6.75" customHeight="1"/>
  </sheetData>
  <mergeCells count="10">
    <mergeCell ref="H56:I56"/>
    <mergeCell ref="B27:K27"/>
    <mergeCell ref="C28:J28"/>
    <mergeCell ref="C29:J29"/>
    <mergeCell ref="H48:I48"/>
    <mergeCell ref="H54:I54"/>
    <mergeCell ref="H49:I49"/>
    <mergeCell ref="H50:I50"/>
    <mergeCell ref="H51:I51"/>
    <mergeCell ref="H53:I53"/>
  </mergeCells>
  <phoneticPr fontId="2" type="noConversion"/>
  <pageMargins left="0.17" right="0.43" top="0.31" bottom="0.47" header="0.52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05"/>
  <sheetViews>
    <sheetView tabSelected="1" topLeftCell="A25" zoomScaleNormal="100" workbookViewId="0">
      <selection activeCell="E40" sqref="E40:E41"/>
    </sheetView>
  </sheetViews>
  <sheetFormatPr defaultRowHeight="15"/>
  <cols>
    <col min="1" max="1" width="2.5703125" style="44" customWidth="1"/>
    <col min="2" max="2" width="4.7109375" style="55" customWidth="1"/>
    <col min="3" max="3" width="51.28515625" style="44" customWidth="1"/>
    <col min="4" max="5" width="12.5703125" style="44" customWidth="1"/>
    <col min="6" max="6" width="14.140625" style="44" customWidth="1"/>
    <col min="7" max="16384" width="9.140625" style="44"/>
  </cols>
  <sheetData>
    <row r="2" spans="2:6" ht="23.25" customHeight="1">
      <c r="B2" s="41"/>
      <c r="C2" s="42" t="s">
        <v>58</v>
      </c>
      <c r="D2" s="43" t="s">
        <v>59</v>
      </c>
      <c r="E2" s="43" t="s">
        <v>260</v>
      </c>
      <c r="F2" s="43" t="s">
        <v>225</v>
      </c>
    </row>
    <row r="3" spans="2:6">
      <c r="B3" s="41" t="s">
        <v>44</v>
      </c>
      <c r="C3" s="45" t="s">
        <v>0</v>
      </c>
      <c r="D3" s="46"/>
      <c r="E3" s="46"/>
      <c r="F3" s="47"/>
    </row>
    <row r="4" spans="2:6">
      <c r="B4" s="41" t="s">
        <v>45</v>
      </c>
      <c r="C4" s="45" t="s">
        <v>1</v>
      </c>
      <c r="D4" s="46"/>
      <c r="E4" s="46"/>
      <c r="F4" s="47"/>
    </row>
    <row r="5" spans="2:6">
      <c r="B5" s="41" t="s">
        <v>47</v>
      </c>
      <c r="C5" s="48" t="s">
        <v>210</v>
      </c>
      <c r="D5" s="46" t="s">
        <v>212</v>
      </c>
      <c r="E5" s="49">
        <v>259392</v>
      </c>
      <c r="F5" s="47">
        <v>1417032</v>
      </c>
    </row>
    <row r="6" spans="2:6">
      <c r="B6" s="41" t="s">
        <v>48</v>
      </c>
      <c r="C6" s="48" t="s">
        <v>211</v>
      </c>
      <c r="D6" s="46" t="s">
        <v>213</v>
      </c>
      <c r="E6" s="49">
        <v>9250</v>
      </c>
      <c r="F6" s="47">
        <v>9982</v>
      </c>
    </row>
    <row r="7" spans="2:6">
      <c r="B7" s="41"/>
      <c r="C7" s="45" t="s">
        <v>28</v>
      </c>
      <c r="D7" s="46"/>
      <c r="E7" s="50">
        <f>E5+E6</f>
        <v>268642</v>
      </c>
      <c r="F7" s="50">
        <f>F5+F6</f>
        <v>1427014</v>
      </c>
    </row>
    <row r="8" spans="2:6">
      <c r="B8" s="41" t="s">
        <v>46</v>
      </c>
      <c r="C8" s="45" t="s">
        <v>2</v>
      </c>
      <c r="D8" s="46"/>
      <c r="E8" s="46"/>
      <c r="F8" s="47"/>
    </row>
    <row r="9" spans="2:6">
      <c r="B9" s="41" t="s">
        <v>47</v>
      </c>
      <c r="C9" s="51" t="s">
        <v>3</v>
      </c>
      <c r="D9" s="46"/>
      <c r="E9" s="46"/>
      <c r="F9" s="47"/>
    </row>
    <row r="10" spans="2:6">
      <c r="B10" s="41" t="s">
        <v>48</v>
      </c>
      <c r="C10" s="51" t="s">
        <v>4</v>
      </c>
      <c r="D10" s="46"/>
      <c r="E10" s="46"/>
      <c r="F10" s="47"/>
    </row>
    <row r="11" spans="2:6">
      <c r="B11" s="41"/>
      <c r="C11" s="45" t="s">
        <v>5</v>
      </c>
      <c r="D11" s="46"/>
      <c r="E11" s="46"/>
      <c r="F11" s="47"/>
    </row>
    <row r="12" spans="2:6">
      <c r="B12" s="41" t="s">
        <v>49</v>
      </c>
      <c r="C12" s="45" t="s">
        <v>6</v>
      </c>
      <c r="D12" s="46"/>
      <c r="E12" s="46"/>
      <c r="F12" s="47"/>
    </row>
    <row r="13" spans="2:6">
      <c r="B13" s="41" t="s">
        <v>47</v>
      </c>
      <c r="C13" s="48" t="s">
        <v>7</v>
      </c>
      <c r="D13" s="46" t="s">
        <v>199</v>
      </c>
      <c r="E13" s="49">
        <v>11910892</v>
      </c>
      <c r="F13" s="47">
        <v>31006723</v>
      </c>
    </row>
    <row r="14" spans="2:6">
      <c r="B14" s="41" t="s">
        <v>48</v>
      </c>
      <c r="C14" s="48" t="s">
        <v>8</v>
      </c>
      <c r="D14" s="46" t="s">
        <v>198</v>
      </c>
      <c r="E14" s="49">
        <v>571987</v>
      </c>
      <c r="F14" s="47">
        <v>2097662</v>
      </c>
    </row>
    <row r="15" spans="2:6">
      <c r="B15" s="41" t="s">
        <v>50</v>
      </c>
      <c r="C15" s="48" t="s">
        <v>9</v>
      </c>
      <c r="D15" s="46"/>
      <c r="E15" s="46"/>
      <c r="F15" s="47"/>
    </row>
    <row r="16" spans="2:6">
      <c r="B16" s="41" t="s">
        <v>51</v>
      </c>
      <c r="C16" s="48" t="s">
        <v>10</v>
      </c>
      <c r="D16" s="46"/>
      <c r="E16" s="46"/>
      <c r="F16" s="47"/>
    </row>
    <row r="17" spans="2:6">
      <c r="B17" s="41"/>
      <c r="C17" s="45" t="s">
        <v>11</v>
      </c>
      <c r="D17" s="46"/>
      <c r="E17" s="50">
        <f>E13+E14+E15+E16</f>
        <v>12482879</v>
      </c>
      <c r="F17" s="50">
        <f>F13+F14+F15+F16</f>
        <v>33104385</v>
      </c>
    </row>
    <row r="18" spans="2:6">
      <c r="B18" s="41" t="s">
        <v>53</v>
      </c>
      <c r="C18" s="45" t="s">
        <v>12</v>
      </c>
      <c r="D18" s="46"/>
      <c r="E18" s="46"/>
      <c r="F18" s="47"/>
    </row>
    <row r="19" spans="2:6">
      <c r="B19" s="41" t="s">
        <v>47</v>
      </c>
      <c r="C19" s="48" t="s">
        <v>13</v>
      </c>
      <c r="D19" s="46" t="s">
        <v>229</v>
      </c>
      <c r="E19" s="49">
        <v>3007983</v>
      </c>
      <c r="F19" s="47">
        <v>484204</v>
      </c>
    </row>
    <row r="20" spans="2:6">
      <c r="B20" s="41" t="s">
        <v>48</v>
      </c>
      <c r="C20" s="48" t="s">
        <v>14</v>
      </c>
      <c r="D20" s="46"/>
      <c r="E20" s="46"/>
      <c r="F20" s="47"/>
    </row>
    <row r="21" spans="2:6">
      <c r="B21" s="41" t="s">
        <v>50</v>
      </c>
      <c r="C21" s="48" t="s">
        <v>15</v>
      </c>
      <c r="D21" s="46"/>
      <c r="E21" s="46"/>
      <c r="F21" s="47"/>
    </row>
    <row r="22" spans="2:6">
      <c r="B22" s="41" t="s">
        <v>51</v>
      </c>
      <c r="C22" s="48" t="s">
        <v>16</v>
      </c>
      <c r="D22" s="46" t="s">
        <v>230</v>
      </c>
      <c r="E22" s="49">
        <v>16915715</v>
      </c>
      <c r="F22" s="47">
        <v>22560948</v>
      </c>
    </row>
    <row r="23" spans="2:6">
      <c r="B23" s="41" t="s">
        <v>52</v>
      </c>
      <c r="C23" s="48" t="s">
        <v>17</v>
      </c>
      <c r="D23" s="46"/>
      <c r="E23" s="46"/>
      <c r="F23" s="47"/>
    </row>
    <row r="24" spans="2:6">
      <c r="B24" s="41"/>
      <c r="C24" s="45" t="s">
        <v>18</v>
      </c>
      <c r="D24" s="46"/>
      <c r="E24" s="50">
        <f>E23+E22+E21+E20+E19</f>
        <v>19923698</v>
      </c>
      <c r="F24" s="50">
        <f>F23+F22+F21+F20+F19</f>
        <v>23045152</v>
      </c>
    </row>
    <row r="25" spans="2:6">
      <c r="B25" s="41" t="s">
        <v>54</v>
      </c>
      <c r="C25" s="45" t="s">
        <v>19</v>
      </c>
      <c r="D25" s="46"/>
      <c r="E25" s="46"/>
      <c r="F25" s="47"/>
    </row>
    <row r="26" spans="2:6">
      <c r="B26" s="41" t="s">
        <v>55</v>
      </c>
      <c r="C26" s="45" t="s">
        <v>20</v>
      </c>
      <c r="D26" s="46"/>
      <c r="E26" s="46"/>
      <c r="F26" s="47"/>
    </row>
    <row r="27" spans="2:6">
      <c r="B27" s="41" t="s">
        <v>56</v>
      </c>
      <c r="C27" s="45" t="s">
        <v>21</v>
      </c>
      <c r="D27" s="46"/>
      <c r="E27" s="46"/>
      <c r="F27" s="47"/>
    </row>
    <row r="28" spans="2:6" ht="20.100000000000001" customHeight="1">
      <c r="B28" s="41"/>
      <c r="C28" s="45" t="s">
        <v>42</v>
      </c>
      <c r="D28" s="46"/>
      <c r="E28" s="50">
        <f>E27+E26+E25+E24+E17+E11+E7</f>
        <v>32675219</v>
      </c>
      <c r="F28" s="50">
        <f>F27+F26+F25+F24+F17+F11+F7</f>
        <v>57576551</v>
      </c>
    </row>
    <row r="29" spans="2:6">
      <c r="B29" s="41"/>
      <c r="C29" s="52"/>
      <c r="D29" s="46"/>
      <c r="E29" s="46"/>
      <c r="F29" s="47"/>
    </row>
    <row r="30" spans="2:6">
      <c r="B30" s="41" t="s">
        <v>57</v>
      </c>
      <c r="C30" s="45" t="s">
        <v>22</v>
      </c>
      <c r="D30" s="46"/>
      <c r="E30" s="46"/>
      <c r="F30" s="47"/>
    </row>
    <row r="31" spans="2:6">
      <c r="B31" s="41" t="s">
        <v>45</v>
      </c>
      <c r="C31" s="45" t="s">
        <v>23</v>
      </c>
      <c r="D31" s="46"/>
      <c r="E31" s="46"/>
      <c r="F31" s="47"/>
    </row>
    <row r="32" spans="2:6">
      <c r="B32" s="41" t="s">
        <v>47</v>
      </c>
      <c r="C32" s="48" t="s">
        <v>24</v>
      </c>
      <c r="D32" s="46"/>
      <c r="E32" s="46"/>
      <c r="F32" s="47"/>
    </row>
    <row r="33" spans="2:6">
      <c r="B33" s="41" t="s">
        <v>48</v>
      </c>
      <c r="C33" s="48" t="s">
        <v>25</v>
      </c>
      <c r="D33" s="46"/>
      <c r="E33" s="46"/>
      <c r="F33" s="47"/>
    </row>
    <row r="34" spans="2:6">
      <c r="B34" s="41" t="s">
        <v>50</v>
      </c>
      <c r="C34" s="48" t="s">
        <v>26</v>
      </c>
      <c r="D34" s="46"/>
      <c r="E34" s="46"/>
      <c r="F34" s="47"/>
    </row>
    <row r="35" spans="2:6">
      <c r="B35" s="41" t="s">
        <v>51</v>
      </c>
      <c r="C35" s="48" t="s">
        <v>27</v>
      </c>
      <c r="D35" s="46"/>
      <c r="E35" s="46"/>
      <c r="F35" s="47"/>
    </row>
    <row r="36" spans="2:6">
      <c r="B36" s="41"/>
      <c r="C36" s="45" t="s">
        <v>28</v>
      </c>
      <c r="D36" s="46"/>
      <c r="E36" s="46"/>
      <c r="F36" s="47"/>
    </row>
    <row r="37" spans="2:6">
      <c r="B37" s="41" t="s">
        <v>46</v>
      </c>
      <c r="C37" s="45" t="s">
        <v>29</v>
      </c>
      <c r="D37" s="46"/>
      <c r="E37" s="46"/>
      <c r="F37" s="47"/>
    </row>
    <row r="38" spans="2:6">
      <c r="B38" s="41" t="s">
        <v>47</v>
      </c>
      <c r="C38" s="48" t="s">
        <v>30</v>
      </c>
      <c r="D38" s="46"/>
      <c r="E38" s="46"/>
      <c r="F38" s="47"/>
    </row>
    <row r="39" spans="2:6">
      <c r="B39" s="41" t="s">
        <v>48</v>
      </c>
      <c r="C39" s="48" t="s">
        <v>31</v>
      </c>
      <c r="D39" s="46"/>
      <c r="E39" s="46"/>
      <c r="F39" s="47"/>
    </row>
    <row r="40" spans="2:6">
      <c r="B40" s="41" t="s">
        <v>50</v>
      </c>
      <c r="C40" s="48" t="s">
        <v>32</v>
      </c>
      <c r="D40" s="46" t="s">
        <v>263</v>
      </c>
      <c r="E40" s="49">
        <v>2646261</v>
      </c>
      <c r="F40" s="47">
        <v>3288247</v>
      </c>
    </row>
    <row r="41" spans="2:6">
      <c r="B41" s="41" t="s">
        <v>51</v>
      </c>
      <c r="C41" s="48" t="s">
        <v>33</v>
      </c>
      <c r="D41" s="46" t="s">
        <v>200</v>
      </c>
      <c r="E41" s="49">
        <v>4876542</v>
      </c>
      <c r="F41" s="47">
        <v>6095677</v>
      </c>
    </row>
    <row r="42" spans="2:6">
      <c r="B42" s="41"/>
      <c r="C42" s="45" t="s">
        <v>5</v>
      </c>
      <c r="D42" s="46"/>
      <c r="E42" s="50">
        <f>E41+E40+E39+E38</f>
        <v>7522803</v>
      </c>
      <c r="F42" s="50">
        <f>F41+F40+F39+F38</f>
        <v>9383924</v>
      </c>
    </row>
    <row r="43" spans="2:6">
      <c r="B43" s="41" t="s">
        <v>49</v>
      </c>
      <c r="C43" s="45" t="s">
        <v>34</v>
      </c>
      <c r="D43" s="46"/>
      <c r="E43" s="46"/>
      <c r="F43" s="47"/>
    </row>
    <row r="44" spans="2:6">
      <c r="B44" s="41" t="s">
        <v>53</v>
      </c>
      <c r="C44" s="45" t="s">
        <v>35</v>
      </c>
      <c r="D44" s="46"/>
      <c r="E44" s="46"/>
      <c r="F44" s="47"/>
    </row>
    <row r="45" spans="2:6">
      <c r="B45" s="41" t="s">
        <v>47</v>
      </c>
      <c r="C45" s="48" t="s">
        <v>36</v>
      </c>
      <c r="D45" s="46"/>
      <c r="E45" s="46"/>
      <c r="F45" s="47"/>
    </row>
    <row r="46" spans="2:6">
      <c r="B46" s="41" t="s">
        <v>48</v>
      </c>
      <c r="C46" s="48" t="s">
        <v>37</v>
      </c>
      <c r="D46" s="46"/>
      <c r="E46" s="46"/>
      <c r="F46" s="47"/>
    </row>
    <row r="47" spans="2:6">
      <c r="B47" s="41" t="s">
        <v>50</v>
      </c>
      <c r="C47" s="48" t="s">
        <v>38</v>
      </c>
      <c r="D47" s="46"/>
      <c r="E47" s="46"/>
      <c r="F47" s="47"/>
    </row>
    <row r="48" spans="2:6">
      <c r="B48" s="41"/>
      <c r="C48" s="45" t="s">
        <v>18</v>
      </c>
      <c r="D48" s="46"/>
      <c r="E48" s="46"/>
      <c r="F48" s="50"/>
    </row>
    <row r="49" spans="2:6">
      <c r="B49" s="41" t="s">
        <v>54</v>
      </c>
      <c r="C49" s="45" t="s">
        <v>39</v>
      </c>
      <c r="D49" s="46"/>
      <c r="E49" s="46"/>
      <c r="F49" s="47"/>
    </row>
    <row r="50" spans="2:6">
      <c r="B50" s="41" t="s">
        <v>55</v>
      </c>
      <c r="C50" s="45" t="s">
        <v>40</v>
      </c>
      <c r="D50" s="46" t="s">
        <v>231</v>
      </c>
      <c r="E50" s="57">
        <v>328463</v>
      </c>
      <c r="F50" s="57">
        <v>328463</v>
      </c>
    </row>
    <row r="51" spans="2:6" ht="20.100000000000001" customHeight="1">
      <c r="B51" s="41"/>
      <c r="C51" s="45" t="s">
        <v>41</v>
      </c>
      <c r="D51" s="46"/>
      <c r="E51" s="50">
        <f>E50+E49+E48+E43+E36+E42</f>
        <v>7851266</v>
      </c>
      <c r="F51" s="50">
        <f>F50+F49+F48+F43+F36+F42</f>
        <v>9712387</v>
      </c>
    </row>
    <row r="52" spans="2:6" ht="20.100000000000001" customHeight="1">
      <c r="B52" s="41"/>
      <c r="C52" s="45" t="s">
        <v>43</v>
      </c>
      <c r="D52" s="46"/>
      <c r="E52" s="50">
        <f>E51+E28</f>
        <v>40526485</v>
      </c>
      <c r="F52" s="50">
        <f>F51+F28</f>
        <v>67288938</v>
      </c>
    </row>
    <row r="58" spans="2:6" ht="24" customHeight="1">
      <c r="B58" s="41"/>
      <c r="C58" s="42" t="s">
        <v>60</v>
      </c>
      <c r="D58" s="43" t="s">
        <v>59</v>
      </c>
      <c r="E58" s="43" t="s">
        <v>260</v>
      </c>
      <c r="F58" s="43" t="s">
        <v>225</v>
      </c>
    </row>
    <row r="59" spans="2:6">
      <c r="B59" s="41" t="s">
        <v>44</v>
      </c>
      <c r="C59" s="45" t="s">
        <v>61</v>
      </c>
      <c r="D59" s="46"/>
      <c r="E59" s="46"/>
      <c r="F59" s="47"/>
    </row>
    <row r="60" spans="2:6">
      <c r="B60" s="41" t="s">
        <v>45</v>
      </c>
      <c r="C60" s="45" t="s">
        <v>62</v>
      </c>
      <c r="D60" s="46"/>
      <c r="E60" s="46"/>
      <c r="F60" s="47"/>
    </row>
    <row r="61" spans="2:6">
      <c r="B61" s="41" t="s">
        <v>46</v>
      </c>
      <c r="C61" s="45" t="s">
        <v>63</v>
      </c>
      <c r="D61" s="46"/>
      <c r="E61" s="46"/>
      <c r="F61" s="47"/>
    </row>
    <row r="62" spans="2:6">
      <c r="B62" s="41" t="s">
        <v>47</v>
      </c>
      <c r="C62" s="51" t="s">
        <v>64</v>
      </c>
      <c r="D62" s="46"/>
      <c r="E62" s="46"/>
      <c r="F62" s="47"/>
    </row>
    <row r="63" spans="2:6">
      <c r="B63" s="41" t="s">
        <v>48</v>
      </c>
      <c r="C63" s="51" t="s">
        <v>65</v>
      </c>
      <c r="D63" s="46"/>
      <c r="E63" s="46"/>
      <c r="F63" s="47"/>
    </row>
    <row r="64" spans="2:6">
      <c r="B64" s="41" t="s">
        <v>50</v>
      </c>
      <c r="C64" s="48" t="s">
        <v>66</v>
      </c>
      <c r="D64" s="46"/>
      <c r="E64" s="46"/>
      <c r="F64" s="47"/>
    </row>
    <row r="65" spans="2:6">
      <c r="B65" s="41"/>
      <c r="C65" s="45" t="s">
        <v>5</v>
      </c>
      <c r="D65" s="46"/>
      <c r="E65" s="46"/>
      <c r="F65" s="47"/>
    </row>
    <row r="66" spans="2:6">
      <c r="B66" s="41" t="s">
        <v>49</v>
      </c>
      <c r="C66" s="45" t="s">
        <v>67</v>
      </c>
      <c r="D66" s="46"/>
      <c r="E66" s="46"/>
      <c r="F66" s="47"/>
    </row>
    <row r="67" spans="2:6">
      <c r="B67" s="41" t="s">
        <v>47</v>
      </c>
      <c r="C67" s="48" t="s">
        <v>68</v>
      </c>
      <c r="D67" s="46" t="s">
        <v>202</v>
      </c>
      <c r="E67" s="49">
        <v>24481881</v>
      </c>
      <c r="F67" s="47">
        <v>47936819</v>
      </c>
    </row>
    <row r="68" spans="2:6">
      <c r="B68" s="41" t="s">
        <v>48</v>
      </c>
      <c r="C68" s="48" t="s">
        <v>69</v>
      </c>
      <c r="D68" s="46">
        <v>421</v>
      </c>
      <c r="E68" s="49">
        <v>5283081</v>
      </c>
      <c r="F68" s="47">
        <v>6914512</v>
      </c>
    </row>
    <row r="69" spans="2:6">
      <c r="B69" s="41" t="s">
        <v>50</v>
      </c>
      <c r="C69" s="48" t="s">
        <v>100</v>
      </c>
      <c r="D69" s="46" t="s">
        <v>201</v>
      </c>
      <c r="E69" s="49">
        <v>120755</v>
      </c>
      <c r="F69" s="47">
        <v>73070</v>
      </c>
    </row>
    <row r="70" spans="2:6">
      <c r="B70" s="41" t="s">
        <v>51</v>
      </c>
      <c r="C70" s="48" t="s">
        <v>70</v>
      </c>
      <c r="D70" s="46"/>
      <c r="E70" s="46"/>
      <c r="F70" s="47"/>
    </row>
    <row r="71" spans="2:6">
      <c r="B71" s="41" t="s">
        <v>52</v>
      </c>
      <c r="C71" s="48" t="s">
        <v>71</v>
      </c>
      <c r="D71" s="53">
        <v>409</v>
      </c>
      <c r="E71" s="49">
        <v>666666</v>
      </c>
      <c r="F71" s="47">
        <v>2662642</v>
      </c>
    </row>
    <row r="72" spans="2:6">
      <c r="B72" s="41"/>
      <c r="C72" s="45" t="s">
        <v>11</v>
      </c>
      <c r="D72" s="46"/>
      <c r="E72" s="50">
        <f>E71+E70+E69+E68+E67</f>
        <v>30552383</v>
      </c>
      <c r="F72" s="50">
        <f>F71+F70+F69+F68+F67</f>
        <v>57587043</v>
      </c>
    </row>
    <row r="73" spans="2:6">
      <c r="B73" s="41" t="s">
        <v>53</v>
      </c>
      <c r="C73" s="45" t="s">
        <v>72</v>
      </c>
      <c r="D73" s="46"/>
      <c r="E73" s="46"/>
      <c r="F73" s="47"/>
    </row>
    <row r="74" spans="2:6">
      <c r="B74" s="41" t="s">
        <v>54</v>
      </c>
      <c r="C74" s="45" t="s">
        <v>73</v>
      </c>
      <c r="D74" s="46"/>
      <c r="E74" s="46"/>
      <c r="F74" s="47"/>
    </row>
    <row r="75" spans="2:6" ht="20.100000000000001" customHeight="1">
      <c r="B75" s="41"/>
      <c r="C75" s="45" t="s">
        <v>74</v>
      </c>
      <c r="D75" s="46"/>
      <c r="E75" s="50">
        <f>E74+E73+E72+E65+E60</f>
        <v>30552383</v>
      </c>
      <c r="F75" s="50">
        <f>F74+F73+F72+F65+F60</f>
        <v>57587043</v>
      </c>
    </row>
    <row r="76" spans="2:6">
      <c r="B76" s="41"/>
      <c r="C76" s="52"/>
      <c r="D76" s="46"/>
      <c r="E76" s="46"/>
      <c r="F76" s="47"/>
    </row>
    <row r="77" spans="2:6">
      <c r="B77" s="41" t="s">
        <v>57</v>
      </c>
      <c r="C77" s="45" t="s">
        <v>75</v>
      </c>
      <c r="D77" s="46"/>
      <c r="E77" s="46"/>
      <c r="F77" s="47"/>
    </row>
    <row r="78" spans="2:6">
      <c r="B78" s="41" t="s">
        <v>45</v>
      </c>
      <c r="C78" s="45" t="s">
        <v>76</v>
      </c>
      <c r="D78" s="46"/>
      <c r="E78" s="46"/>
      <c r="F78" s="47"/>
    </row>
    <row r="79" spans="2:6">
      <c r="B79" s="41" t="s">
        <v>47</v>
      </c>
      <c r="C79" s="48" t="s">
        <v>77</v>
      </c>
      <c r="D79" s="46"/>
      <c r="E79" s="46"/>
      <c r="F79" s="47"/>
    </row>
    <row r="80" spans="2:6">
      <c r="B80" s="41" t="s">
        <v>48</v>
      </c>
      <c r="C80" s="48" t="s">
        <v>78</v>
      </c>
      <c r="D80" s="46"/>
      <c r="E80" s="46"/>
      <c r="F80" s="47"/>
    </row>
    <row r="81" spans="2:6">
      <c r="B81" s="41"/>
      <c r="C81" s="45" t="s">
        <v>28</v>
      </c>
      <c r="D81" s="46"/>
      <c r="E81" s="46"/>
      <c r="F81" s="47"/>
    </row>
    <row r="82" spans="2:6">
      <c r="B82" s="41" t="s">
        <v>46</v>
      </c>
      <c r="C82" s="45" t="s">
        <v>79</v>
      </c>
      <c r="D82" s="46"/>
      <c r="E82" s="46"/>
      <c r="F82" s="47"/>
    </row>
    <row r="83" spans="2:6">
      <c r="B83" s="41" t="s">
        <v>49</v>
      </c>
      <c r="C83" s="45" t="s">
        <v>80</v>
      </c>
      <c r="D83" s="46"/>
      <c r="E83" s="46"/>
      <c r="F83" s="47"/>
    </row>
    <row r="84" spans="2:6">
      <c r="B84" s="41" t="s">
        <v>53</v>
      </c>
      <c r="C84" s="45" t="s">
        <v>72</v>
      </c>
      <c r="D84" s="46"/>
      <c r="E84" s="46"/>
      <c r="F84" s="47"/>
    </row>
    <row r="85" spans="2:6" ht="20.100000000000001" customHeight="1">
      <c r="B85" s="41"/>
      <c r="C85" s="45" t="s">
        <v>81</v>
      </c>
      <c r="D85" s="46"/>
      <c r="E85" s="46"/>
      <c r="F85" s="50"/>
    </row>
    <row r="86" spans="2:6" ht="20.100000000000001" customHeight="1">
      <c r="B86" s="41"/>
      <c r="C86" s="45" t="s">
        <v>82</v>
      </c>
      <c r="D86" s="46"/>
      <c r="E86" s="46"/>
      <c r="F86" s="50"/>
    </row>
    <row r="87" spans="2:6">
      <c r="B87" s="41"/>
      <c r="C87" s="48"/>
      <c r="D87" s="46"/>
      <c r="E87" s="46"/>
      <c r="F87" s="47"/>
    </row>
    <row r="88" spans="2:6">
      <c r="B88" s="41" t="s">
        <v>83</v>
      </c>
      <c r="C88" s="45" t="s">
        <v>84</v>
      </c>
      <c r="D88" s="46"/>
      <c r="E88" s="46"/>
      <c r="F88" s="47"/>
    </row>
    <row r="89" spans="2:6" ht="29.25">
      <c r="B89" s="41" t="s">
        <v>45</v>
      </c>
      <c r="C89" s="54" t="s">
        <v>98</v>
      </c>
      <c r="D89" s="46"/>
      <c r="E89" s="46"/>
      <c r="F89" s="47"/>
    </row>
    <row r="90" spans="2:6" ht="29.25">
      <c r="B90" s="41" t="s">
        <v>46</v>
      </c>
      <c r="C90" s="54" t="s">
        <v>99</v>
      </c>
      <c r="D90" s="46"/>
      <c r="E90" s="46"/>
      <c r="F90" s="47"/>
    </row>
    <row r="91" spans="2:6">
      <c r="B91" s="41" t="s">
        <v>49</v>
      </c>
      <c r="C91" s="45" t="s">
        <v>85</v>
      </c>
      <c r="D91" s="46" t="s">
        <v>203</v>
      </c>
      <c r="E91" s="47">
        <v>100000</v>
      </c>
      <c r="F91" s="47">
        <v>100000</v>
      </c>
    </row>
    <row r="92" spans="2:6">
      <c r="B92" s="41" t="s">
        <v>53</v>
      </c>
      <c r="C92" s="45" t="s">
        <v>86</v>
      </c>
      <c r="D92" s="46"/>
      <c r="E92" s="46"/>
      <c r="F92" s="47"/>
    </row>
    <row r="93" spans="2:6">
      <c r="B93" s="41" t="s">
        <v>54</v>
      </c>
      <c r="C93" s="45" t="s">
        <v>87</v>
      </c>
      <c r="D93" s="46"/>
      <c r="E93" s="46"/>
      <c r="F93" s="47"/>
    </row>
    <row r="94" spans="2:6">
      <c r="B94" s="41" t="s">
        <v>55</v>
      </c>
      <c r="C94" s="45" t="s">
        <v>88</v>
      </c>
      <c r="D94" s="46"/>
      <c r="E94" s="46"/>
      <c r="F94" s="47"/>
    </row>
    <row r="95" spans="2:6">
      <c r="B95" s="41" t="s">
        <v>56</v>
      </c>
      <c r="C95" s="45" t="s">
        <v>89</v>
      </c>
      <c r="D95" s="46"/>
      <c r="E95" s="46"/>
      <c r="F95" s="47"/>
    </row>
    <row r="96" spans="2:6">
      <c r="B96" s="41" t="s">
        <v>95</v>
      </c>
      <c r="C96" s="45" t="s">
        <v>90</v>
      </c>
      <c r="D96" s="46"/>
      <c r="E96" s="46"/>
      <c r="F96" s="47"/>
    </row>
    <row r="97" spans="2:6">
      <c r="B97" s="41" t="s">
        <v>96</v>
      </c>
      <c r="C97" s="45" t="s">
        <v>91</v>
      </c>
      <c r="D97" s="46" t="s">
        <v>232</v>
      </c>
      <c r="E97" s="57">
        <v>9601894</v>
      </c>
      <c r="F97" s="50">
        <v>8102266</v>
      </c>
    </row>
    <row r="98" spans="2:6">
      <c r="B98" s="41" t="s">
        <v>97</v>
      </c>
      <c r="C98" s="45" t="s">
        <v>92</v>
      </c>
      <c r="D98" s="46" t="s">
        <v>233</v>
      </c>
      <c r="E98" s="57">
        <v>272208</v>
      </c>
      <c r="F98" s="50">
        <v>1499629</v>
      </c>
    </row>
    <row r="99" spans="2:6" ht="20.100000000000001" customHeight="1">
      <c r="B99" s="41"/>
      <c r="C99" s="45" t="s">
        <v>93</v>
      </c>
      <c r="D99" s="46"/>
      <c r="E99" s="50">
        <f>E98+E97+E96+E95+E94+E93+E92+E91+E90+E89</f>
        <v>9974102</v>
      </c>
      <c r="F99" s="50">
        <f>F98+F97+F96+F95+F94+F93+F92+F91+F90+F89</f>
        <v>9701895</v>
      </c>
    </row>
    <row r="100" spans="2:6" ht="20.100000000000001" customHeight="1">
      <c r="B100" s="41"/>
      <c r="C100" s="45" t="s">
        <v>94</v>
      </c>
      <c r="D100" s="46"/>
      <c r="E100" s="50">
        <f>E99+E86+E75</f>
        <v>40526485</v>
      </c>
      <c r="F100" s="50">
        <f>F99+F86+F75</f>
        <v>67288938</v>
      </c>
    </row>
    <row r="101" spans="2:6">
      <c r="F101" s="56"/>
    </row>
    <row r="102" spans="2:6">
      <c r="F102" s="56"/>
    </row>
    <row r="103" spans="2:6">
      <c r="F103" s="56"/>
    </row>
    <row r="104" spans="2:6">
      <c r="F104" s="56"/>
    </row>
    <row r="105" spans="2:6">
      <c r="F105" s="56"/>
    </row>
  </sheetData>
  <phoneticPr fontId="2" type="noConversion"/>
  <pageMargins left="0.17" right="0.18" top="0.2" bottom="0.19" header="0.2" footer="0.19"/>
  <pageSetup paperSize="9" orientation="portrait" r:id="rId1"/>
  <headerFooter alignWithMargins="0">
    <oddFooter>&amp;LTirana Akustik Viti 2012&amp;R&amp;A</oddFooter>
  </headerFooter>
  <ignoredErrors>
    <ignoredError sqref="B8:B51 B60:B84 B89:B98 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F44"/>
  <sheetViews>
    <sheetView zoomScaleNormal="100" workbookViewId="0">
      <selection activeCell="E5" sqref="E5:E6"/>
    </sheetView>
  </sheetViews>
  <sheetFormatPr defaultRowHeight="15"/>
  <cols>
    <col min="1" max="1" width="2.28515625" style="44" customWidth="1"/>
    <col min="2" max="2" width="4.85546875" style="44" customWidth="1"/>
    <col min="3" max="3" width="43.5703125" style="44" customWidth="1"/>
    <col min="4" max="4" width="11" style="44" customWidth="1"/>
    <col min="5" max="5" width="17" style="44" customWidth="1"/>
    <col min="6" max="6" width="18.140625" style="69" customWidth="1"/>
    <col min="7" max="16384" width="9.140625" style="44"/>
  </cols>
  <sheetData>
    <row r="1" spans="2:6" s="71" customFormat="1" ht="16.5">
      <c r="B1" s="70" t="s">
        <v>226</v>
      </c>
      <c r="C1" s="70"/>
      <c r="D1" s="70"/>
      <c r="E1" s="70"/>
      <c r="F1" s="70"/>
    </row>
    <row r="2" spans="2:6" s="71" customFormat="1" ht="16.5">
      <c r="B2" s="70" t="s">
        <v>133</v>
      </c>
      <c r="C2" s="70"/>
      <c r="D2" s="70"/>
      <c r="E2" s="70"/>
      <c r="F2" s="70"/>
    </row>
    <row r="4" spans="2:6" s="60" customFormat="1" ht="42.75">
      <c r="B4" s="58" t="s">
        <v>101</v>
      </c>
      <c r="C4" s="58" t="s">
        <v>102</v>
      </c>
      <c r="D4" s="58" t="s">
        <v>103</v>
      </c>
      <c r="E4" s="58" t="s">
        <v>260</v>
      </c>
      <c r="F4" s="59" t="s">
        <v>225</v>
      </c>
    </row>
    <row r="5" spans="2:6" ht="24.95" customHeight="1">
      <c r="B5" s="41" t="s">
        <v>45</v>
      </c>
      <c r="C5" s="61" t="s">
        <v>104</v>
      </c>
      <c r="D5" s="46" t="s">
        <v>234</v>
      </c>
      <c r="E5" s="75">
        <v>18259188</v>
      </c>
      <c r="F5" s="72" t="s">
        <v>237</v>
      </c>
    </row>
    <row r="6" spans="2:6" ht="24.95" customHeight="1">
      <c r="B6" s="41" t="s">
        <v>46</v>
      </c>
      <c r="C6" s="61" t="s">
        <v>105</v>
      </c>
      <c r="D6" s="46"/>
      <c r="E6" s="75">
        <v>179925</v>
      </c>
      <c r="F6" s="72"/>
    </row>
    <row r="7" spans="2:6" ht="31.5" customHeight="1">
      <c r="B7" s="41" t="s">
        <v>49</v>
      </c>
      <c r="C7" s="61" t="s">
        <v>106</v>
      </c>
      <c r="D7" s="46"/>
      <c r="E7" s="72"/>
      <c r="F7" s="72"/>
    </row>
    <row r="8" spans="2:6" ht="24.95" customHeight="1">
      <c r="B8" s="41" t="s">
        <v>53</v>
      </c>
      <c r="C8" s="61" t="s">
        <v>107</v>
      </c>
      <c r="D8" s="46" t="s">
        <v>235</v>
      </c>
      <c r="E8" s="75">
        <v>-11770778</v>
      </c>
      <c r="F8" s="72" t="s">
        <v>238</v>
      </c>
    </row>
    <row r="9" spans="2:6" ht="29.25" customHeight="1">
      <c r="B9" s="41" t="s">
        <v>54</v>
      </c>
      <c r="C9" s="61" t="s">
        <v>216</v>
      </c>
      <c r="D9" s="46"/>
      <c r="E9" s="72">
        <f>E10+E11</f>
        <v>-3100226</v>
      </c>
      <c r="F9" s="73" t="s">
        <v>239</v>
      </c>
    </row>
    <row r="10" spans="2:6" ht="24" customHeight="1">
      <c r="B10" s="41" t="s">
        <v>47</v>
      </c>
      <c r="C10" s="61" t="s">
        <v>214</v>
      </c>
      <c r="D10" s="46" t="s">
        <v>217</v>
      </c>
      <c r="E10" s="76">
        <v>-2794986</v>
      </c>
      <c r="F10" s="73" t="s">
        <v>240</v>
      </c>
    </row>
    <row r="11" spans="2:6" ht="30" customHeight="1">
      <c r="B11" s="41" t="s">
        <v>48</v>
      </c>
      <c r="C11" s="61" t="s">
        <v>215</v>
      </c>
      <c r="D11" s="46" t="s">
        <v>218</v>
      </c>
      <c r="E11" s="76">
        <v>-305240</v>
      </c>
      <c r="F11" s="72" t="s">
        <v>241</v>
      </c>
    </row>
    <row r="12" spans="2:6" ht="24.95" customHeight="1">
      <c r="B12" s="41" t="s">
        <v>55</v>
      </c>
      <c r="C12" s="61" t="s">
        <v>108</v>
      </c>
      <c r="D12" s="46" t="s">
        <v>204</v>
      </c>
      <c r="E12" s="75">
        <v>-1879555</v>
      </c>
      <c r="F12" s="72" t="s">
        <v>242</v>
      </c>
    </row>
    <row r="13" spans="2:6" ht="24.95" customHeight="1">
      <c r="B13" s="41" t="s">
        <v>56</v>
      </c>
      <c r="C13" s="61" t="s">
        <v>109</v>
      </c>
      <c r="D13" s="46" t="s">
        <v>205</v>
      </c>
      <c r="E13" s="75">
        <v>-1228158</v>
      </c>
      <c r="F13" s="72" t="s">
        <v>243</v>
      </c>
    </row>
    <row r="14" spans="2:6" ht="24.95" customHeight="1">
      <c r="B14" s="41" t="s">
        <v>47</v>
      </c>
      <c r="C14" s="61" t="s">
        <v>219</v>
      </c>
      <c r="D14" s="46"/>
      <c r="E14" s="72"/>
      <c r="F14" s="72"/>
    </row>
    <row r="15" spans="2:6" ht="24.95" customHeight="1">
      <c r="B15" s="41" t="s">
        <v>48</v>
      </c>
      <c r="C15" s="61" t="s">
        <v>220</v>
      </c>
      <c r="D15" s="46"/>
      <c r="E15" s="72"/>
      <c r="F15" s="72"/>
    </row>
    <row r="16" spans="2:6" ht="24.95" customHeight="1">
      <c r="B16" s="41" t="s">
        <v>50</v>
      </c>
      <c r="C16" s="61" t="s">
        <v>221</v>
      </c>
      <c r="D16" s="46"/>
      <c r="E16" s="72"/>
      <c r="F16" s="72"/>
    </row>
    <row r="17" spans="2:6" ht="24.95" customHeight="1">
      <c r="B17" s="41" t="s">
        <v>95</v>
      </c>
      <c r="C17" s="64" t="s">
        <v>110</v>
      </c>
      <c r="D17" s="46"/>
      <c r="E17" s="72">
        <f>E8+E9+E12+E13</f>
        <v>-17978717</v>
      </c>
      <c r="F17" s="72" t="s">
        <v>244</v>
      </c>
    </row>
    <row r="18" spans="2:6" ht="29.25" customHeight="1">
      <c r="B18" s="41" t="s">
        <v>96</v>
      </c>
      <c r="C18" s="64" t="s">
        <v>131</v>
      </c>
      <c r="D18" s="46"/>
      <c r="E18" s="72">
        <f>E5+E6+E17</f>
        <v>460396</v>
      </c>
      <c r="F18" s="72" t="s">
        <v>245</v>
      </c>
    </row>
    <row r="19" spans="2:6" ht="24.95" customHeight="1">
      <c r="B19" s="41" t="s">
        <v>97</v>
      </c>
      <c r="C19" s="61" t="s">
        <v>111</v>
      </c>
      <c r="D19" s="46"/>
      <c r="E19" s="72"/>
      <c r="F19" s="72"/>
    </row>
    <row r="20" spans="2:6" ht="29.25" customHeight="1">
      <c r="B20" s="41" t="s">
        <v>120</v>
      </c>
      <c r="C20" s="61" t="s">
        <v>112</v>
      </c>
      <c r="D20" s="46"/>
      <c r="E20" s="72"/>
      <c r="F20" s="72"/>
    </row>
    <row r="21" spans="2:6" ht="24.95" customHeight="1">
      <c r="B21" s="41" t="s">
        <v>121</v>
      </c>
      <c r="C21" s="61" t="s">
        <v>113</v>
      </c>
      <c r="D21" s="46"/>
      <c r="E21" s="72"/>
      <c r="F21" s="72"/>
    </row>
    <row r="22" spans="2:6" ht="29.25" customHeight="1">
      <c r="B22" s="41" t="s">
        <v>122</v>
      </c>
      <c r="C22" s="61" t="s">
        <v>114</v>
      </c>
      <c r="D22" s="46"/>
      <c r="E22" s="72"/>
      <c r="F22" s="72"/>
    </row>
    <row r="23" spans="2:6" ht="24.95" customHeight="1">
      <c r="B23" s="41" t="s">
        <v>123</v>
      </c>
      <c r="C23" s="61" t="s">
        <v>115</v>
      </c>
      <c r="D23" s="46" t="s">
        <v>206</v>
      </c>
      <c r="E23" s="73">
        <v>913</v>
      </c>
      <c r="F23" s="72"/>
    </row>
    <row r="24" spans="2:6" ht="24.95" customHeight="1">
      <c r="B24" s="41" t="s">
        <v>124</v>
      </c>
      <c r="C24" s="61" t="s">
        <v>132</v>
      </c>
      <c r="D24" s="46" t="s">
        <v>207</v>
      </c>
      <c r="E24" s="73">
        <v>-61257</v>
      </c>
      <c r="F24" s="73" t="s">
        <v>246</v>
      </c>
    </row>
    <row r="25" spans="2:6" ht="24.95" customHeight="1">
      <c r="B25" s="41" t="s">
        <v>125</v>
      </c>
      <c r="C25" s="61" t="s">
        <v>116</v>
      </c>
      <c r="D25" s="46"/>
      <c r="E25" s="72"/>
      <c r="F25" s="72"/>
    </row>
    <row r="26" spans="2:6" ht="28.5" customHeight="1">
      <c r="B26" s="41" t="s">
        <v>126</v>
      </c>
      <c r="C26" s="64" t="s">
        <v>134</v>
      </c>
      <c r="D26" s="66"/>
      <c r="E26" s="72">
        <f>E19+E20+E21+E22+E23+E24+E25</f>
        <v>-60344</v>
      </c>
      <c r="F26" s="72">
        <f>F19+F20+F21+F22+F23+F24+F25</f>
        <v>151524</v>
      </c>
    </row>
    <row r="27" spans="2:6" ht="24.95" customHeight="1">
      <c r="B27" s="41" t="s">
        <v>127</v>
      </c>
      <c r="C27" s="64" t="s">
        <v>117</v>
      </c>
      <c r="D27" s="66"/>
      <c r="E27" s="72">
        <f>E18+E26</f>
        <v>400052</v>
      </c>
      <c r="F27" s="72">
        <f>F18+F26</f>
        <v>1666254</v>
      </c>
    </row>
    <row r="28" spans="2:6" ht="24.95" customHeight="1">
      <c r="B28" s="41" t="s">
        <v>128</v>
      </c>
      <c r="C28" s="61" t="s">
        <v>118</v>
      </c>
      <c r="D28" s="46" t="s">
        <v>236</v>
      </c>
      <c r="E28" s="73">
        <v>-127844</v>
      </c>
      <c r="F28" s="73" t="s">
        <v>247</v>
      </c>
    </row>
    <row r="29" spans="2:6" ht="29.25" customHeight="1">
      <c r="B29" s="41" t="s">
        <v>129</v>
      </c>
      <c r="C29" s="64" t="s">
        <v>135</v>
      </c>
      <c r="D29" s="46"/>
      <c r="E29" s="72">
        <f>E27+E28</f>
        <v>272208</v>
      </c>
      <c r="F29" s="72">
        <f>F27+F28</f>
        <v>1499629</v>
      </c>
    </row>
    <row r="30" spans="2:6" ht="24.95" customHeight="1">
      <c r="B30" s="41" t="s">
        <v>130</v>
      </c>
      <c r="C30" s="61" t="s">
        <v>119</v>
      </c>
      <c r="D30" s="46"/>
      <c r="E30" s="72"/>
      <c r="F30" s="72"/>
    </row>
    <row r="31" spans="2:6">
      <c r="B31" s="67"/>
      <c r="D31" s="67"/>
      <c r="E31" s="67"/>
      <c r="F31" s="68"/>
    </row>
    <row r="32" spans="2:6">
      <c r="D32" s="67"/>
      <c r="E32" s="67"/>
      <c r="F32" s="68"/>
    </row>
    <row r="33" spans="3:6">
      <c r="C33" s="44" t="s">
        <v>262</v>
      </c>
      <c r="D33" s="67"/>
      <c r="E33" s="67"/>
      <c r="F33" s="68"/>
    </row>
    <row r="34" spans="3:6">
      <c r="D34" s="67"/>
      <c r="E34" s="67"/>
      <c r="F34" s="68"/>
    </row>
    <row r="35" spans="3:6">
      <c r="D35" s="67"/>
      <c r="E35" s="67"/>
      <c r="F35" s="68"/>
    </row>
    <row r="36" spans="3:6">
      <c r="D36" s="67"/>
      <c r="E36" s="67"/>
      <c r="F36" s="68"/>
    </row>
    <row r="37" spans="3:6">
      <c r="D37" s="67"/>
      <c r="E37" s="67"/>
      <c r="F37" s="68"/>
    </row>
    <row r="38" spans="3:6">
      <c r="D38" s="67"/>
      <c r="E38" s="67"/>
      <c r="F38" s="68"/>
    </row>
    <row r="39" spans="3:6">
      <c r="D39" s="67"/>
      <c r="E39" s="67"/>
    </row>
    <row r="40" spans="3:6">
      <c r="D40" s="67"/>
      <c r="E40" s="67"/>
    </row>
    <row r="41" spans="3:6">
      <c r="D41" s="67"/>
      <c r="E41" s="67"/>
    </row>
    <row r="42" spans="3:6">
      <c r="D42" s="67"/>
      <c r="E42" s="67"/>
    </row>
    <row r="43" spans="3:6">
      <c r="D43" s="67"/>
      <c r="E43" s="67"/>
    </row>
    <row r="44" spans="3:6">
      <c r="D44" s="67"/>
      <c r="E44" s="67"/>
    </row>
  </sheetData>
  <mergeCells count="2">
    <mergeCell ref="B1:F1"/>
    <mergeCell ref="B2:F2"/>
  </mergeCells>
  <phoneticPr fontId="2" type="noConversion"/>
  <pageMargins left="0.17" right="0.28000000000000003" top="0.2" bottom="0.2" header="0.2" footer="0.2"/>
  <pageSetup paperSize="9" orientation="portrait" r:id="rId1"/>
  <headerFooter alignWithMargins="0"/>
  <ignoredErrors>
    <ignoredError sqref="B17:B30 B5:B9 B12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D29"/>
  <sheetViews>
    <sheetView topLeftCell="A4" zoomScaleNormal="100" workbookViewId="0">
      <selection activeCell="C9" sqref="C9"/>
    </sheetView>
  </sheetViews>
  <sheetFormatPr defaultRowHeight="15"/>
  <cols>
    <col min="1" max="1" width="3.85546875" style="44" customWidth="1"/>
    <col min="2" max="2" width="55.42578125" style="44" customWidth="1"/>
    <col min="3" max="3" width="15.28515625" style="44" customWidth="1"/>
    <col min="4" max="4" width="20.28515625" style="69" customWidth="1"/>
    <col min="5" max="16384" width="9.140625" style="44"/>
  </cols>
  <sheetData>
    <row r="2" spans="1:4" ht="36.75" customHeight="1">
      <c r="A2" s="52"/>
      <c r="B2" s="77" t="s">
        <v>136</v>
      </c>
      <c r="C2" s="77" t="s">
        <v>260</v>
      </c>
      <c r="D2" s="59" t="s">
        <v>225</v>
      </c>
    </row>
    <row r="3" spans="1:4" ht="21.95" customHeight="1">
      <c r="A3" s="52"/>
      <c r="B3" s="45" t="s">
        <v>137</v>
      </c>
      <c r="C3" s="45"/>
      <c r="D3" s="78"/>
    </row>
    <row r="4" spans="1:4" ht="21.95" customHeight="1">
      <c r="A4" s="52"/>
      <c r="B4" s="52" t="s">
        <v>138</v>
      </c>
      <c r="C4" s="76">
        <v>38826566</v>
      </c>
      <c r="D4" s="62" t="s">
        <v>248</v>
      </c>
    </row>
    <row r="5" spans="1:4" ht="21.95" customHeight="1">
      <c r="A5" s="52"/>
      <c r="B5" s="52" t="s">
        <v>164</v>
      </c>
      <c r="C5" s="76">
        <v>-38503156</v>
      </c>
      <c r="D5" s="62" t="s">
        <v>249</v>
      </c>
    </row>
    <row r="6" spans="1:4" ht="21.95" customHeight="1">
      <c r="A6" s="52"/>
      <c r="B6" s="52" t="s">
        <v>139</v>
      </c>
      <c r="C6" s="47"/>
      <c r="D6" s="63"/>
    </row>
    <row r="7" spans="1:4" ht="21.95" customHeight="1">
      <c r="A7" s="52"/>
      <c r="B7" s="52" t="s">
        <v>140</v>
      </c>
      <c r="C7" s="76">
        <v>-119</v>
      </c>
      <c r="D7" s="63"/>
    </row>
    <row r="8" spans="1:4" ht="21.95" customHeight="1">
      <c r="A8" s="52"/>
      <c r="B8" s="52" t="s">
        <v>141</v>
      </c>
      <c r="C8" s="76">
        <v>-1361212</v>
      </c>
      <c r="D8" s="62" t="s">
        <v>250</v>
      </c>
    </row>
    <row r="9" spans="1:4" ht="21.95" customHeight="1">
      <c r="A9" s="52"/>
      <c r="B9" s="48" t="s">
        <v>142</v>
      </c>
      <c r="C9" s="50">
        <f>SUM(C4:C8)</f>
        <v>-1037921</v>
      </c>
      <c r="D9" s="65" t="s">
        <v>251</v>
      </c>
    </row>
    <row r="10" spans="1:4" ht="21.95" customHeight="1">
      <c r="A10" s="52"/>
      <c r="B10" s="52"/>
      <c r="C10" s="52"/>
      <c r="D10" s="63"/>
    </row>
    <row r="11" spans="1:4" ht="21.95" customHeight="1">
      <c r="A11" s="52"/>
      <c r="B11" s="45" t="s">
        <v>143</v>
      </c>
      <c r="C11" s="45"/>
      <c r="D11" s="78"/>
    </row>
    <row r="12" spans="1:4" ht="21.95" customHeight="1">
      <c r="A12" s="52"/>
      <c r="B12" s="52" t="s">
        <v>144</v>
      </c>
      <c r="C12" s="47"/>
      <c r="D12" s="63"/>
    </row>
    <row r="13" spans="1:4" ht="21.95" customHeight="1">
      <c r="A13" s="52"/>
      <c r="B13" s="52" t="s">
        <v>145</v>
      </c>
      <c r="C13" s="74">
        <v>-98554</v>
      </c>
      <c r="D13" s="63"/>
    </row>
    <row r="14" spans="1:4" ht="21.95" customHeight="1">
      <c r="A14" s="52"/>
      <c r="B14" s="52" t="s">
        <v>146</v>
      </c>
      <c r="C14" s="47"/>
      <c r="D14" s="63"/>
    </row>
    <row r="15" spans="1:4" ht="21.95" customHeight="1">
      <c r="A15" s="52"/>
      <c r="B15" s="52" t="s">
        <v>147</v>
      </c>
      <c r="C15" s="74">
        <v>7176</v>
      </c>
      <c r="D15" s="62" t="s">
        <v>252</v>
      </c>
    </row>
    <row r="16" spans="1:4" ht="21.95" customHeight="1">
      <c r="A16" s="52"/>
      <c r="B16" s="52" t="s">
        <v>148</v>
      </c>
      <c r="C16" s="50"/>
      <c r="D16" s="63"/>
    </row>
    <row r="17" spans="1:4" ht="21.95" customHeight="1">
      <c r="A17" s="52"/>
      <c r="B17" s="48" t="s">
        <v>149</v>
      </c>
      <c r="C17" s="79">
        <f>C16+C15+C14+C13+C12</f>
        <v>-91378</v>
      </c>
      <c r="D17" s="65" t="s">
        <v>252</v>
      </c>
    </row>
    <row r="18" spans="1:4" ht="21.95" customHeight="1">
      <c r="A18" s="52"/>
      <c r="B18" s="52"/>
      <c r="C18" s="52"/>
      <c r="D18" s="63"/>
    </row>
    <row r="19" spans="1:4" ht="21.95" customHeight="1">
      <c r="A19" s="52"/>
      <c r="B19" s="45" t="s">
        <v>150</v>
      </c>
      <c r="C19" s="45"/>
      <c r="D19" s="78"/>
    </row>
    <row r="20" spans="1:4" ht="21.95" customHeight="1">
      <c r="A20" s="52"/>
      <c r="B20" s="52" t="s">
        <v>151</v>
      </c>
      <c r="C20" s="52"/>
      <c r="D20" s="63"/>
    </row>
    <row r="21" spans="1:4" ht="21.95" customHeight="1">
      <c r="A21" s="52"/>
      <c r="B21" s="52" t="s">
        <v>152</v>
      </c>
      <c r="C21" s="52"/>
      <c r="D21" s="63"/>
    </row>
    <row r="22" spans="1:4" ht="21.95" customHeight="1">
      <c r="A22" s="52"/>
      <c r="B22" s="52" t="s">
        <v>153</v>
      </c>
      <c r="C22" s="74">
        <v>-29074</v>
      </c>
      <c r="D22" s="63"/>
    </row>
    <row r="23" spans="1:4" ht="21.95" customHeight="1">
      <c r="A23" s="52"/>
      <c r="B23" s="52" t="s">
        <v>154</v>
      </c>
      <c r="C23" s="52"/>
      <c r="D23" s="63"/>
    </row>
    <row r="24" spans="1:4" ht="21.95" customHeight="1">
      <c r="A24" s="52"/>
      <c r="B24" s="48" t="s">
        <v>155</v>
      </c>
      <c r="C24" s="79">
        <f>C23+C22+C21+C20</f>
        <v>-29074</v>
      </c>
      <c r="D24" s="78"/>
    </row>
    <row r="25" spans="1:4" ht="21.95" customHeight="1">
      <c r="A25" s="52"/>
      <c r="B25" s="52"/>
      <c r="C25" s="52"/>
      <c r="D25" s="63"/>
    </row>
    <row r="26" spans="1:4" ht="21.95" customHeight="1">
      <c r="A26" s="52"/>
      <c r="B26" s="45" t="s">
        <v>156</v>
      </c>
      <c r="C26" s="50">
        <f>C9+C17+C24</f>
        <v>-1158373</v>
      </c>
      <c r="D26" s="65" t="s">
        <v>253</v>
      </c>
    </row>
    <row r="27" spans="1:4" ht="21.95" customHeight="1">
      <c r="A27" s="52"/>
      <c r="B27" s="45" t="s">
        <v>157</v>
      </c>
      <c r="C27" s="50">
        <v>1427014</v>
      </c>
      <c r="D27" s="65" t="s">
        <v>254</v>
      </c>
    </row>
    <row r="28" spans="1:4" ht="21.95" customHeight="1">
      <c r="A28" s="52"/>
      <c r="B28" s="45" t="s">
        <v>158</v>
      </c>
      <c r="C28" s="50">
        <f>C26+C27+1</f>
        <v>268642</v>
      </c>
      <c r="D28" s="65" t="s">
        <v>255</v>
      </c>
    </row>
    <row r="29" spans="1:4">
      <c r="D29" s="68"/>
    </row>
  </sheetData>
  <phoneticPr fontId="2" type="noConversion"/>
  <pageMargins left="0.33" right="0.18" top="0.32" bottom="0.2" header="0.27" footer="0.3"/>
  <pageSetup paperSize="9" orientation="portrait" r:id="rId1"/>
  <headerFooter alignWithMargins="0">
    <oddFooter>&amp;LTirana Akustik Viti 2012&amp;R&amp;A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3:J31"/>
  <sheetViews>
    <sheetView workbookViewId="0">
      <selection activeCell="B42" sqref="B42"/>
    </sheetView>
  </sheetViews>
  <sheetFormatPr defaultRowHeight="15"/>
  <cols>
    <col min="1" max="1" width="1.85546875" style="44" customWidth="1"/>
    <col min="2" max="2" width="30.42578125" style="44" customWidth="1"/>
    <col min="3" max="3" width="13" style="44" customWidth="1"/>
    <col min="4" max="4" width="12.7109375" style="44" customWidth="1"/>
    <col min="5" max="5" width="14.85546875" style="44" customWidth="1"/>
    <col min="6" max="6" width="14.5703125" style="44" customWidth="1"/>
    <col min="7" max="7" width="15.5703125" style="44" customWidth="1"/>
    <col min="8" max="8" width="12.42578125" style="44" customWidth="1"/>
    <col min="9" max="9" width="14.42578125" style="44" customWidth="1"/>
    <col min="10" max="10" width="14.7109375" style="44" customWidth="1"/>
    <col min="11" max="11" width="11.7109375" style="44" customWidth="1"/>
    <col min="12" max="16384" width="9.140625" style="44"/>
  </cols>
  <sheetData>
    <row r="3" spans="2:10" ht="16.5">
      <c r="B3" s="70" t="s">
        <v>227</v>
      </c>
      <c r="C3" s="70"/>
      <c r="D3" s="70"/>
      <c r="E3" s="70"/>
      <c r="F3" s="70"/>
      <c r="G3" s="70"/>
      <c r="H3" s="70"/>
      <c r="I3" s="70"/>
      <c r="J3" s="70"/>
    </row>
    <row r="6" spans="2:10" ht="71.25">
      <c r="B6" s="52"/>
      <c r="C6" s="58" t="s">
        <v>85</v>
      </c>
      <c r="D6" s="58" t="s">
        <v>86</v>
      </c>
      <c r="E6" s="58" t="s">
        <v>159</v>
      </c>
      <c r="F6" s="58" t="s">
        <v>160</v>
      </c>
      <c r="G6" s="58" t="s">
        <v>163</v>
      </c>
      <c r="H6" s="58" t="s">
        <v>161</v>
      </c>
      <c r="I6" s="58" t="s">
        <v>162</v>
      </c>
      <c r="J6" s="58" t="s">
        <v>161</v>
      </c>
    </row>
    <row r="7" spans="2:10" ht="21.75" hidden="1" customHeight="1">
      <c r="B7" s="64" t="s">
        <v>174</v>
      </c>
      <c r="C7" s="80">
        <v>100000</v>
      </c>
      <c r="D7" s="80"/>
      <c r="E7" s="80"/>
      <c r="F7" s="80"/>
      <c r="G7" s="80">
        <v>2388816.9500000002</v>
      </c>
      <c r="H7" s="80"/>
      <c r="I7" s="80"/>
      <c r="J7" s="80">
        <f>SUM(C7:I7)</f>
        <v>2488816.9500000002</v>
      </c>
    </row>
    <row r="8" spans="2:10" ht="29.25" hidden="1">
      <c r="B8" s="64" t="s">
        <v>165</v>
      </c>
      <c r="C8" s="80"/>
      <c r="D8" s="80"/>
      <c r="E8" s="80"/>
      <c r="F8" s="80"/>
      <c r="G8" s="80"/>
      <c r="H8" s="80"/>
      <c r="I8" s="80"/>
      <c r="J8" s="80">
        <f t="shared" ref="J8:J15" si="0">SUM(C8:I8)</f>
        <v>0</v>
      </c>
    </row>
    <row r="9" spans="2:10" ht="20.100000000000001" hidden="1" customHeight="1">
      <c r="B9" s="64" t="s">
        <v>166</v>
      </c>
      <c r="C9" s="80"/>
      <c r="D9" s="80"/>
      <c r="E9" s="80"/>
      <c r="F9" s="80"/>
      <c r="G9" s="80"/>
      <c r="H9" s="80"/>
      <c r="I9" s="80"/>
      <c r="J9" s="80">
        <f t="shared" si="0"/>
        <v>0</v>
      </c>
    </row>
    <row r="10" spans="2:10" ht="43.5" hidden="1">
      <c r="B10" s="64" t="s">
        <v>167</v>
      </c>
      <c r="C10" s="80"/>
      <c r="D10" s="80"/>
      <c r="E10" s="80"/>
      <c r="F10" s="80"/>
      <c r="G10" s="80"/>
      <c r="H10" s="80"/>
      <c r="I10" s="80"/>
      <c r="J10" s="80">
        <f t="shared" si="0"/>
        <v>0</v>
      </c>
    </row>
    <row r="11" spans="2:10" ht="20.100000000000001" hidden="1" customHeight="1">
      <c r="B11" s="64" t="s">
        <v>170</v>
      </c>
      <c r="C11" s="80"/>
      <c r="D11" s="80"/>
      <c r="E11" s="80"/>
      <c r="F11" s="80"/>
      <c r="G11" s="80">
        <v>3724674.23</v>
      </c>
      <c r="H11" s="80"/>
      <c r="I11" s="80"/>
      <c r="J11" s="80">
        <f t="shared" si="0"/>
        <v>3724674.23</v>
      </c>
    </row>
    <row r="12" spans="2:10" ht="20.100000000000001" hidden="1" customHeight="1">
      <c r="B12" s="64" t="s">
        <v>168</v>
      </c>
      <c r="C12" s="80"/>
      <c r="D12" s="80"/>
      <c r="E12" s="80"/>
      <c r="F12" s="80"/>
      <c r="G12" s="80"/>
      <c r="H12" s="80"/>
      <c r="I12" s="80"/>
      <c r="J12" s="80">
        <f t="shared" si="0"/>
        <v>0</v>
      </c>
    </row>
    <row r="13" spans="2:10" ht="19.5" hidden="1" customHeight="1">
      <c r="B13" s="64" t="s">
        <v>172</v>
      </c>
      <c r="C13" s="80"/>
      <c r="D13" s="80"/>
      <c r="E13" s="80"/>
      <c r="F13" s="80"/>
      <c r="G13" s="80"/>
      <c r="H13" s="80"/>
      <c r="I13" s="80"/>
      <c r="J13" s="80">
        <f t="shared" si="0"/>
        <v>0</v>
      </c>
    </row>
    <row r="14" spans="2:10" ht="20.100000000000001" hidden="1" customHeight="1">
      <c r="B14" s="64" t="s">
        <v>173</v>
      </c>
      <c r="C14" s="80"/>
      <c r="D14" s="80"/>
      <c r="E14" s="80"/>
      <c r="F14" s="80"/>
      <c r="G14" s="80"/>
      <c r="H14" s="80"/>
      <c r="I14" s="80"/>
      <c r="J14" s="80">
        <f t="shared" si="0"/>
        <v>0</v>
      </c>
    </row>
    <row r="15" spans="2:10" ht="20.100000000000001" hidden="1" customHeight="1">
      <c r="B15" s="64" t="s">
        <v>222</v>
      </c>
      <c r="C15" s="80">
        <f>SUM(C7:C14)</f>
        <v>100000</v>
      </c>
      <c r="D15" s="80">
        <f t="shared" ref="D15:I15" si="1">SUM(D7:D14)</f>
        <v>0</v>
      </c>
      <c r="E15" s="80">
        <f t="shared" si="1"/>
        <v>0</v>
      </c>
      <c r="F15" s="80">
        <f t="shared" si="1"/>
        <v>0</v>
      </c>
      <c r="G15" s="80">
        <f t="shared" si="1"/>
        <v>6113491.1799999997</v>
      </c>
      <c r="H15" s="80">
        <f t="shared" si="1"/>
        <v>0</v>
      </c>
      <c r="I15" s="80">
        <f t="shared" si="1"/>
        <v>0</v>
      </c>
      <c r="J15" s="80">
        <f t="shared" si="0"/>
        <v>6213491.1799999997</v>
      </c>
    </row>
    <row r="16" spans="2:10" ht="26.25" hidden="1" customHeight="1">
      <c r="B16" s="64" t="s">
        <v>170</v>
      </c>
      <c r="C16" s="80"/>
      <c r="D16" s="80"/>
      <c r="E16" s="80"/>
      <c r="F16" s="80"/>
      <c r="G16" s="81">
        <v>1988774.92</v>
      </c>
      <c r="H16" s="80"/>
      <c r="I16" s="80"/>
      <c r="J16" s="80">
        <f>SUM(C16:I16)</f>
        <v>1988774.92</v>
      </c>
    </row>
    <row r="17" spans="2:10" ht="20.100000000000001" hidden="1" customHeight="1">
      <c r="B17" s="64" t="s">
        <v>168</v>
      </c>
      <c r="C17" s="80"/>
      <c r="D17" s="80"/>
      <c r="E17" s="80"/>
      <c r="F17" s="80"/>
      <c r="G17" s="80"/>
      <c r="H17" s="80"/>
      <c r="I17" s="80"/>
      <c r="J17" s="80">
        <f>SUM(C17:I17)</f>
        <v>0</v>
      </c>
    </row>
    <row r="18" spans="2:10" ht="20.100000000000001" hidden="1" customHeight="1">
      <c r="B18" s="64" t="s">
        <v>169</v>
      </c>
      <c r="C18" s="80"/>
      <c r="D18" s="80"/>
      <c r="E18" s="80"/>
      <c r="F18" s="80"/>
      <c r="G18" s="80"/>
      <c r="H18" s="80"/>
      <c r="I18" s="80"/>
      <c r="J18" s="80">
        <f>SUM(C18:I18)</f>
        <v>0</v>
      </c>
    </row>
    <row r="19" spans="2:10" ht="20.100000000000001" hidden="1" customHeight="1">
      <c r="B19" s="64" t="s">
        <v>171</v>
      </c>
      <c r="C19" s="80"/>
      <c r="D19" s="80"/>
      <c r="E19" s="80"/>
      <c r="F19" s="80"/>
      <c r="G19" s="80"/>
      <c r="H19" s="80"/>
      <c r="I19" s="80"/>
      <c r="J19" s="80">
        <f>SUM(C19:I19)</f>
        <v>0</v>
      </c>
    </row>
    <row r="20" spans="2:10" ht="27" customHeight="1">
      <c r="B20" s="64" t="s">
        <v>223</v>
      </c>
      <c r="C20" s="50">
        <f>SUM(C15:C19)</f>
        <v>100000</v>
      </c>
      <c r="D20" s="50"/>
      <c r="E20" s="50"/>
      <c r="F20" s="50"/>
      <c r="G20" s="50">
        <f>SUM(G15:G19)</f>
        <v>8102266.0999999996</v>
      </c>
      <c r="H20" s="50"/>
      <c r="I20" s="50"/>
      <c r="J20" s="50">
        <f>SUM(C20:I20)</f>
        <v>8202266.0999999996</v>
      </c>
    </row>
    <row r="21" spans="2:10" ht="27" customHeight="1">
      <c r="B21" s="61" t="s">
        <v>170</v>
      </c>
      <c r="C21" s="47"/>
      <c r="D21" s="47"/>
      <c r="E21" s="47"/>
      <c r="F21" s="47"/>
      <c r="G21" s="82">
        <v>1499629</v>
      </c>
      <c r="H21" s="47"/>
      <c r="I21" s="47"/>
      <c r="J21" s="50">
        <f>G21</f>
        <v>1499629</v>
      </c>
    </row>
    <row r="22" spans="2:10" ht="27" customHeight="1">
      <c r="B22" s="61" t="s">
        <v>168</v>
      </c>
      <c r="C22" s="47"/>
      <c r="D22" s="47"/>
      <c r="E22" s="47"/>
      <c r="F22" s="47"/>
      <c r="G22" s="47"/>
      <c r="H22" s="47"/>
      <c r="I22" s="47"/>
      <c r="J22" s="47"/>
    </row>
    <row r="23" spans="2:10" ht="27" customHeight="1">
      <c r="B23" s="61" t="s">
        <v>169</v>
      </c>
      <c r="C23" s="47"/>
      <c r="D23" s="47"/>
      <c r="E23" s="47"/>
      <c r="F23" s="47"/>
      <c r="G23" s="47"/>
      <c r="H23" s="47"/>
      <c r="I23" s="47"/>
      <c r="J23" s="47"/>
    </row>
    <row r="24" spans="2:10" ht="27" customHeight="1">
      <c r="B24" s="61" t="s">
        <v>171</v>
      </c>
      <c r="C24" s="47"/>
      <c r="D24" s="47"/>
      <c r="E24" s="47"/>
      <c r="F24" s="47"/>
      <c r="G24" s="47"/>
      <c r="H24" s="47"/>
      <c r="I24" s="47"/>
      <c r="J24" s="47"/>
    </row>
    <row r="25" spans="2:10" ht="27" customHeight="1">
      <c r="B25" s="64" t="s">
        <v>228</v>
      </c>
      <c r="C25" s="50">
        <f>SUM(C20:C24)</f>
        <v>100000</v>
      </c>
      <c r="D25" s="50"/>
      <c r="E25" s="50"/>
      <c r="F25" s="50"/>
      <c r="G25" s="50">
        <f>SUM(G20:G24)-1</f>
        <v>9601894.0999999996</v>
      </c>
      <c r="H25" s="50"/>
      <c r="I25" s="50"/>
      <c r="J25" s="50">
        <f>SUM(C25:I25)</f>
        <v>9701894.0999999996</v>
      </c>
    </row>
    <row r="26" spans="2:10" ht="27" customHeight="1">
      <c r="B26" s="61" t="s">
        <v>170</v>
      </c>
      <c r="C26" s="47"/>
      <c r="D26" s="47"/>
      <c r="E26" s="47"/>
      <c r="F26" s="47"/>
      <c r="G26" s="49">
        <v>272208</v>
      </c>
      <c r="H26" s="47"/>
      <c r="I26" s="47"/>
      <c r="J26" s="50">
        <f t="shared" ref="J26:J30" si="2">SUM(C26:I26)</f>
        <v>272208</v>
      </c>
    </row>
    <row r="27" spans="2:10" ht="27" customHeight="1">
      <c r="B27" s="61" t="s">
        <v>168</v>
      </c>
      <c r="C27" s="47"/>
      <c r="D27" s="47"/>
      <c r="E27" s="47"/>
      <c r="F27" s="47"/>
      <c r="G27" s="47"/>
      <c r="H27" s="47"/>
      <c r="I27" s="47"/>
      <c r="J27" s="50"/>
    </row>
    <row r="28" spans="2:10" ht="27" customHeight="1">
      <c r="B28" s="61" t="s">
        <v>169</v>
      </c>
      <c r="C28" s="47"/>
      <c r="D28" s="47"/>
      <c r="E28" s="47"/>
      <c r="F28" s="47"/>
      <c r="G28" s="47"/>
      <c r="H28" s="47"/>
      <c r="I28" s="47"/>
      <c r="J28" s="50"/>
    </row>
    <row r="29" spans="2:10" ht="27" customHeight="1">
      <c r="B29" s="61" t="s">
        <v>171</v>
      </c>
      <c r="C29" s="47"/>
      <c r="D29" s="47"/>
      <c r="E29" s="47"/>
      <c r="F29" s="47"/>
      <c r="G29" s="47"/>
      <c r="H29" s="47"/>
      <c r="I29" s="47"/>
      <c r="J29" s="50"/>
    </row>
    <row r="30" spans="2:10" ht="27" customHeight="1">
      <c r="B30" s="64" t="s">
        <v>261</v>
      </c>
      <c r="C30" s="50">
        <f>SUM(C25:C29)</f>
        <v>100000</v>
      </c>
      <c r="D30" s="50"/>
      <c r="E30" s="50"/>
      <c r="F30" s="50"/>
      <c r="G30" s="50">
        <f>SUM(G25:G29)</f>
        <v>9874102.0999999996</v>
      </c>
      <c r="H30" s="50"/>
      <c r="I30" s="50"/>
      <c r="J30" s="50">
        <f>SUM(J25:J29)</f>
        <v>9974102.0999999996</v>
      </c>
    </row>
    <row r="31" spans="2:10">
      <c r="C31" s="83"/>
      <c r="D31" s="83"/>
      <c r="E31" s="83"/>
      <c r="F31" s="83"/>
      <c r="G31" s="83"/>
      <c r="H31" s="83"/>
      <c r="I31" s="83"/>
    </row>
  </sheetData>
  <mergeCells count="1">
    <mergeCell ref="B3:J3"/>
  </mergeCells>
  <phoneticPr fontId="2" type="noConversion"/>
  <pageMargins left="0.2" right="0.2" top="0.21" bottom="0.28000000000000003" header="0.5" footer="0.25"/>
  <pageSetup paperSize="9" orientation="landscape" r:id="rId1"/>
  <headerFooter alignWithMargins="0">
    <oddFooter>&amp;LTirana Akustik Viti 2012&amp;RPasqyra e Kapitalit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Kopertina</vt:lpstr>
      <vt:lpstr>Aktiv-Pasiv version plote</vt:lpstr>
      <vt:lpstr>Pasqyra Ardhura-Shpenzime </vt:lpstr>
      <vt:lpstr>Pasqyra fluksit monetar</vt:lpstr>
      <vt:lpstr>Pasqyra e kapitalit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Fatjeta Alushi</dc:creator>
  <cp:lastModifiedBy>rezar.llukacej</cp:lastModifiedBy>
  <cp:lastPrinted>2013-03-30T13:56:00Z</cp:lastPrinted>
  <dcterms:created xsi:type="dcterms:W3CDTF">1996-10-14T23:33:28Z</dcterms:created>
  <dcterms:modified xsi:type="dcterms:W3CDTF">2013-03-30T14:22:51Z</dcterms:modified>
</cp:coreProperties>
</file>