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610" windowHeight="9630" tabRatio="823"/>
  </bookViews>
  <sheets>
    <sheet name="Kop." sheetId="1" r:id="rId1"/>
    <sheet name="Aktivet" sheetId="4" r:id="rId2"/>
    <sheet name="Pasivet" sheetId="14" r:id="rId3"/>
    <sheet name="PASH 1" sheetId="15" r:id="rId4"/>
    <sheet name="Fluksi 1" sheetId="17" r:id="rId5"/>
    <sheet name="Kapitali 1" sheetId="25" r:id="rId6"/>
    <sheet name="INVENTARI" sheetId="28" r:id="rId7"/>
  </sheets>
  <calcPr calcId="124519"/>
</workbook>
</file>

<file path=xl/calcChain.xml><?xml version="1.0" encoding="utf-8"?>
<calcChain xmlns="http://schemas.openxmlformats.org/spreadsheetml/2006/main">
  <c r="I19" i="14"/>
  <c r="H11"/>
  <c r="E20"/>
  <c r="F59" i="15"/>
  <c r="E42" i="4" l="1"/>
  <c r="F5" i="28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4"/>
  <c r="E10" i="17"/>
  <c r="E13"/>
  <c r="E22"/>
  <c r="E34"/>
  <c r="F16" i="15"/>
  <c r="F12"/>
  <c r="F43" s="1"/>
  <c r="F50" s="1"/>
  <c r="F5" i="14"/>
  <c r="F19" s="1"/>
  <c r="F39" s="1"/>
  <c r="F20"/>
  <c r="F32"/>
  <c r="F37"/>
  <c r="F44"/>
  <c r="F51" s="1"/>
  <c r="F5" i="4"/>
  <c r="F8"/>
  <c r="F12"/>
  <c r="F18"/>
  <c r="F29"/>
  <c r="F31"/>
  <c r="F39"/>
  <c r="F47"/>
  <c r="F55"/>
  <c r="F56" s="1"/>
  <c r="E6" i="17" l="1"/>
  <c r="E36" s="1"/>
  <c r="E39" s="1"/>
  <c r="F53" i="14"/>
  <c r="F28" i="28" l="1"/>
  <c r="E5" i="14" l="1"/>
  <c r="E19" s="1"/>
  <c r="E32"/>
  <c r="E44"/>
  <c r="E51" s="1"/>
  <c r="D17" i="25"/>
  <c r="E17"/>
  <c r="F17"/>
  <c r="G17"/>
  <c r="J17"/>
  <c r="K17"/>
  <c r="L17"/>
  <c r="C17"/>
  <c r="D13" i="17"/>
  <c r="E16" i="15"/>
  <c r="E12"/>
  <c r="E37" i="14" l="1"/>
  <c r="E39" s="1"/>
  <c r="E53" s="1"/>
  <c r="E43" i="15"/>
  <c r="E46" s="1"/>
  <c r="E45" s="1"/>
  <c r="D28" i="25"/>
  <c r="E28"/>
  <c r="F28"/>
  <c r="G28"/>
  <c r="H28"/>
  <c r="I28"/>
  <c r="J28"/>
  <c r="K28"/>
  <c r="L28"/>
  <c r="C28"/>
  <c r="M5"/>
  <c r="M8"/>
  <c r="M9"/>
  <c r="M10"/>
  <c r="M11"/>
  <c r="M12"/>
  <c r="M13"/>
  <c r="M14"/>
  <c r="M15"/>
  <c r="M16"/>
  <c r="M20"/>
  <c r="M21"/>
  <c r="M22"/>
  <c r="M23"/>
  <c r="M24"/>
  <c r="M25"/>
  <c r="M26"/>
  <c r="M27"/>
  <c r="D10" i="17"/>
  <c r="D6" s="1"/>
  <c r="D22"/>
  <c r="D34"/>
  <c r="E5" i="4"/>
  <c r="E8"/>
  <c r="E12"/>
  <c r="E18"/>
  <c r="E31"/>
  <c r="E39"/>
  <c r="E47"/>
  <c r="D36" i="17" l="1"/>
  <c r="D39" s="1"/>
  <c r="M17" i="25"/>
  <c r="M28"/>
  <c r="E50" i="15"/>
  <c r="E29" i="4"/>
  <c r="E55"/>
  <c r="E59" i="15" l="1"/>
  <c r="E56" i="4"/>
</calcChain>
</file>

<file path=xl/sharedStrings.xml><?xml version="1.0" encoding="utf-8"?>
<sst xmlns="http://schemas.openxmlformats.org/spreadsheetml/2006/main" count="376" uniqueCount="257">
  <si>
    <t>Nr</t>
  </si>
  <si>
    <t>I</t>
  </si>
  <si>
    <t>II</t>
  </si>
  <si>
    <t>A   K   T   I   V   E   T</t>
  </si>
  <si>
    <t>Aktivet  monetare</t>
  </si>
  <si>
    <t>Banka</t>
  </si>
  <si>
    <t>Arka</t>
  </si>
  <si>
    <t>Pershkrimi  i  Elementeve</t>
  </si>
  <si>
    <t>Totali</t>
  </si>
  <si>
    <t>Investime</t>
  </si>
  <si>
    <t>Te tjera Financiare</t>
  </si>
  <si>
    <t>Në tituj pronësie të njësive ekonomike brenda grupit</t>
  </si>
  <si>
    <t>Aksionet e veta</t>
  </si>
  <si>
    <t>Të drejta të arkëtueshme</t>
  </si>
  <si>
    <t>Nga aktiviteti i shfrytëzimit</t>
  </si>
  <si>
    <t>Nga njësitë ekonomike brenda grupit</t>
  </si>
  <si>
    <t>Nga  njësitë ekonomike ku ka interesa pjesëmarrëse</t>
  </si>
  <si>
    <t xml:space="preserve">Të tjera </t>
  </si>
  <si>
    <t>Kapital i nënshkruar i papaguar</t>
  </si>
  <si>
    <t>Inventarët</t>
  </si>
  <si>
    <t>Lëndë e parë dhe materiale të konsumueshme</t>
  </si>
  <si>
    <t>Prodhime në proces dhe gjysëmprodukte</t>
  </si>
  <si>
    <t xml:space="preserve">Produkte të gatshme </t>
  </si>
  <si>
    <t xml:space="preserve">Mallra                                                        </t>
  </si>
  <si>
    <t>Aktive Biologjike (Gjë e gjallë në rritje e majmëri)</t>
  </si>
  <si>
    <t>AAGJM të mbajtura për shitje</t>
  </si>
  <si>
    <t>Parapagime për inventar</t>
  </si>
  <si>
    <t>Shpenzime të shtyra</t>
  </si>
  <si>
    <t>Të arkëtueshme nga të ardhurat e konstatuara</t>
  </si>
  <si>
    <t>Aktive tatimore të shtyra</t>
  </si>
  <si>
    <t>Kapitali i nënshkruar i papaguar</t>
  </si>
  <si>
    <t>Aktive financiare</t>
  </si>
  <si>
    <t>Tituj pronësie në njësitë ekonomike brenda grupit</t>
  </si>
  <si>
    <t xml:space="preserve">Tituj të huadhënies në njësitë ekonomike brenda grupit </t>
  </si>
  <si>
    <t xml:space="preserve">Tituj pronësie  në njësitë ekonomike ku ka interesa pjesëmarrëse </t>
  </si>
  <si>
    <t>Tituj të huadhënies  në njësitë ekonomike ku ka interesa pjesëmarrëse</t>
  </si>
  <si>
    <t xml:space="preserve">Tituj të tjerë të mbajtur si aktive afatgjata </t>
  </si>
  <si>
    <t>Tituj të tjerë të huadhënies</t>
  </si>
  <si>
    <t>Aktivet materiale</t>
  </si>
  <si>
    <t>Toka dhe ndërtesa</t>
  </si>
  <si>
    <t>Impiante dhe makineri</t>
  </si>
  <si>
    <t xml:space="preserve">Të tjera Instalime dhe pajisje </t>
  </si>
  <si>
    <t xml:space="preserve">Parapagime për aktive materiale dhe në proces </t>
  </si>
  <si>
    <t>Ativet biologjike</t>
  </si>
  <si>
    <t>Aktive jo materiale:</t>
  </si>
  <si>
    <t>Koncesione,patenta,liçenca,marka tregtare,të drejta dhe aktive të ngjashme</t>
  </si>
  <si>
    <t>Emri i Mirë</t>
  </si>
  <si>
    <t xml:space="preserve">Parapagime për AAJM                                                                 </t>
  </si>
  <si>
    <t>TOTALI   AKTIVEVE    AFATSHKURTRA</t>
  </si>
  <si>
    <t>Aktivet Afatshkurtra</t>
  </si>
  <si>
    <t>TOTALI   AKTIVEVE    AFATGJATA</t>
  </si>
  <si>
    <t>Aktivet Afatgjata</t>
  </si>
  <si>
    <t>DETYRIMET  DHE  KAPITALI</t>
  </si>
  <si>
    <t>Detyrime afatshkurtra:</t>
  </si>
  <si>
    <t>Titujt e huamarrjes</t>
  </si>
  <si>
    <t>Detyrime ndaj institucioneve të kredisë</t>
  </si>
  <si>
    <t xml:space="preserve">Arkëtime në avancë për porosi </t>
  </si>
  <si>
    <t>Të pagueshme për aktivitetin e shfrytëzimit</t>
  </si>
  <si>
    <t>Dëftesa të pagueshme</t>
  </si>
  <si>
    <t>Të pagueshme ndaj njësive ekonomike brenda grupit</t>
  </si>
  <si>
    <t>Të pagueshme ndaj  njësive ekonomike ku ka interesa pjesëmarrëse</t>
  </si>
  <si>
    <t>Të pagueshme ndaj punonjësve dhe sigurimeve shoqërore/shëndetsore</t>
  </si>
  <si>
    <t>Të pagueshme për detyrimet tatimore</t>
  </si>
  <si>
    <t>Të pagueshme për shpenzime të konstatuara</t>
  </si>
  <si>
    <t xml:space="preserve">Të ardhura të shtyra </t>
  </si>
  <si>
    <t>Provizione</t>
  </si>
  <si>
    <t>A K T I V E    T O T A L E</t>
  </si>
  <si>
    <t>D E T Y R I M E T     T O T A L E</t>
  </si>
  <si>
    <t>Detyrime afatgjata:</t>
  </si>
  <si>
    <t xml:space="preserve">Arkëtimet në avancë për porosi </t>
  </si>
  <si>
    <t>Të tjera të pagueshme</t>
  </si>
  <si>
    <t xml:space="preserve">Të pagueshme për shpenzime të konstatuara </t>
  </si>
  <si>
    <t>Të ardhura të shtyra</t>
  </si>
  <si>
    <t>Provizione:</t>
  </si>
  <si>
    <t>►</t>
  </si>
  <si>
    <t xml:space="preserve">Provizione  për pensionet </t>
  </si>
  <si>
    <t>Provizione të tjera</t>
  </si>
  <si>
    <t>Detyrime tatimore të shtyra</t>
  </si>
  <si>
    <t>Totali  i  Detyrimeve    afatshkurtera</t>
  </si>
  <si>
    <t>Totali  i  Detyrimeve    afatgjata</t>
  </si>
  <si>
    <t>Kapitali dhe Rezervat</t>
  </si>
  <si>
    <t>Kapitali i Nënshkruar</t>
  </si>
  <si>
    <t>Primi i lidhur me kapitalin</t>
  </si>
  <si>
    <t>Rezerva rivlerësimi</t>
  </si>
  <si>
    <t>Rezerva të tjera</t>
  </si>
  <si>
    <t xml:space="preserve">Rezerva ligjore </t>
  </si>
  <si>
    <t>Rezerva statutore</t>
  </si>
  <si>
    <t xml:space="preserve">Fitimi i pashpërndarë </t>
  </si>
  <si>
    <t>Fitim / Humbja e  Vitit</t>
  </si>
  <si>
    <t>Totali  i  Kapitalit</t>
  </si>
  <si>
    <t>TOTALI   I   DETYRIMEVE   DHE   KAPITALIT</t>
  </si>
  <si>
    <t>Pasqyra e Performancës</t>
  </si>
  <si>
    <t>(Pasqyra e të ardhurave dhe shpenzimeve)</t>
  </si>
  <si>
    <t>Formati 1 – Shpenzimet e shfrytëzimit të klasifikuara sipas natyrës</t>
  </si>
  <si>
    <t>Të ardhura nga aktiviteti i shfrytëzimit</t>
  </si>
  <si>
    <t>Ndryshimi në inventarin e produkteve të gatshme dhe prodhimit në proces</t>
  </si>
  <si>
    <t>Puna e kryer nga njësia ekonomike dhe e kapitalizuar</t>
  </si>
  <si>
    <t>Të ardhura të tjera të shfrytëzimit</t>
  </si>
  <si>
    <t xml:space="preserve">Lënda e parë dhe materiale të konsumueshme </t>
  </si>
  <si>
    <t xml:space="preserve">Të tjera shpenzime </t>
  </si>
  <si>
    <t>Shpenzime të personelit</t>
  </si>
  <si>
    <t>Paga dhe shpërblime</t>
  </si>
  <si>
    <t xml:space="preserve">Shpenzime të sigurimeve shoqërore/shëndetsore (paraqitur veçmas </t>
  </si>
  <si>
    <t>nga shpenzimet për pensionet)</t>
  </si>
  <si>
    <t>Zhvlerësimi i aktiveve afatgjata materiale</t>
  </si>
  <si>
    <t>Shpenzime konsumi dhe amortizimi</t>
  </si>
  <si>
    <t>Shpenzime të tjera shfrytëzimi</t>
  </si>
  <si>
    <t xml:space="preserve">Të ardhura të tjera </t>
  </si>
  <si>
    <t xml:space="preserve">Të ardhura nga njësitë ekonomike ku ka interesa pjesëmarrëse (paraqitur </t>
  </si>
  <si>
    <t>veçmas të ardhurat   nga njësitë ekonomike brenda grupit)</t>
  </si>
  <si>
    <t>Të ardhura nga investimet dhe huatë e tjera pjesë e aktiveve afatgjata</t>
  </si>
  <si>
    <t xml:space="preserve">Interesa të arkëtueshëm dhe të ardhura të tjera të ngjashme (paraqitur </t>
  </si>
  <si>
    <t>veçmas të ardhurat nga njësitë ekonomike brenda grupit)</t>
  </si>
  <si>
    <t>(paraqitur veçmas të ardhurat nga njësitë ekonomike brenda grupit)</t>
  </si>
  <si>
    <t xml:space="preserve">Zhvlerësimi i aktiveve  financiare dhe investimeve financiare të mbajtura si </t>
  </si>
  <si>
    <t xml:space="preserve"> aktive afatshkurtra</t>
  </si>
  <si>
    <t>X</t>
  </si>
  <si>
    <t>Shpenzime financiare</t>
  </si>
  <si>
    <t>Shpenzime të tjera financiare</t>
  </si>
  <si>
    <t>Shpenzime interesi dhe shpenzime  të ngjashme (paraqitur veçmas</t>
  </si>
  <si>
    <t>shpenzimet për t'u paguar tek njësitë ekonomike brenda grupit)</t>
  </si>
  <si>
    <t xml:space="preserve">Pjesa e fitimit/humbjes nga pjesëmarrjet </t>
  </si>
  <si>
    <t>Fitimi/Humbja para tatimit</t>
  </si>
  <si>
    <t>Shpenzimi i tatimit mbi fitimin</t>
  </si>
  <si>
    <t>Shpenzimi aktual i tatimit mbi fitimin</t>
  </si>
  <si>
    <t>Shpenzimi i tatim fitimit të shtyrë</t>
  </si>
  <si>
    <t>Pjesa e tatim fitimit të  pjesëmarrjeve</t>
  </si>
  <si>
    <t>Fitimi/Humbja e vitit</t>
  </si>
  <si>
    <t>Fitimi/Humbja për:</t>
  </si>
  <si>
    <t>Pronarët e njësisë ekonomike mëmë</t>
  </si>
  <si>
    <t>Interesat jo-kontrolluese</t>
  </si>
  <si>
    <t xml:space="preserve">Pasqyra e të Ardhurave Gjithëpërfshirëse  </t>
  </si>
  <si>
    <t>Të ardhura të tjera gjithëpërfshirëse për vitin:</t>
  </si>
  <si>
    <t>Diferencat (+/-) nga përkthimi i monedhës në veprimtari të huaja</t>
  </si>
  <si>
    <t>Diferencat (+/-) nga rivlerësimi i aktiveve afatgjata materiale</t>
  </si>
  <si>
    <t>Diferencat (+/-) nga rivlerësimi i aktivet financiare të mbajtura për shitje</t>
  </si>
  <si>
    <t>Pjesa e të ardhurave gjithëpërfshirëse nga pjesëmarrjet</t>
  </si>
  <si>
    <t>Totali i të ardhurave të tjera gjithëpërfshirëse për vitin</t>
  </si>
  <si>
    <t>Totali i të ardhurave gjithëpërfshirëse për vitin</t>
  </si>
  <si>
    <t>Totali i të ardhurave/humbjeve gjithëpërfshirëse për:</t>
  </si>
  <si>
    <t>Pasqyra   e   Fluksit   te Mjeteve   Monetare</t>
  </si>
  <si>
    <t>(metoda direkte)</t>
  </si>
  <si>
    <t>Fluksi i Mjeteve Monetare nga/(përdorur në) aktivitetin e shfrytëzimit</t>
  </si>
  <si>
    <t>Të arkëtuara nga të drejtat e arkëtueshme</t>
  </si>
  <si>
    <t>Të paguara për detyrimet e pagueshme dhe detyrimet ndaj punonjësve</t>
  </si>
  <si>
    <t>Pagesa të tjera</t>
  </si>
  <si>
    <t>Mjete monetare të gjeneruara nga aktiviteti i shfrytëzimit</t>
  </si>
  <si>
    <t>Interes i paguar</t>
  </si>
  <si>
    <t>Tatim fitimi i paguar</t>
  </si>
  <si>
    <t>Mjete monetare neto nga/(përdorur në) aktivitetin e shfrytëzimit</t>
  </si>
  <si>
    <t>Fluksi i Mjeteve Monetare nga/(përdorur në) aktivitetin e investimit</t>
  </si>
  <si>
    <t>Para neto të përdorura për blerjen e filialeve</t>
  </si>
  <si>
    <t>Para neto të arkëtuara nga shitja e filialeve</t>
  </si>
  <si>
    <t>Pagesa për blerjen e aktiveve afatgjata materiale</t>
  </si>
  <si>
    <t>Arkëtime nga shitja e aktiveve afatgjata materiale</t>
  </si>
  <si>
    <t>Pagesa për blerjen e investimeve të tjera</t>
  </si>
  <si>
    <t>Arkëtime nga shitja e investimeve të tjera</t>
  </si>
  <si>
    <t>Dividentë të arkëtuar</t>
  </si>
  <si>
    <t>Mjete monetare neto nga/(përdorur në) aktivitetin e investimit</t>
  </si>
  <si>
    <t>Fluksi i Mjeteve Monetare nga/(përdorur në) aktivitetin e  financimit</t>
  </si>
  <si>
    <t>Arkëtime nga emetimi i kapitalit aksionar</t>
  </si>
  <si>
    <t>Arkëtime nga emetimi i aksioneve të përdorura si kolateral</t>
  </si>
  <si>
    <t>Hua të arkëtuara</t>
  </si>
  <si>
    <t>Pagesa e kostove të transaksionit që lidhen me kreditë dhe huatë</t>
  </si>
  <si>
    <t>Riblerje e aksioneve të veta</t>
  </si>
  <si>
    <t>Pagesa e aksioneve të përdorura si kolateral</t>
  </si>
  <si>
    <t>Pagesa e huave</t>
  </si>
  <si>
    <t>Pagesë e detyrimeve të qirasë financiare</t>
  </si>
  <si>
    <t>Dividendë të paguar</t>
  </si>
  <si>
    <t>Mjete monetare neto nga/(përdorur në) aktivitetin e financimit</t>
  </si>
  <si>
    <t>Rritje/(rënie) neto në mjete monetare dhe ekuivalentë të mjeteve monetare</t>
  </si>
  <si>
    <t>Mjete monetare dhe ekuivalentë të mjeteve monetare më 1 janar</t>
  </si>
  <si>
    <t>Efekti i luhatjeve të kursit të këmbimit të mjeteve monetare</t>
  </si>
  <si>
    <t>Mjete monetare dhe ekuivalentë të mjeteve monetare më 31 dhjetor</t>
  </si>
  <si>
    <t>Totali i transaksioneve me pronarët e njësisë ekonomike</t>
  </si>
  <si>
    <t>Emetimi i kapitalit të nënshkruar</t>
  </si>
  <si>
    <t>Transaksionet me pronarët e njësisë ekonomike të njohura direkt në kapital:</t>
  </si>
  <si>
    <t>Të ardhura totale gjithëpërfshirëse për vitin:</t>
  </si>
  <si>
    <t>Të ardhura të tjera gjithëpërfshirëse:</t>
  </si>
  <si>
    <t>Fitimi / Humbja e vitit</t>
  </si>
  <si>
    <t>Totali i të ardhura gjithëpërfshirëse për vitin:</t>
  </si>
  <si>
    <t>Efekti i ndryshimeve në politikat kontabël</t>
  </si>
  <si>
    <t>Interesa Jo-Kontrollues</t>
  </si>
  <si>
    <t>Fitimet e Pashpërndara</t>
  </si>
  <si>
    <t>Rezerva Statutore</t>
  </si>
  <si>
    <t>Rezerva Ligjore</t>
  </si>
  <si>
    <t>Rezerva Rivlerësimi</t>
  </si>
  <si>
    <t>Kapitali i nënshkruar</t>
  </si>
  <si>
    <t>Pasqyra e Ndryshimeve në Kapitalin Neto</t>
  </si>
  <si>
    <t>Pasqyra e Pozicionit Financiar (Bilanci)</t>
  </si>
  <si>
    <t>COPE</t>
  </si>
  <si>
    <t>M2</t>
  </si>
  <si>
    <t>KG</t>
  </si>
  <si>
    <t>ML</t>
  </si>
  <si>
    <t>Vlefta</t>
  </si>
  <si>
    <t>Cmimi Mes</t>
  </si>
  <si>
    <t>Gjendje</t>
  </si>
  <si>
    <t>Njesia</t>
  </si>
  <si>
    <t>Emertimi</t>
  </si>
  <si>
    <t>Emertimi dhe forma ligjore:</t>
  </si>
  <si>
    <t xml:space="preserve">NIPT-i: </t>
  </si>
  <si>
    <t>Adresa e Selise:</t>
  </si>
  <si>
    <t>ELBASAN</t>
  </si>
  <si>
    <t>Veprimtaria kryesore:</t>
  </si>
  <si>
    <t>P A S Q Y R A T    FI N A N C I A R E</t>
  </si>
  <si>
    <t xml:space="preserve">         (Ne zbatim te Standartit Kombetar te Kontabilitetit Nr 2)</t>
  </si>
  <si>
    <t xml:space="preserve">   Pasqyrat financiare jane individuale</t>
  </si>
  <si>
    <t xml:space="preserve">   Po</t>
  </si>
  <si>
    <t xml:space="preserve">   Pasqyrat financiare jane te konsoliduara</t>
  </si>
  <si>
    <t xml:space="preserve">   Jo</t>
  </si>
  <si>
    <t xml:space="preserve">   Pasqyrat financiare jane te shprehura ne</t>
  </si>
  <si>
    <t xml:space="preserve">   Leke</t>
  </si>
  <si>
    <t xml:space="preserve">   Pasqyrat financiare jane te rumbullakosura</t>
  </si>
  <si>
    <t xml:space="preserve">   Njeshe</t>
  </si>
  <si>
    <t xml:space="preserve">   Periudha ushtrimore</t>
  </si>
  <si>
    <t>Nga</t>
  </si>
  <si>
    <t>Deri</t>
  </si>
  <si>
    <t xml:space="preserve">   Data e mbylljes se pasqyrave financiare</t>
  </si>
  <si>
    <t>GJEVORI SHPK</t>
  </si>
  <si>
    <t>K02727224V</t>
  </si>
  <si>
    <t>PROJEKTIM E NDERTIM I GODINAVE CIVILE</t>
  </si>
  <si>
    <t>EKONOMIKE ETJ, VLERESIM PASURIVE</t>
  </si>
  <si>
    <t>DHE KONSULENCE FINANCIARE.</t>
  </si>
  <si>
    <t>Titujt e huamarrjes ORTAKU</t>
  </si>
  <si>
    <t>KIT HIDRAULIK</t>
  </si>
  <si>
    <t>CIMENTO</t>
  </si>
  <si>
    <t>PANELE SANDWICH</t>
  </si>
  <si>
    <t>PROFILE CELIKU</t>
  </si>
  <si>
    <t>KATRAMA</t>
  </si>
  <si>
    <t>VERNIK BITUMIK</t>
  </si>
  <si>
    <t>BOJE PLASTIKE</t>
  </si>
  <si>
    <t>LLAMARINE</t>
  </si>
  <si>
    <t>TON</t>
  </si>
  <si>
    <t>LT</t>
  </si>
  <si>
    <t>Totale</t>
  </si>
  <si>
    <t>Pozicioni financiar i rideklaruar më 1 janar 2016</t>
  </si>
  <si>
    <t>Fitimi/ Humbje vitit</t>
  </si>
  <si>
    <t xml:space="preserve">          VITI     2017</t>
  </si>
  <si>
    <t>ELBASAN ME 31 MARS 2018</t>
  </si>
  <si>
    <t>Gjendja e Magazines 31.12.2017</t>
  </si>
  <si>
    <t>HEKUR</t>
  </si>
  <si>
    <t>GAZ I LENGSHEM</t>
  </si>
  <si>
    <t>KATRAMA CIL 2</t>
  </si>
  <si>
    <t>LENDE DRURI</t>
  </si>
  <si>
    <t>M3</t>
  </si>
  <si>
    <t>KV</t>
  </si>
  <si>
    <t>TULLA 9*14*32</t>
  </si>
  <si>
    <t>PARKET DRURI</t>
  </si>
  <si>
    <t>TJEGULLA BETONI</t>
  </si>
  <si>
    <t>ULLUQE ME NGJYRE F30</t>
  </si>
  <si>
    <t>FASADA ME NGJYRE 50</t>
  </si>
  <si>
    <t xml:space="preserve">LUGINA ME NGJYRE </t>
  </si>
  <si>
    <t>KAPESE (KAPAKE)</t>
  </si>
  <si>
    <t>Pozicioni financiar më 31 dhjetor 2015</t>
  </si>
  <si>
    <t>Pozicioni financiar i rideklaruar më 31 dhjetor 2016</t>
  </si>
  <si>
    <t>Pozicioni financiar i rideklaruar më 1 janar 2017</t>
  </si>
  <si>
    <t>Pozicioni financiar më 31 dhjetor 2017</t>
  </si>
</sst>
</file>

<file path=xl/styles.xml><?xml version="1.0" encoding="utf-8"?>
<styleSheet xmlns="http://schemas.openxmlformats.org/spreadsheetml/2006/main">
  <numFmts count="3">
    <numFmt numFmtId="164" formatCode="#,##0_);\-#,##0"/>
    <numFmt numFmtId="165" formatCode="_(* #,##0_);_(* \(#,##0\);_(* &quot;-&quot;??_);_(@_)"/>
    <numFmt numFmtId="166" formatCode="0;[Red]0"/>
  </numFmts>
  <fonts count="34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u/>
      <sz val="10"/>
      <name val="Arial"/>
      <family val="2"/>
      <charset val="238"/>
    </font>
    <font>
      <b/>
      <i/>
      <sz val="10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u/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sz val="9"/>
      <color indexed="8"/>
      <name val="Arial"/>
      <family val="2"/>
    </font>
    <font>
      <b/>
      <i/>
      <sz val="9.85"/>
      <color indexed="8"/>
      <name val="Times New Roman"/>
      <family val="1"/>
    </font>
    <font>
      <b/>
      <i/>
      <sz val="12.6"/>
      <color indexed="8"/>
      <name val="Times New Roman"/>
      <family val="1"/>
    </font>
    <font>
      <b/>
      <sz val="10"/>
      <color indexed="12"/>
      <name val="Tahoma"/>
      <family val="2"/>
    </font>
    <font>
      <b/>
      <sz val="12"/>
      <color indexed="12"/>
      <name val="Tahoma"/>
      <family val="2"/>
    </font>
    <font>
      <b/>
      <u/>
      <sz val="14"/>
      <color indexed="12"/>
      <name val="Tahoma"/>
      <family val="2"/>
    </font>
    <font>
      <b/>
      <sz val="16"/>
      <color indexed="12"/>
      <name val="Tahoma"/>
      <family val="2"/>
    </font>
    <font>
      <b/>
      <sz val="26"/>
      <color indexed="12"/>
      <name val="Tahoma"/>
      <family val="2"/>
    </font>
    <font>
      <b/>
      <sz val="14"/>
      <color indexed="12"/>
      <name val="Tahoma"/>
      <family val="2"/>
    </font>
    <font>
      <sz val="9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</borders>
  <cellStyleXfs count="4">
    <xf numFmtId="0" fontId="0" fillId="0" borderId="0"/>
    <xf numFmtId="0" fontId="11" fillId="0" borderId="0"/>
    <xf numFmtId="0" fontId="5" fillId="0" borderId="0"/>
    <xf numFmtId="0" fontId="1" fillId="0" borderId="0"/>
  </cellStyleXfs>
  <cellXfs count="202">
    <xf numFmtId="0" fontId="0" fillId="0" borderId="0" xfId="0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2" fillId="0" borderId="0" xfId="0" applyFont="1"/>
    <xf numFmtId="0" fontId="2" fillId="0" borderId="0" xfId="0" applyFont="1" applyBorder="1"/>
    <xf numFmtId="0" fontId="5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3" fontId="5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3" fontId="5" fillId="0" borderId="0" xfId="0" applyNumberFormat="1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3" fillId="0" borderId="0" xfId="1" applyFont="1"/>
    <xf numFmtId="0" fontId="13" fillId="0" borderId="0" xfId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3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3" fontId="5" fillId="0" borderId="0" xfId="0" applyNumberFormat="1" applyFont="1" applyBorder="1"/>
    <xf numFmtId="0" fontId="7" fillId="0" borderId="0" xfId="0" applyFont="1"/>
    <xf numFmtId="0" fontId="10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14" fillId="0" borderId="0" xfId="0" applyFont="1" applyBorder="1"/>
    <xf numFmtId="0" fontId="5" fillId="0" borderId="0" xfId="0" applyFont="1" applyBorder="1" applyAlignment="1">
      <alignment horizontal="left"/>
    </xf>
    <xf numFmtId="0" fontId="15" fillId="0" borderId="0" xfId="0" applyFont="1" applyAlignment="1">
      <alignment vertical="center"/>
    </xf>
    <xf numFmtId="3" fontId="5" fillId="0" borderId="0" xfId="0" applyNumberFormat="1" applyFont="1" applyAlignment="1">
      <alignment horizontal="center"/>
    </xf>
    <xf numFmtId="3" fontId="16" fillId="0" borderId="10" xfId="0" applyNumberFormat="1" applyFont="1" applyBorder="1"/>
    <xf numFmtId="3" fontId="16" fillId="0" borderId="10" xfId="0" applyNumberFormat="1" applyFont="1" applyBorder="1" applyAlignment="1">
      <alignment horizontal="center"/>
    </xf>
    <xf numFmtId="0" fontId="17" fillId="0" borderId="0" xfId="1" applyFont="1"/>
    <xf numFmtId="0" fontId="17" fillId="0" borderId="0" xfId="1" applyFont="1" applyAlignment="1">
      <alignment vertical="center"/>
    </xf>
    <xf numFmtId="0" fontId="17" fillId="0" borderId="10" xfId="1" applyFont="1" applyBorder="1"/>
    <xf numFmtId="0" fontId="18" fillId="0" borderId="10" xfId="1" applyFont="1" applyBorder="1" applyAlignment="1">
      <alignment vertical="center" textRotation="90" wrapText="1"/>
    </xf>
    <xf numFmtId="0" fontId="19" fillId="0" borderId="10" xfId="1" applyFont="1" applyBorder="1" applyAlignment="1">
      <alignment horizontal="center" vertical="center" textRotation="90"/>
    </xf>
    <xf numFmtId="0" fontId="19" fillId="0" borderId="10" xfId="1" applyFont="1" applyBorder="1" applyAlignment="1">
      <alignment horizontal="center" vertical="center" textRotation="90" wrapText="1"/>
    </xf>
    <xf numFmtId="0" fontId="19" fillId="0" borderId="10" xfId="0" applyFont="1" applyBorder="1" applyAlignment="1">
      <alignment horizontal="center" vertical="center"/>
    </xf>
    <xf numFmtId="0" fontId="19" fillId="0" borderId="10" xfId="1" applyFont="1" applyBorder="1" applyAlignment="1">
      <alignment vertical="center" wrapText="1"/>
    </xf>
    <xf numFmtId="0" fontId="19" fillId="0" borderId="10" xfId="1" applyFont="1" applyBorder="1" applyAlignment="1">
      <alignment horizontal="center" vertical="center" wrapText="1"/>
    </xf>
    <xf numFmtId="0" fontId="18" fillId="0" borderId="10" xfId="1" applyFont="1" applyBorder="1" applyAlignment="1">
      <alignment vertical="center" wrapText="1"/>
    </xf>
    <xf numFmtId="0" fontId="18" fillId="0" borderId="10" xfId="1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3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/>
    <xf numFmtId="0" fontId="21" fillId="0" borderId="11" xfId="0" applyFont="1" applyBorder="1" applyAlignment="1">
      <alignment vertical="center"/>
    </xf>
    <xf numFmtId="1" fontId="21" fillId="0" borderId="3" xfId="0" applyNumberFormat="1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3" fontId="16" fillId="0" borderId="10" xfId="0" applyNumberFormat="1" applyFont="1" applyBorder="1" applyAlignment="1">
      <alignment vertical="center"/>
    </xf>
    <xf numFmtId="0" fontId="21" fillId="0" borderId="10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21" fillId="0" borderId="8" xfId="0" applyFont="1" applyBorder="1" applyAlignment="1">
      <alignment horizontal="left" vertical="center"/>
    </xf>
    <xf numFmtId="0" fontId="21" fillId="0" borderId="7" xfId="0" applyFont="1" applyBorder="1" applyAlignment="1">
      <alignment vertical="center"/>
    </xf>
    <xf numFmtId="3" fontId="21" fillId="0" borderId="10" xfId="0" applyNumberFormat="1" applyFont="1" applyBorder="1" applyAlignment="1">
      <alignment vertical="center"/>
    </xf>
    <xf numFmtId="0" fontId="21" fillId="0" borderId="9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22" fillId="0" borderId="7" xfId="0" applyFont="1" applyBorder="1" applyAlignment="1">
      <alignment vertical="center"/>
    </xf>
    <xf numFmtId="0" fontId="23" fillId="0" borderId="7" xfId="0" applyFont="1" applyBorder="1" applyAlignment="1">
      <alignment vertical="center"/>
    </xf>
    <xf numFmtId="0" fontId="16" fillId="0" borderId="9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7" xfId="0" applyFont="1" applyBorder="1" applyAlignment="1">
      <alignment vertical="center"/>
    </xf>
    <xf numFmtId="0" fontId="23" fillId="0" borderId="12" xfId="0" applyFont="1" applyBorder="1" applyAlignment="1">
      <alignment horizontal="center" vertical="center"/>
    </xf>
    <xf numFmtId="3" fontId="23" fillId="0" borderId="10" xfId="0" applyNumberFormat="1" applyFont="1" applyBorder="1" applyAlignment="1">
      <alignment vertical="center"/>
    </xf>
    <xf numFmtId="0" fontId="23" fillId="0" borderId="10" xfId="0" applyFont="1" applyBorder="1" applyAlignment="1">
      <alignment horizontal="center" vertical="center"/>
    </xf>
    <xf numFmtId="0" fontId="21" fillId="0" borderId="10" xfId="0" applyFont="1" applyBorder="1" applyAlignment="1">
      <alignment vertical="center"/>
    </xf>
    <xf numFmtId="0" fontId="19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3" fontId="16" fillId="0" borderId="0" xfId="0" applyNumberFormat="1" applyFont="1" applyAlignment="1">
      <alignment horizontal="center"/>
    </xf>
    <xf numFmtId="0" fontId="21" fillId="0" borderId="11" xfId="0" applyFont="1" applyBorder="1" applyAlignment="1">
      <alignment horizontal="center" vertical="center"/>
    </xf>
    <xf numFmtId="0" fontId="21" fillId="0" borderId="9" xfId="0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3" fontId="21" fillId="0" borderId="10" xfId="0" applyNumberFormat="1" applyFont="1" applyBorder="1" applyAlignment="1">
      <alignment horizontal="center" vertical="center"/>
    </xf>
    <xf numFmtId="0" fontId="16" fillId="0" borderId="9" xfId="0" applyFont="1" applyBorder="1" applyAlignment="1">
      <alignment horizontal="left" vertical="center"/>
    </xf>
    <xf numFmtId="3" fontId="16" fillId="0" borderId="11" xfId="0" applyNumberFormat="1" applyFont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22" fillId="0" borderId="8" xfId="0" applyFont="1" applyBorder="1" applyAlignment="1">
      <alignment horizontal="left" vertical="center"/>
    </xf>
    <xf numFmtId="0" fontId="16" fillId="0" borderId="11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22" fillId="0" borderId="8" xfId="0" applyFont="1" applyBorder="1" applyAlignment="1">
      <alignment vertical="center"/>
    </xf>
    <xf numFmtId="3" fontId="16" fillId="0" borderId="10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22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22" fillId="0" borderId="6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1" fontId="21" fillId="0" borderId="10" xfId="0" applyNumberFormat="1" applyFont="1" applyBorder="1" applyAlignment="1">
      <alignment horizontal="center" vertical="center"/>
    </xf>
    <xf numFmtId="0" fontId="16" fillId="0" borderId="9" xfId="0" applyFont="1" applyBorder="1" applyAlignment="1">
      <alignment horizontal="left"/>
    </xf>
    <xf numFmtId="0" fontId="16" fillId="0" borderId="8" xfId="0" applyFont="1" applyBorder="1" applyAlignment="1">
      <alignment horizontal="center"/>
    </xf>
    <xf numFmtId="0" fontId="16" fillId="0" borderId="7" xfId="0" applyFont="1" applyBorder="1"/>
    <xf numFmtId="0" fontId="16" fillId="0" borderId="10" xfId="0" applyFont="1" applyBorder="1" applyAlignment="1">
      <alignment horizontal="center"/>
    </xf>
    <xf numFmtId="0" fontId="21" fillId="0" borderId="0" xfId="0" applyFont="1" applyAlignment="1">
      <alignment horizontal="left"/>
    </xf>
    <xf numFmtId="0" fontId="21" fillId="0" borderId="3" xfId="0" applyFont="1" applyBorder="1" applyAlignment="1">
      <alignment vertical="center"/>
    </xf>
    <xf numFmtId="0" fontId="22" fillId="0" borderId="3" xfId="0" applyFont="1" applyBorder="1" applyAlignment="1">
      <alignment vertical="center"/>
    </xf>
    <xf numFmtId="0" fontId="21" fillId="0" borderId="9" xfId="0" applyFont="1" applyBorder="1" applyAlignment="1">
      <alignment horizontal="left"/>
    </xf>
    <xf numFmtId="0" fontId="22" fillId="0" borderId="7" xfId="0" applyFont="1" applyBorder="1" applyAlignment="1">
      <alignment horizontal="center"/>
    </xf>
    <xf numFmtId="0" fontId="22" fillId="0" borderId="7" xfId="0" applyFont="1" applyBorder="1" applyAlignment="1">
      <alignment horizontal="left"/>
    </xf>
    <xf numFmtId="0" fontId="0" fillId="0" borderId="10" xfId="0" applyNumberFormat="1" applyFill="1" applyBorder="1" applyAlignment="1" applyProtection="1"/>
    <xf numFmtId="0" fontId="24" fillId="0" borderId="10" xfId="0" applyFont="1" applyBorder="1" applyAlignment="1">
      <alignment horizontal="left" vertical="center"/>
    </xf>
    <xf numFmtId="0" fontId="25" fillId="0" borderId="10" xfId="0" applyFont="1" applyBorder="1" applyAlignment="1">
      <alignment horizontal="right" vertical="center"/>
    </xf>
    <xf numFmtId="0" fontId="25" fillId="0" borderId="10" xfId="0" applyFont="1" applyBorder="1" applyAlignment="1">
      <alignment horizontal="left" vertical="center"/>
    </xf>
    <xf numFmtId="0" fontId="0" fillId="0" borderId="0" xfId="0" applyNumberFormat="1" applyFill="1" applyBorder="1" applyAlignment="1" applyProtection="1"/>
    <xf numFmtId="0" fontId="26" fillId="0" borderId="0" xfId="0" applyFont="1" applyAlignment="1">
      <alignment horizontal="center" vertical="center"/>
    </xf>
    <xf numFmtId="0" fontId="27" fillId="0" borderId="14" xfId="2" applyFont="1" applyBorder="1"/>
    <xf numFmtId="0" fontId="27" fillId="0" borderId="15" xfId="2" applyFont="1" applyBorder="1"/>
    <xf numFmtId="0" fontId="27" fillId="0" borderId="16" xfId="2" applyFont="1" applyBorder="1"/>
    <xf numFmtId="0" fontId="27" fillId="0" borderId="17" xfId="2" applyFont="1" applyBorder="1"/>
    <xf numFmtId="0" fontId="27" fillId="0" borderId="0" xfId="2" applyFont="1" applyBorder="1"/>
    <xf numFmtId="0" fontId="27" fillId="0" borderId="18" xfId="2" applyFont="1" applyBorder="1"/>
    <xf numFmtId="0" fontId="28" fillId="0" borderId="0" xfId="2" applyFont="1"/>
    <xf numFmtId="0" fontId="28" fillId="0" borderId="0" xfId="2" applyFont="1" applyBorder="1"/>
    <xf numFmtId="14" fontId="29" fillId="0" borderId="0" xfId="2" applyNumberFormat="1" applyFont="1" applyBorder="1" applyAlignment="1">
      <alignment horizontal="left"/>
    </xf>
    <xf numFmtId="0" fontId="29" fillId="0" borderId="0" xfId="2" applyFont="1" applyBorder="1" applyAlignment="1">
      <alignment horizontal="left"/>
    </xf>
    <xf numFmtId="0" fontId="29" fillId="0" borderId="0" xfId="2" applyFont="1" applyBorder="1"/>
    <xf numFmtId="0" fontId="29" fillId="0" borderId="0" xfId="2" applyFont="1" applyBorder="1" applyAlignment="1">
      <alignment horizontal="centerContinuous"/>
    </xf>
    <xf numFmtId="14" fontId="29" fillId="0" borderId="0" xfId="2" applyNumberFormat="1" applyFont="1" applyBorder="1" applyAlignment="1">
      <alignment horizontal="center"/>
    </xf>
    <xf numFmtId="0" fontId="30" fillId="0" borderId="0" xfId="2" applyFont="1" applyBorder="1"/>
    <xf numFmtId="14" fontId="27" fillId="0" borderId="0" xfId="2" applyNumberFormat="1" applyFont="1" applyBorder="1" applyAlignment="1">
      <alignment horizontal="center"/>
    </xf>
    <xf numFmtId="0" fontId="31" fillId="0" borderId="0" xfId="2" applyFont="1" applyBorder="1"/>
    <xf numFmtId="0" fontId="32" fillId="0" borderId="0" xfId="2" applyFont="1" applyBorder="1"/>
    <xf numFmtId="14" fontId="32" fillId="0" borderId="0" xfId="2" applyNumberFormat="1" applyFont="1" applyBorder="1" applyAlignment="1">
      <alignment horizontal="center"/>
    </xf>
    <xf numFmtId="0" fontId="27" fillId="0" borderId="0" xfId="2" applyFont="1"/>
    <xf numFmtId="0" fontId="32" fillId="0" borderId="0" xfId="2" applyFont="1" applyBorder="1" applyAlignment="1">
      <alignment horizontal="centerContinuous"/>
    </xf>
    <xf numFmtId="0" fontId="32" fillId="0" borderId="0" xfId="2" applyFont="1" applyBorder="1" applyAlignment="1">
      <alignment horizontal="center"/>
    </xf>
    <xf numFmtId="14" fontId="32" fillId="0" borderId="0" xfId="2" applyNumberFormat="1" applyFont="1" applyBorder="1" applyAlignment="1"/>
    <xf numFmtId="14" fontId="28" fillId="0" borderId="0" xfId="2" applyNumberFormat="1" applyFont="1" applyBorder="1" applyAlignment="1"/>
    <xf numFmtId="14" fontId="28" fillId="0" borderId="13" xfId="2" applyNumberFormat="1" applyFont="1" applyBorder="1" applyAlignment="1">
      <alignment horizontal="center"/>
    </xf>
    <xf numFmtId="0" fontId="28" fillId="0" borderId="0" xfId="2" applyFont="1" applyBorder="1" applyAlignment="1">
      <alignment horizontal="center"/>
    </xf>
    <xf numFmtId="0" fontId="28" fillId="0" borderId="19" xfId="2" applyFont="1" applyBorder="1" applyAlignment="1">
      <alignment horizontal="center"/>
    </xf>
    <xf numFmtId="14" fontId="28" fillId="0" borderId="0" xfId="2" applyNumberFormat="1" applyFont="1" applyBorder="1" applyAlignment="1">
      <alignment horizontal="center"/>
    </xf>
    <xf numFmtId="14" fontId="28" fillId="0" borderId="19" xfId="2" applyNumberFormat="1" applyFont="1" applyBorder="1" applyAlignment="1">
      <alignment horizontal="center"/>
    </xf>
    <xf numFmtId="14" fontId="28" fillId="0" borderId="0" xfId="2" applyNumberFormat="1" applyFont="1" applyBorder="1" applyAlignment="1">
      <alignment horizontal="left"/>
    </xf>
    <xf numFmtId="0" fontId="28" fillId="0" borderId="0" xfId="2" applyFont="1" applyBorder="1" applyAlignment="1">
      <alignment horizontal="left"/>
    </xf>
    <xf numFmtId="1" fontId="28" fillId="0" borderId="0" xfId="2" applyNumberFormat="1" applyFont="1" applyBorder="1" applyAlignment="1">
      <alignment horizontal="center"/>
    </xf>
    <xf numFmtId="0" fontId="27" fillId="0" borderId="20" xfId="2" applyFont="1" applyBorder="1"/>
    <xf numFmtId="0" fontId="27" fillId="0" borderId="21" xfId="2" applyFont="1" applyBorder="1"/>
    <xf numFmtId="0" fontId="27" fillId="0" borderId="22" xfId="2" applyFont="1" applyBorder="1"/>
    <xf numFmtId="164" fontId="33" fillId="0" borderId="10" xfId="0" applyNumberFormat="1" applyFont="1" applyBorder="1" applyAlignment="1">
      <alignment horizontal="right" vertical="center"/>
    </xf>
    <xf numFmtId="164" fontId="24" fillId="0" borderId="10" xfId="0" applyNumberFormat="1" applyFont="1" applyBorder="1" applyAlignment="1">
      <alignment horizontal="right" vertical="center"/>
    </xf>
    <xf numFmtId="164" fontId="0" fillId="0" borderId="10" xfId="0" applyNumberFormat="1" applyFill="1" applyBorder="1" applyAlignment="1" applyProtection="1"/>
    <xf numFmtId="164" fontId="7" fillId="0" borderId="10" xfId="0" applyNumberFormat="1" applyFont="1" applyFill="1" applyBorder="1" applyAlignment="1" applyProtection="1"/>
    <xf numFmtId="164" fontId="0" fillId="0" borderId="0" xfId="0" applyNumberFormat="1"/>
    <xf numFmtId="0" fontId="21" fillId="0" borderId="9" xfId="0" applyFont="1" applyBorder="1" applyAlignment="1">
      <alignment horizontal="center" vertical="center"/>
    </xf>
    <xf numFmtId="0" fontId="21" fillId="0" borderId="8" xfId="0" applyFont="1" applyBorder="1" applyAlignment="1">
      <alignment horizontal="left" vertical="center"/>
    </xf>
    <xf numFmtId="0" fontId="24" fillId="0" borderId="10" xfId="1" applyFont="1" applyFill="1" applyBorder="1" applyAlignment="1">
      <alignment horizontal="left" vertical="center"/>
    </xf>
    <xf numFmtId="166" fontId="24" fillId="0" borderId="10" xfId="1" applyNumberFormat="1" applyFont="1" applyBorder="1" applyAlignment="1">
      <alignment horizontal="center" vertical="center"/>
    </xf>
    <xf numFmtId="0" fontId="10" fillId="0" borderId="10" xfId="0" applyFont="1" applyFill="1" applyBorder="1"/>
    <xf numFmtId="166" fontId="10" fillId="0" borderId="10" xfId="0" applyNumberFormat="1" applyFont="1" applyFill="1" applyBorder="1" applyAlignment="1">
      <alignment horizontal="center"/>
    </xf>
    <xf numFmtId="0" fontId="10" fillId="0" borderId="10" xfId="0" applyFont="1" applyFill="1" applyBorder="1" applyAlignment="1">
      <alignment horizontal="center"/>
    </xf>
    <xf numFmtId="0" fontId="10" fillId="0" borderId="10" xfId="0" applyFont="1" applyBorder="1"/>
    <xf numFmtId="0" fontId="10" fillId="0" borderId="10" xfId="0" applyFont="1" applyBorder="1" applyAlignment="1">
      <alignment horizontal="center"/>
    </xf>
    <xf numFmtId="3" fontId="16" fillId="0" borderId="11" xfId="0" applyNumberFormat="1" applyFont="1" applyBorder="1" applyAlignment="1">
      <alignment horizontal="center" vertical="center"/>
    </xf>
    <xf numFmtId="3" fontId="16" fillId="0" borderId="11" xfId="0" applyNumberFormat="1" applyFont="1" applyBorder="1" applyAlignment="1">
      <alignment horizontal="center" vertical="center"/>
    </xf>
    <xf numFmtId="165" fontId="0" fillId="0" borderId="0" xfId="0" applyNumberFormat="1" applyAlignment="1">
      <alignment vertical="center"/>
    </xf>
    <xf numFmtId="0" fontId="6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vertical="center"/>
    </xf>
    <xf numFmtId="14" fontId="32" fillId="0" borderId="0" xfId="2" applyNumberFormat="1" applyFont="1" applyBorder="1" applyAlignment="1">
      <alignment horizontal="center"/>
    </xf>
    <xf numFmtId="0" fontId="32" fillId="0" borderId="17" xfId="2" applyFont="1" applyBorder="1" applyAlignment="1">
      <alignment horizontal="center"/>
    </xf>
    <xf numFmtId="0" fontId="32" fillId="0" borderId="0" xfId="2" applyFont="1" applyBorder="1" applyAlignment="1">
      <alignment horizontal="center"/>
    </xf>
    <xf numFmtId="0" fontId="32" fillId="0" borderId="18" xfId="2" applyFont="1" applyBorder="1" applyAlignment="1">
      <alignment horizontal="center"/>
    </xf>
    <xf numFmtId="0" fontId="23" fillId="0" borderId="9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9" xfId="0" applyFont="1" applyBorder="1" applyAlignment="1">
      <alignment horizontal="left" vertical="center"/>
    </xf>
    <xf numFmtId="0" fontId="21" fillId="0" borderId="8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0" fontId="21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/>
    </xf>
    <xf numFmtId="3" fontId="16" fillId="0" borderId="11" xfId="0" applyNumberFormat="1" applyFont="1" applyBorder="1" applyAlignment="1">
      <alignment horizontal="center" vertical="center"/>
    </xf>
    <xf numFmtId="3" fontId="16" fillId="0" borderId="12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3" fontId="21" fillId="0" borderId="11" xfId="0" applyNumberFormat="1" applyFont="1" applyBorder="1" applyAlignment="1">
      <alignment horizontal="center" vertical="center"/>
    </xf>
    <xf numFmtId="3" fontId="21" fillId="0" borderId="12" xfId="0" applyNumberFormat="1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2" fillId="0" borderId="0" xfId="1" applyFont="1" applyAlignment="1">
      <alignment horizontal="center"/>
    </xf>
  </cellXfs>
  <cellStyles count="4">
    <cellStyle name="Normal" xfId="0" builtinId="0"/>
    <cellStyle name="Normal 2" xfId="1"/>
    <cellStyle name="Normal 3" xfId="3"/>
    <cellStyle name="Normal_Bilanci PROGRES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6"/>
  <sheetViews>
    <sheetView tabSelected="1" topLeftCell="A4" workbookViewId="0">
      <selection activeCell="I51" sqref="I51"/>
    </sheetView>
  </sheetViews>
  <sheetFormatPr defaultRowHeight="12.75"/>
  <cols>
    <col min="1" max="1" width="3" style="4" customWidth="1"/>
    <col min="2" max="2" width="9.140625" style="4"/>
    <col min="3" max="3" width="23.42578125" style="4" customWidth="1"/>
    <col min="4" max="4" width="18.140625" style="4" customWidth="1"/>
    <col min="5" max="5" width="21.7109375" style="4" customWidth="1"/>
    <col min="6" max="6" width="20.140625" style="4" customWidth="1"/>
    <col min="7" max="7" width="9.140625" style="4" customWidth="1"/>
    <col min="8" max="16384" width="9.140625" style="4"/>
  </cols>
  <sheetData>
    <row r="1" spans="1:7" ht="9.75" customHeight="1">
      <c r="A1" s="118"/>
      <c r="B1" s="119"/>
      <c r="C1" s="119"/>
      <c r="D1" s="119"/>
      <c r="E1" s="119"/>
      <c r="F1" s="119"/>
      <c r="G1" s="120"/>
    </row>
    <row r="2" spans="1:7" s="27" customFormat="1" ht="2.25" hidden="1" customHeight="1">
      <c r="A2" s="121"/>
      <c r="B2" s="122"/>
      <c r="C2" s="122"/>
      <c r="D2" s="122"/>
      <c r="E2" s="122"/>
      <c r="F2" s="122"/>
      <c r="G2" s="123"/>
    </row>
    <row r="3" spans="1:7" s="27" customFormat="1" ht="26.25" customHeight="1">
      <c r="A3" s="121"/>
      <c r="B3" s="124" t="s">
        <v>199</v>
      </c>
      <c r="C3" s="125"/>
      <c r="D3" s="126" t="s">
        <v>218</v>
      </c>
      <c r="E3" s="127"/>
      <c r="F3" s="127"/>
      <c r="G3" s="123"/>
    </row>
    <row r="4" spans="1:7" s="27" customFormat="1" ht="18">
      <c r="A4" s="121"/>
      <c r="B4" s="125" t="s">
        <v>200</v>
      </c>
      <c r="C4" s="122"/>
      <c r="D4" s="126" t="s">
        <v>219</v>
      </c>
      <c r="E4" s="129"/>
      <c r="F4" s="128"/>
      <c r="G4" s="123"/>
    </row>
    <row r="5" spans="1:7" s="27" customFormat="1" ht="21.75" customHeight="1">
      <c r="A5" s="121"/>
      <c r="B5" s="124" t="s">
        <v>201</v>
      </c>
      <c r="C5" s="122"/>
      <c r="D5" s="126" t="s">
        <v>202</v>
      </c>
      <c r="E5" s="129"/>
      <c r="F5" s="128"/>
      <c r="G5" s="123"/>
    </row>
    <row r="6" spans="1:7" s="27" customFormat="1" ht="15.75" customHeight="1">
      <c r="A6" s="121"/>
      <c r="B6" s="125" t="s">
        <v>203</v>
      </c>
      <c r="C6" s="122"/>
      <c r="D6" s="126" t="s">
        <v>220</v>
      </c>
      <c r="E6" s="130"/>
      <c r="F6" s="128"/>
      <c r="G6" s="123"/>
    </row>
    <row r="7" spans="1:7" s="27" customFormat="1" ht="14.1" customHeight="1">
      <c r="A7" s="121"/>
      <c r="B7" s="122"/>
      <c r="C7" s="122"/>
      <c r="D7" s="126" t="s">
        <v>221</v>
      </c>
      <c r="E7" s="130"/>
      <c r="F7" s="128"/>
      <c r="G7" s="123"/>
    </row>
    <row r="8" spans="1:7" s="27" customFormat="1" ht="14.1" customHeight="1">
      <c r="A8" s="121"/>
      <c r="B8" s="122"/>
      <c r="C8" s="131"/>
      <c r="D8" s="126" t="s">
        <v>222</v>
      </c>
      <c r="E8" s="130"/>
      <c r="F8" s="128"/>
      <c r="G8" s="123"/>
    </row>
    <row r="9" spans="1:7" s="27" customFormat="1" ht="14.1" customHeight="1">
      <c r="A9" s="121"/>
      <c r="B9" s="122"/>
      <c r="C9" s="122"/>
      <c r="D9" s="122"/>
      <c r="E9" s="132"/>
      <c r="F9" s="122"/>
      <c r="G9" s="123"/>
    </row>
    <row r="10" spans="1:7" s="27" customFormat="1" ht="14.1" customHeight="1">
      <c r="A10" s="121"/>
      <c r="B10" s="122"/>
      <c r="C10" s="122"/>
      <c r="D10" s="122"/>
      <c r="E10" s="132"/>
      <c r="F10" s="122"/>
      <c r="G10" s="123"/>
    </row>
    <row r="11" spans="1:7" s="27" customFormat="1" ht="14.1" customHeight="1">
      <c r="A11" s="121"/>
      <c r="B11" s="122"/>
      <c r="C11" s="122"/>
      <c r="D11" s="122"/>
      <c r="E11" s="132"/>
      <c r="F11" s="122"/>
      <c r="G11" s="123"/>
    </row>
    <row r="12" spans="1:7">
      <c r="A12" s="121"/>
      <c r="B12" s="122"/>
      <c r="C12" s="122"/>
      <c r="D12" s="122"/>
      <c r="E12" s="122"/>
      <c r="F12" s="122"/>
      <c r="G12" s="123"/>
    </row>
    <row r="13" spans="1:7">
      <c r="A13" s="121"/>
      <c r="B13" s="122"/>
      <c r="C13" s="122"/>
      <c r="D13" s="122"/>
      <c r="E13" s="122"/>
      <c r="F13" s="122"/>
      <c r="G13" s="123"/>
    </row>
    <row r="14" spans="1:7">
      <c r="A14" s="121"/>
      <c r="B14" s="122"/>
      <c r="C14" s="122"/>
      <c r="D14" s="122"/>
      <c r="E14" s="122"/>
      <c r="F14" s="122"/>
      <c r="G14" s="123"/>
    </row>
    <row r="15" spans="1:7">
      <c r="A15" s="121"/>
      <c r="B15" s="122"/>
      <c r="C15" s="122"/>
      <c r="D15" s="122"/>
      <c r="E15" s="122"/>
      <c r="F15" s="122"/>
      <c r="G15" s="123"/>
    </row>
    <row r="16" spans="1:7">
      <c r="A16" s="121"/>
      <c r="B16" s="122"/>
      <c r="C16" s="122"/>
      <c r="D16" s="122"/>
      <c r="E16" s="122"/>
      <c r="F16" s="122"/>
      <c r="G16" s="123"/>
    </row>
    <row r="17" spans="1:7" ht="32.25">
      <c r="A17" s="121"/>
      <c r="B17" s="133" t="s">
        <v>204</v>
      </c>
      <c r="C17" s="122"/>
      <c r="D17" s="122"/>
      <c r="E17" s="122"/>
      <c r="F17" s="122"/>
      <c r="G17" s="123"/>
    </row>
    <row r="18" spans="1:7">
      <c r="A18" s="121"/>
      <c r="B18" s="122"/>
      <c r="C18" s="122" t="s">
        <v>205</v>
      </c>
      <c r="D18" s="122"/>
      <c r="E18" s="122"/>
      <c r="F18" s="122"/>
      <c r="G18" s="123"/>
    </row>
    <row r="19" spans="1:7">
      <c r="A19" s="121"/>
      <c r="B19" s="122"/>
      <c r="C19" s="122"/>
      <c r="D19" s="122"/>
      <c r="E19" s="122"/>
      <c r="F19" s="122"/>
      <c r="G19" s="123"/>
    </row>
    <row r="20" spans="1:7">
      <c r="A20" s="121"/>
      <c r="B20" s="122"/>
      <c r="C20" s="122"/>
      <c r="D20" s="122"/>
      <c r="E20" s="122"/>
      <c r="F20" s="122"/>
      <c r="G20" s="123"/>
    </row>
    <row r="21" spans="1:7">
      <c r="A21" s="121"/>
      <c r="B21" s="122"/>
      <c r="C21" s="122"/>
      <c r="D21" s="122"/>
      <c r="E21" s="122"/>
      <c r="F21" s="122"/>
      <c r="G21" s="123"/>
    </row>
    <row r="22" spans="1:7" ht="32.25">
      <c r="A22" s="121"/>
      <c r="B22" s="122"/>
      <c r="C22" s="133" t="s">
        <v>237</v>
      </c>
      <c r="D22" s="122"/>
      <c r="E22" s="122"/>
      <c r="F22" s="122"/>
      <c r="G22" s="123"/>
    </row>
    <row r="23" spans="1:7" ht="32.25">
      <c r="A23" s="121"/>
      <c r="B23" s="122"/>
      <c r="C23" s="133"/>
      <c r="D23" s="122"/>
      <c r="E23" s="122"/>
      <c r="F23" s="122"/>
      <c r="G23" s="123"/>
    </row>
    <row r="24" spans="1:7" ht="32.25">
      <c r="A24" s="121"/>
      <c r="B24" s="122"/>
      <c r="C24" s="133"/>
      <c r="D24" s="122"/>
      <c r="E24" s="122"/>
      <c r="F24" s="122"/>
      <c r="G24" s="123"/>
    </row>
    <row r="25" spans="1:7">
      <c r="A25" s="121"/>
      <c r="B25" s="122"/>
      <c r="C25" s="122"/>
      <c r="D25" s="122"/>
      <c r="E25" s="122"/>
      <c r="F25" s="122"/>
      <c r="G25" s="123"/>
    </row>
    <row r="26" spans="1:7" ht="18">
      <c r="A26" s="121"/>
      <c r="B26" s="134"/>
      <c r="C26" s="134"/>
      <c r="D26" s="172"/>
      <c r="E26" s="172"/>
      <c r="F26" s="172"/>
      <c r="G26" s="123"/>
    </row>
    <row r="27" spans="1:7" ht="18">
      <c r="A27" s="121"/>
      <c r="B27" s="134"/>
      <c r="C27" s="134"/>
      <c r="D27" s="135"/>
      <c r="E27" s="135"/>
      <c r="F27" s="135"/>
      <c r="G27" s="123"/>
    </row>
    <row r="28" spans="1:7" ht="18">
      <c r="A28" s="121"/>
      <c r="B28" s="134"/>
      <c r="C28" s="134"/>
      <c r="D28" s="136"/>
      <c r="E28" s="136"/>
      <c r="F28" s="135"/>
      <c r="G28" s="123"/>
    </row>
    <row r="29" spans="1:7" ht="18">
      <c r="A29" s="121"/>
      <c r="B29" s="134"/>
      <c r="C29" s="134"/>
      <c r="D29" s="136"/>
      <c r="E29" s="136"/>
      <c r="F29" s="135"/>
      <c r="G29" s="123"/>
    </row>
    <row r="30" spans="1:7" ht="18">
      <c r="A30" s="121"/>
      <c r="B30" s="134"/>
      <c r="C30" s="134"/>
      <c r="D30" s="136"/>
      <c r="E30" s="136"/>
      <c r="F30" s="135"/>
      <c r="G30" s="123"/>
    </row>
    <row r="31" spans="1:7" ht="18">
      <c r="A31" s="121"/>
      <c r="B31" s="134"/>
      <c r="C31" s="134"/>
      <c r="D31" s="136"/>
      <c r="E31" s="136"/>
      <c r="F31" s="135"/>
      <c r="G31" s="123"/>
    </row>
    <row r="32" spans="1:7" ht="18">
      <c r="A32" s="121"/>
      <c r="B32" s="134"/>
      <c r="C32" s="137"/>
      <c r="D32" s="136"/>
      <c r="E32" s="138"/>
      <c r="F32" s="138"/>
      <c r="G32" s="123"/>
    </row>
    <row r="33" spans="1:7" ht="18">
      <c r="A33" s="121"/>
      <c r="B33" s="136"/>
      <c r="C33" s="136"/>
      <c r="D33" s="136"/>
      <c r="E33" s="138"/>
      <c r="F33" s="136"/>
      <c r="G33" s="123"/>
    </row>
    <row r="34" spans="1:7" ht="18.75" thickBot="1">
      <c r="A34" s="121"/>
      <c r="B34" s="125" t="s">
        <v>206</v>
      </c>
      <c r="C34" s="134"/>
      <c r="D34" s="139"/>
      <c r="E34" s="140"/>
      <c r="F34" s="141" t="s">
        <v>207</v>
      </c>
      <c r="G34" s="123"/>
    </row>
    <row r="35" spans="1:7" ht="18.75" thickBot="1">
      <c r="A35" s="121"/>
      <c r="B35" s="125" t="s">
        <v>208</v>
      </c>
      <c r="C35" s="134"/>
      <c r="D35" s="138"/>
      <c r="E35" s="142"/>
      <c r="F35" s="143" t="s">
        <v>209</v>
      </c>
      <c r="G35" s="123"/>
    </row>
    <row r="36" spans="1:7" ht="18.75" thickBot="1">
      <c r="A36" s="121"/>
      <c r="B36" s="125" t="s">
        <v>210</v>
      </c>
      <c r="C36" s="134"/>
      <c r="D36" s="136"/>
      <c r="E36" s="144"/>
      <c r="F36" s="145" t="s">
        <v>211</v>
      </c>
      <c r="G36" s="123"/>
    </row>
    <row r="37" spans="1:7" ht="18.75" thickBot="1">
      <c r="A37" s="121"/>
      <c r="B37" s="125" t="s">
        <v>212</v>
      </c>
      <c r="C37" s="134"/>
      <c r="D37" s="136"/>
      <c r="E37" s="125"/>
      <c r="F37" s="143" t="s">
        <v>213</v>
      </c>
      <c r="G37" s="123"/>
    </row>
    <row r="38" spans="1:7" ht="18.75" thickBot="1">
      <c r="A38" s="121"/>
      <c r="B38" s="125" t="s">
        <v>214</v>
      </c>
      <c r="C38" s="134"/>
      <c r="D38" s="136"/>
      <c r="E38" s="146" t="s">
        <v>215</v>
      </c>
      <c r="F38" s="141">
        <v>42736</v>
      </c>
      <c r="G38" s="123"/>
    </row>
    <row r="39" spans="1:7" ht="18.75" thickBot="1">
      <c r="A39" s="121"/>
      <c r="B39" s="125"/>
      <c r="C39" s="134"/>
      <c r="D39" s="136"/>
      <c r="E39" s="147" t="s">
        <v>216</v>
      </c>
      <c r="F39" s="145">
        <v>43100</v>
      </c>
      <c r="G39" s="123"/>
    </row>
    <row r="40" spans="1:7" ht="18.75" thickBot="1">
      <c r="A40" s="121"/>
      <c r="B40" s="125" t="s">
        <v>217</v>
      </c>
      <c r="C40" s="134"/>
      <c r="D40" s="136"/>
      <c r="E40" s="148"/>
      <c r="F40" s="145">
        <v>43100</v>
      </c>
      <c r="G40" s="123"/>
    </row>
    <row r="41" spans="1:7" ht="18">
      <c r="A41" s="121"/>
      <c r="B41" s="134"/>
      <c r="C41" s="134"/>
      <c r="D41" s="136"/>
      <c r="E41" s="134"/>
      <c r="F41" s="134"/>
      <c r="G41" s="123"/>
    </row>
    <row r="42" spans="1:7">
      <c r="A42" s="121"/>
      <c r="B42" s="122"/>
      <c r="C42" s="122"/>
      <c r="D42" s="122"/>
      <c r="E42" s="122"/>
      <c r="F42" s="122"/>
      <c r="G42" s="123"/>
    </row>
    <row r="43" spans="1:7" ht="19.5" customHeight="1">
      <c r="A43" s="173" t="s">
        <v>238</v>
      </c>
      <c r="B43" s="174"/>
      <c r="C43" s="174"/>
      <c r="D43" s="174"/>
      <c r="E43" s="174"/>
      <c r="F43" s="174"/>
      <c r="G43" s="175"/>
    </row>
    <row r="44" spans="1:7">
      <c r="A44" s="149"/>
      <c r="B44" s="150"/>
      <c r="C44" s="150"/>
      <c r="D44" s="150"/>
      <c r="E44" s="150"/>
      <c r="F44" s="150"/>
      <c r="G44" s="151"/>
    </row>
    <row r="45" spans="1:7">
      <c r="A45" s="30"/>
    </row>
    <row r="46" spans="1:7" s="27" customFormat="1" ht="12.95" customHeight="1">
      <c r="A46" s="31"/>
    </row>
    <row r="47" spans="1:7" s="27" customFormat="1" ht="12.95" customHeight="1">
      <c r="A47" s="6"/>
    </row>
    <row r="48" spans="1:7" s="27" customFormat="1" ht="12.95" customHeight="1">
      <c r="A48" s="6"/>
    </row>
    <row r="49" spans="1:1" s="27" customFormat="1" ht="12.95" customHeight="1">
      <c r="A49" s="6"/>
    </row>
    <row r="50" spans="1:1">
      <c r="A50" s="6"/>
    </row>
    <row r="51" spans="1:1" s="28" customFormat="1" ht="12.95" customHeight="1">
      <c r="A51" s="5"/>
    </row>
    <row r="52" spans="1:1" s="28" customFormat="1" ht="12.95" customHeight="1"/>
    <row r="53" spans="1:1" s="28" customFormat="1" ht="7.5" customHeight="1"/>
    <row r="54" spans="1:1" s="28" customFormat="1" ht="12.95" customHeight="1"/>
    <row r="55" spans="1:1" ht="22.5" customHeight="1"/>
    <row r="56" spans="1:1" ht="6.75" customHeight="1"/>
  </sheetData>
  <mergeCells count="2">
    <mergeCell ref="D26:F26"/>
    <mergeCell ref="A43:G43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61"/>
  <sheetViews>
    <sheetView workbookViewId="0">
      <selection activeCell="E21" sqref="E21"/>
    </sheetView>
  </sheetViews>
  <sheetFormatPr defaultRowHeight="12.75"/>
  <cols>
    <col min="1" max="2" width="3.7109375" style="2" customWidth="1"/>
    <col min="3" max="3" width="4" style="2" customWidth="1"/>
    <col min="4" max="4" width="63.7109375" style="4" customWidth="1"/>
    <col min="5" max="5" width="12.28515625" style="13" customWidth="1"/>
    <col min="6" max="6" width="12.7109375" style="13" customWidth="1"/>
    <col min="7" max="7" width="1.42578125" style="4" customWidth="1"/>
    <col min="8" max="16384" width="9.140625" style="4"/>
  </cols>
  <sheetData>
    <row r="1" spans="1:8" s="11" customFormat="1" ht="18" customHeight="1">
      <c r="A1" s="182" t="s">
        <v>189</v>
      </c>
      <c r="B1" s="182"/>
      <c r="C1" s="182"/>
      <c r="D1" s="182"/>
      <c r="E1" s="182"/>
      <c r="F1" s="182"/>
    </row>
    <row r="2" spans="1:8" ht="6.75" customHeight="1">
      <c r="A2" s="51"/>
      <c r="B2" s="51"/>
      <c r="C2" s="51"/>
      <c r="D2" s="52"/>
      <c r="E2" s="53"/>
      <c r="F2" s="53"/>
    </row>
    <row r="3" spans="1:8" s="26" customFormat="1" ht="21" customHeight="1">
      <c r="A3" s="54" t="s">
        <v>0</v>
      </c>
      <c r="B3" s="186" t="s">
        <v>3</v>
      </c>
      <c r="C3" s="187"/>
      <c r="D3" s="188"/>
      <c r="E3" s="55">
        <v>2017</v>
      </c>
      <c r="F3" s="55">
        <v>2016</v>
      </c>
    </row>
    <row r="4" spans="1:8" s="11" customFormat="1" ht="12.75" customHeight="1">
      <c r="A4" s="56"/>
      <c r="B4" s="183" t="s">
        <v>49</v>
      </c>
      <c r="C4" s="184"/>
      <c r="D4" s="185"/>
      <c r="E4" s="57"/>
      <c r="F4" s="57"/>
    </row>
    <row r="5" spans="1:8" s="8" customFormat="1" ht="12.75" customHeight="1">
      <c r="A5" s="58"/>
      <c r="B5" s="59" t="s">
        <v>74</v>
      </c>
      <c r="C5" s="158" t="s">
        <v>4</v>
      </c>
      <c r="D5" s="61"/>
      <c r="E5" s="62">
        <f>SUM(E6:E7)</f>
        <v>2059732</v>
      </c>
      <c r="F5" s="62">
        <f>SUM(F6:F7)</f>
        <v>2675037</v>
      </c>
    </row>
    <row r="6" spans="1:8" s="11" customFormat="1" ht="12.75" customHeight="1">
      <c r="A6" s="56"/>
      <c r="B6" s="157"/>
      <c r="C6" s="64">
        <v>1</v>
      </c>
      <c r="D6" s="65" t="s">
        <v>5</v>
      </c>
      <c r="E6" s="57">
        <v>1507316</v>
      </c>
      <c r="F6" s="57">
        <v>551853</v>
      </c>
    </row>
    <row r="7" spans="1:8" s="11" customFormat="1" ht="12.75" customHeight="1">
      <c r="A7" s="56"/>
      <c r="B7" s="157"/>
      <c r="C7" s="64">
        <v>2</v>
      </c>
      <c r="D7" s="65" t="s">
        <v>6</v>
      </c>
      <c r="E7" s="57">
        <v>552416</v>
      </c>
      <c r="F7" s="57">
        <v>2123184</v>
      </c>
    </row>
    <row r="8" spans="1:8" s="8" customFormat="1" ht="12.75" customHeight="1">
      <c r="A8" s="58"/>
      <c r="B8" s="59" t="s">
        <v>74</v>
      </c>
      <c r="C8" s="158" t="s">
        <v>9</v>
      </c>
      <c r="D8" s="66"/>
      <c r="E8" s="62">
        <f>SUM(E9:E11)</f>
        <v>0</v>
      </c>
      <c r="F8" s="62">
        <f>SUM(F9:F11)</f>
        <v>0</v>
      </c>
    </row>
    <row r="9" spans="1:8" s="11" customFormat="1" ht="12.75" customHeight="1">
      <c r="A9" s="56"/>
      <c r="B9" s="157"/>
      <c r="C9" s="64">
        <v>1</v>
      </c>
      <c r="D9" s="65" t="s">
        <v>11</v>
      </c>
      <c r="E9" s="57">
        <v>0</v>
      </c>
      <c r="F9" s="57">
        <v>0</v>
      </c>
    </row>
    <row r="10" spans="1:8" s="11" customFormat="1" ht="12.75" customHeight="1">
      <c r="A10" s="56"/>
      <c r="B10" s="157"/>
      <c r="C10" s="64">
        <v>2</v>
      </c>
      <c r="D10" s="65" t="s">
        <v>12</v>
      </c>
      <c r="E10" s="57">
        <v>0</v>
      </c>
      <c r="F10" s="57">
        <v>0</v>
      </c>
    </row>
    <row r="11" spans="1:8" s="11" customFormat="1" ht="12.75" customHeight="1">
      <c r="A11" s="56"/>
      <c r="B11" s="157"/>
      <c r="C11" s="64">
        <v>3</v>
      </c>
      <c r="D11" s="65" t="s">
        <v>10</v>
      </c>
      <c r="E11" s="57">
        <v>0</v>
      </c>
      <c r="F11" s="57">
        <v>0</v>
      </c>
    </row>
    <row r="12" spans="1:8" s="8" customFormat="1" ht="12.75" customHeight="1">
      <c r="A12" s="58"/>
      <c r="B12" s="59" t="s">
        <v>74</v>
      </c>
      <c r="C12" s="158" t="s">
        <v>13</v>
      </c>
      <c r="D12" s="66"/>
      <c r="E12" s="62">
        <f>SUM(E13:E17)</f>
        <v>28898475</v>
      </c>
      <c r="F12" s="62">
        <f>SUM(F13:F17)</f>
        <v>25947239</v>
      </c>
    </row>
    <row r="13" spans="1:8" s="11" customFormat="1" ht="12.75" customHeight="1">
      <c r="A13" s="56"/>
      <c r="B13" s="157"/>
      <c r="C13" s="64">
        <v>1</v>
      </c>
      <c r="D13" s="65" t="s">
        <v>14</v>
      </c>
      <c r="E13" s="57">
        <v>0</v>
      </c>
      <c r="F13" s="57">
        <v>0</v>
      </c>
    </row>
    <row r="14" spans="1:8" s="11" customFormat="1" ht="12.75" customHeight="1">
      <c r="A14" s="56"/>
      <c r="B14" s="157"/>
      <c r="C14" s="64">
        <v>2</v>
      </c>
      <c r="D14" s="65" t="s">
        <v>15</v>
      </c>
      <c r="E14" s="57">
        <v>25808665</v>
      </c>
      <c r="F14" s="57">
        <v>24833866</v>
      </c>
      <c r="H14" s="10"/>
    </row>
    <row r="15" spans="1:8" s="11" customFormat="1" ht="12.75" customHeight="1">
      <c r="A15" s="56"/>
      <c r="B15" s="157"/>
      <c r="C15" s="64">
        <v>3</v>
      </c>
      <c r="D15" s="65" t="s">
        <v>16</v>
      </c>
      <c r="E15" s="57">
        <v>0</v>
      </c>
      <c r="F15" s="57">
        <v>0</v>
      </c>
    </row>
    <row r="16" spans="1:8" s="11" customFormat="1" ht="12.75" customHeight="1">
      <c r="A16" s="56"/>
      <c r="B16" s="157"/>
      <c r="C16" s="64">
        <v>4</v>
      </c>
      <c r="D16" s="65" t="s">
        <v>17</v>
      </c>
      <c r="E16" s="57">
        <v>3089810</v>
      </c>
      <c r="F16" s="57">
        <v>1113373</v>
      </c>
    </row>
    <row r="17" spans="1:6" s="11" customFormat="1" ht="12.75" customHeight="1">
      <c r="A17" s="56"/>
      <c r="B17" s="157"/>
      <c r="C17" s="64">
        <v>5</v>
      </c>
      <c r="D17" s="65" t="s">
        <v>18</v>
      </c>
      <c r="E17" s="57">
        <v>0</v>
      </c>
      <c r="F17" s="57">
        <v>0</v>
      </c>
    </row>
    <row r="18" spans="1:6" s="8" customFormat="1" ht="12.75" customHeight="1">
      <c r="A18" s="58"/>
      <c r="B18" s="59" t="s">
        <v>74</v>
      </c>
      <c r="C18" s="158" t="s">
        <v>19</v>
      </c>
      <c r="D18" s="61"/>
      <c r="E18" s="62">
        <f>SUM(E19:E25)</f>
        <v>10259264.800000001</v>
      </c>
      <c r="F18" s="62">
        <f>SUM(F19:F25)</f>
        <v>9406477</v>
      </c>
    </row>
    <row r="19" spans="1:6" s="11" customFormat="1" ht="12.75" customHeight="1">
      <c r="A19" s="56"/>
      <c r="B19" s="67"/>
      <c r="C19" s="64">
        <v>1</v>
      </c>
      <c r="D19" s="65" t="s">
        <v>20</v>
      </c>
      <c r="E19" s="57">
        <v>1944264.7999999998</v>
      </c>
      <c r="F19" s="57">
        <v>1091477</v>
      </c>
    </row>
    <row r="20" spans="1:6" s="11" customFormat="1" ht="12.75" customHeight="1">
      <c r="A20" s="56"/>
      <c r="B20" s="67"/>
      <c r="C20" s="64">
        <v>2</v>
      </c>
      <c r="D20" s="65" t="s">
        <v>21</v>
      </c>
      <c r="E20" s="57"/>
      <c r="F20" s="57">
        <v>0</v>
      </c>
    </row>
    <row r="21" spans="1:6" s="11" customFormat="1" ht="12.75" customHeight="1">
      <c r="A21" s="56"/>
      <c r="B21" s="67"/>
      <c r="C21" s="64">
        <v>3</v>
      </c>
      <c r="D21" s="65" t="s">
        <v>22</v>
      </c>
      <c r="E21" s="57">
        <v>8315000</v>
      </c>
      <c r="F21" s="57">
        <v>8315000</v>
      </c>
    </row>
    <row r="22" spans="1:6" s="11" customFormat="1" ht="12.75" customHeight="1">
      <c r="A22" s="56"/>
      <c r="B22" s="67"/>
      <c r="C22" s="64">
        <v>4</v>
      </c>
      <c r="D22" s="65" t="s">
        <v>23</v>
      </c>
      <c r="E22" s="57"/>
      <c r="F22" s="57"/>
    </row>
    <row r="23" spans="1:6" s="11" customFormat="1" ht="12.75" customHeight="1">
      <c r="A23" s="56"/>
      <c r="B23" s="67"/>
      <c r="C23" s="64">
        <v>5</v>
      </c>
      <c r="D23" s="65" t="s">
        <v>24</v>
      </c>
      <c r="E23" s="57">
        <v>0</v>
      </c>
      <c r="F23" s="57">
        <v>0</v>
      </c>
    </row>
    <row r="24" spans="1:6" s="11" customFormat="1" ht="12.75" customHeight="1">
      <c r="A24" s="56"/>
      <c r="B24" s="67"/>
      <c r="C24" s="64">
        <v>6</v>
      </c>
      <c r="D24" s="65" t="s">
        <v>25</v>
      </c>
      <c r="E24" s="57">
        <v>0</v>
      </c>
      <c r="F24" s="57">
        <v>0</v>
      </c>
    </row>
    <row r="25" spans="1:6" s="11" customFormat="1" ht="12.75" customHeight="1">
      <c r="A25" s="56"/>
      <c r="B25" s="67"/>
      <c r="C25" s="64">
        <v>7</v>
      </c>
      <c r="D25" s="65" t="s">
        <v>26</v>
      </c>
      <c r="E25" s="57">
        <v>0</v>
      </c>
      <c r="F25" s="57">
        <v>0</v>
      </c>
    </row>
    <row r="26" spans="1:6" s="8" customFormat="1" ht="12.75" customHeight="1">
      <c r="A26" s="58"/>
      <c r="B26" s="59" t="s">
        <v>74</v>
      </c>
      <c r="C26" s="158" t="s">
        <v>27</v>
      </c>
      <c r="D26" s="61"/>
      <c r="E26" s="62">
        <v>0</v>
      </c>
      <c r="F26" s="62">
        <v>0</v>
      </c>
    </row>
    <row r="27" spans="1:6" s="8" customFormat="1" ht="12.75" customHeight="1">
      <c r="A27" s="58"/>
      <c r="B27" s="59" t="s">
        <v>74</v>
      </c>
      <c r="C27" s="158" t="s">
        <v>28</v>
      </c>
      <c r="D27" s="61"/>
      <c r="E27" s="62">
        <v>0</v>
      </c>
      <c r="F27" s="62">
        <v>0</v>
      </c>
    </row>
    <row r="28" spans="1:6" s="11" customFormat="1" ht="9" customHeight="1">
      <c r="A28" s="68"/>
      <c r="B28" s="157"/>
      <c r="C28" s="158"/>
      <c r="D28" s="69"/>
      <c r="E28" s="57"/>
      <c r="F28" s="57"/>
    </row>
    <row r="29" spans="1:6" s="32" customFormat="1" ht="12.75" customHeight="1">
      <c r="A29" s="70" t="s">
        <v>1</v>
      </c>
      <c r="B29" s="176" t="s">
        <v>48</v>
      </c>
      <c r="C29" s="177"/>
      <c r="D29" s="178"/>
      <c r="E29" s="71">
        <f>E5+E8+E12+E18+E26+E27</f>
        <v>41217471.799999997</v>
      </c>
      <c r="F29" s="71">
        <f>F5+F8+F12+F18+F26+F27</f>
        <v>38028753</v>
      </c>
    </row>
    <row r="30" spans="1:6" s="11" customFormat="1" ht="12.75" customHeight="1">
      <c r="A30" s="56"/>
      <c r="B30" s="183" t="s">
        <v>51</v>
      </c>
      <c r="C30" s="184"/>
      <c r="D30" s="185"/>
      <c r="E30" s="57"/>
      <c r="F30" s="57"/>
    </row>
    <row r="31" spans="1:6" s="8" customFormat="1" ht="12.75" customHeight="1">
      <c r="A31" s="58"/>
      <c r="B31" s="59" t="s">
        <v>74</v>
      </c>
      <c r="C31" s="158" t="s">
        <v>31</v>
      </c>
      <c r="D31" s="61"/>
      <c r="E31" s="62">
        <f>SUM(E32:E37)</f>
        <v>0</v>
      </c>
      <c r="F31" s="62">
        <f>SUM(F32:F37)</f>
        <v>0</v>
      </c>
    </row>
    <row r="32" spans="1:6" s="11" customFormat="1" ht="12.75" customHeight="1">
      <c r="A32" s="56"/>
      <c r="B32" s="67"/>
      <c r="C32" s="64">
        <v>1</v>
      </c>
      <c r="D32" s="65" t="s">
        <v>32</v>
      </c>
      <c r="E32" s="57">
        <v>0</v>
      </c>
      <c r="F32" s="57">
        <v>0</v>
      </c>
    </row>
    <row r="33" spans="1:6" s="11" customFormat="1" ht="12.75" customHeight="1">
      <c r="A33" s="56"/>
      <c r="B33" s="67"/>
      <c r="C33" s="64">
        <v>2</v>
      </c>
      <c r="D33" s="65" t="s">
        <v>33</v>
      </c>
      <c r="E33" s="57">
        <v>0</v>
      </c>
      <c r="F33" s="57">
        <v>0</v>
      </c>
    </row>
    <row r="34" spans="1:6" s="11" customFormat="1" ht="12.75" customHeight="1">
      <c r="A34" s="56"/>
      <c r="B34" s="67"/>
      <c r="C34" s="64">
        <v>3</v>
      </c>
      <c r="D34" s="65" t="s">
        <v>34</v>
      </c>
      <c r="E34" s="57">
        <v>0</v>
      </c>
      <c r="F34" s="57">
        <v>0</v>
      </c>
    </row>
    <row r="35" spans="1:6" s="11" customFormat="1" ht="12.75" customHeight="1">
      <c r="A35" s="56"/>
      <c r="B35" s="67"/>
      <c r="C35" s="64">
        <v>4</v>
      </c>
      <c r="D35" s="65" t="s">
        <v>35</v>
      </c>
      <c r="E35" s="57">
        <v>0</v>
      </c>
      <c r="F35" s="57">
        <v>0</v>
      </c>
    </row>
    <row r="36" spans="1:6" s="11" customFormat="1" ht="12.75" customHeight="1">
      <c r="A36" s="56"/>
      <c r="B36" s="67"/>
      <c r="C36" s="64">
        <v>5</v>
      </c>
      <c r="D36" s="65" t="s">
        <v>36</v>
      </c>
      <c r="E36" s="57">
        <v>0</v>
      </c>
      <c r="F36" s="57">
        <v>0</v>
      </c>
    </row>
    <row r="37" spans="1:6" s="11" customFormat="1" ht="12.75" customHeight="1">
      <c r="A37" s="56"/>
      <c r="B37" s="67"/>
      <c r="C37" s="64">
        <v>6</v>
      </c>
      <c r="D37" s="65" t="s">
        <v>37</v>
      </c>
      <c r="E37" s="57">
        <v>0</v>
      </c>
      <c r="F37" s="57">
        <v>0</v>
      </c>
    </row>
    <row r="38" spans="1:6" s="11" customFormat="1" ht="12.75" customHeight="1">
      <c r="A38" s="56"/>
      <c r="B38" s="67"/>
      <c r="C38" s="64"/>
      <c r="D38" s="69"/>
      <c r="E38" s="57"/>
      <c r="F38" s="57"/>
    </row>
    <row r="39" spans="1:6" s="8" customFormat="1" ht="12.75" customHeight="1">
      <c r="A39" s="58"/>
      <c r="B39" s="59" t="s">
        <v>74</v>
      </c>
      <c r="C39" s="158" t="s">
        <v>38</v>
      </c>
      <c r="D39" s="61"/>
      <c r="E39" s="62">
        <f>SUM(E40:E43)</f>
        <v>914351</v>
      </c>
      <c r="F39" s="62">
        <f>SUM(F40:F43)</f>
        <v>853516</v>
      </c>
    </row>
    <row r="40" spans="1:6" s="11" customFormat="1" ht="12.75" customHeight="1">
      <c r="A40" s="56"/>
      <c r="B40" s="157"/>
      <c r="C40" s="64">
        <v>1</v>
      </c>
      <c r="D40" s="65" t="s">
        <v>39</v>
      </c>
      <c r="E40" s="57">
        <v>0</v>
      </c>
      <c r="F40" s="57">
        <v>0</v>
      </c>
    </row>
    <row r="41" spans="1:6" s="11" customFormat="1" ht="12.75" customHeight="1">
      <c r="A41" s="56"/>
      <c r="B41" s="157"/>
      <c r="C41" s="64">
        <v>2</v>
      </c>
      <c r="D41" s="65" t="s">
        <v>40</v>
      </c>
      <c r="E41" s="57">
        <v>0</v>
      </c>
      <c r="F41" s="57">
        <v>0</v>
      </c>
    </row>
    <row r="42" spans="1:6" s="11" customFormat="1" ht="12.75" customHeight="1">
      <c r="A42" s="56"/>
      <c r="B42" s="157"/>
      <c r="C42" s="64">
        <v>3</v>
      </c>
      <c r="D42" s="65" t="s">
        <v>41</v>
      </c>
      <c r="E42" s="57">
        <f>853516+60835</f>
        <v>914351</v>
      </c>
      <c r="F42" s="57">
        <v>853516</v>
      </c>
    </row>
    <row r="43" spans="1:6" s="11" customFormat="1" ht="12.75" customHeight="1">
      <c r="A43" s="56"/>
      <c r="B43" s="157"/>
      <c r="C43" s="64">
        <v>4</v>
      </c>
      <c r="D43" s="65" t="s">
        <v>42</v>
      </c>
      <c r="E43" s="57">
        <v>0</v>
      </c>
      <c r="F43" s="57">
        <v>0</v>
      </c>
    </row>
    <row r="44" spans="1:6" s="11" customFormat="1" ht="12.75" customHeight="1">
      <c r="A44" s="56"/>
      <c r="B44" s="157"/>
      <c r="C44" s="64"/>
      <c r="D44" s="61"/>
      <c r="E44" s="57"/>
      <c r="F44" s="57"/>
    </row>
    <row r="45" spans="1:6" s="8" customFormat="1" ht="12.75" customHeight="1">
      <c r="A45" s="58"/>
      <c r="B45" s="59" t="s">
        <v>74</v>
      </c>
      <c r="C45" s="60" t="s">
        <v>43</v>
      </c>
      <c r="D45" s="61"/>
      <c r="E45" s="62">
        <v>0</v>
      </c>
      <c r="F45" s="62">
        <v>0</v>
      </c>
    </row>
    <row r="46" spans="1:6" s="11" customFormat="1" ht="12.75" customHeight="1">
      <c r="A46" s="56"/>
      <c r="B46" s="63"/>
      <c r="C46" s="60"/>
      <c r="D46" s="69"/>
      <c r="E46" s="57"/>
      <c r="F46" s="57"/>
    </row>
    <row r="47" spans="1:6" s="8" customFormat="1" ht="12.75" customHeight="1">
      <c r="A47" s="58"/>
      <c r="B47" s="59" t="s">
        <v>74</v>
      </c>
      <c r="C47" s="60" t="s">
        <v>44</v>
      </c>
      <c r="D47" s="61"/>
      <c r="E47" s="62">
        <f>SUM(E48:E50)</f>
        <v>0</v>
      </c>
      <c r="F47" s="62">
        <f>SUM(F48:F50)</f>
        <v>0</v>
      </c>
    </row>
    <row r="48" spans="1:6" s="11" customFormat="1" ht="12.75" customHeight="1">
      <c r="A48" s="56"/>
      <c r="B48" s="63"/>
      <c r="C48" s="64">
        <v>1</v>
      </c>
      <c r="D48" s="69" t="s">
        <v>45</v>
      </c>
      <c r="E48" s="57">
        <v>0</v>
      </c>
      <c r="F48" s="57">
        <v>0</v>
      </c>
    </row>
    <row r="49" spans="1:6" s="11" customFormat="1" ht="12.75" customHeight="1">
      <c r="A49" s="56"/>
      <c r="B49" s="63"/>
      <c r="C49" s="64">
        <v>2</v>
      </c>
      <c r="D49" s="65" t="s">
        <v>46</v>
      </c>
      <c r="E49" s="57">
        <v>0</v>
      </c>
      <c r="F49" s="57">
        <v>0</v>
      </c>
    </row>
    <row r="50" spans="1:6" s="11" customFormat="1" ht="12.75" customHeight="1">
      <c r="A50" s="56"/>
      <c r="B50" s="63"/>
      <c r="C50" s="64">
        <v>3</v>
      </c>
      <c r="D50" s="65" t="s">
        <v>47</v>
      </c>
      <c r="E50" s="57">
        <v>0</v>
      </c>
      <c r="F50" s="57">
        <v>0</v>
      </c>
    </row>
    <row r="51" spans="1:6" s="11" customFormat="1" ht="12.75" customHeight="1">
      <c r="A51" s="56"/>
      <c r="B51" s="63"/>
      <c r="C51" s="64"/>
      <c r="D51" s="69"/>
      <c r="E51" s="57"/>
      <c r="F51" s="57"/>
    </row>
    <row r="52" spans="1:6" s="8" customFormat="1" ht="12.75" customHeight="1">
      <c r="A52" s="58"/>
      <c r="B52" s="59" t="s">
        <v>74</v>
      </c>
      <c r="C52" s="60" t="s">
        <v>29</v>
      </c>
      <c r="D52" s="61"/>
      <c r="E52" s="62">
        <v>0</v>
      </c>
      <c r="F52" s="62">
        <v>0</v>
      </c>
    </row>
    <row r="53" spans="1:6" s="8" customFormat="1" ht="12.75" customHeight="1">
      <c r="A53" s="58"/>
      <c r="B53" s="59" t="s">
        <v>74</v>
      </c>
      <c r="C53" s="60" t="s">
        <v>30</v>
      </c>
      <c r="D53" s="61"/>
      <c r="E53" s="62">
        <v>0</v>
      </c>
      <c r="F53" s="62">
        <v>0</v>
      </c>
    </row>
    <row r="54" spans="1:6" s="11" customFormat="1" ht="12.75" customHeight="1">
      <c r="A54" s="56"/>
      <c r="B54" s="179"/>
      <c r="C54" s="180"/>
      <c r="D54" s="181"/>
      <c r="E54" s="57"/>
      <c r="F54" s="57"/>
    </row>
    <row r="55" spans="1:6" s="32" customFormat="1" ht="12.75" customHeight="1">
      <c r="A55" s="72" t="s">
        <v>2</v>
      </c>
      <c r="B55" s="176" t="s">
        <v>50</v>
      </c>
      <c r="C55" s="177"/>
      <c r="D55" s="178"/>
      <c r="E55" s="71">
        <f>E31+E39+E45+E47+E52+E53</f>
        <v>914351</v>
      </c>
      <c r="F55" s="71">
        <f>F31+F39+F45+F47+F52+F53</f>
        <v>853516</v>
      </c>
    </row>
    <row r="56" spans="1:6" s="8" customFormat="1" ht="30" customHeight="1">
      <c r="A56" s="73"/>
      <c r="B56" s="179" t="s">
        <v>66</v>
      </c>
      <c r="C56" s="180"/>
      <c r="D56" s="181"/>
      <c r="E56" s="62">
        <f>E29+E55</f>
        <v>42131822.799999997</v>
      </c>
      <c r="F56" s="62">
        <f>F29+F55</f>
        <v>38882269</v>
      </c>
    </row>
    <row r="57" spans="1:6" s="11" customFormat="1" ht="9.75" customHeight="1">
      <c r="A57" s="20"/>
      <c r="B57" s="20"/>
      <c r="C57" s="20"/>
      <c r="D57" s="20"/>
      <c r="E57" s="22"/>
      <c r="F57" s="22"/>
    </row>
    <row r="58" spans="1:6" s="11" customFormat="1" ht="15.95" customHeight="1">
      <c r="A58" s="20"/>
      <c r="B58" s="20"/>
      <c r="C58" s="20"/>
      <c r="D58" s="20"/>
      <c r="E58" s="62"/>
      <c r="F58" s="22"/>
    </row>
    <row r="59" spans="1:6">
      <c r="E59" s="25"/>
      <c r="F59" s="25"/>
    </row>
    <row r="60" spans="1:6">
      <c r="E60" s="25"/>
      <c r="F60" s="25"/>
    </row>
    <row r="61" spans="1:6">
      <c r="E61" s="25"/>
      <c r="F61" s="25"/>
    </row>
  </sheetData>
  <mergeCells count="8">
    <mergeCell ref="B29:D29"/>
    <mergeCell ref="B54:D54"/>
    <mergeCell ref="A1:F1"/>
    <mergeCell ref="B30:D30"/>
    <mergeCell ref="B56:D56"/>
    <mergeCell ref="B4:D4"/>
    <mergeCell ref="B55:D55"/>
    <mergeCell ref="B3:D3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64"/>
  <sheetViews>
    <sheetView workbookViewId="0">
      <selection activeCell="I20" sqref="I20"/>
    </sheetView>
  </sheetViews>
  <sheetFormatPr defaultRowHeight="12.75"/>
  <cols>
    <col min="1" max="1" width="3.7109375" style="2" customWidth="1"/>
    <col min="2" max="2" width="4" style="2" customWidth="1"/>
    <col min="3" max="3" width="3.42578125" style="2" customWidth="1"/>
    <col min="4" max="4" width="67.42578125" style="4" customWidth="1"/>
    <col min="5" max="5" width="13.140625" style="13" customWidth="1"/>
    <col min="6" max="6" width="13.5703125" style="13" customWidth="1"/>
    <col min="7" max="7" width="1.42578125" style="4" customWidth="1"/>
    <col min="8" max="8" width="9.140625" style="4"/>
    <col min="9" max="9" width="10.140625" style="4" bestFit="1" customWidth="1"/>
    <col min="10" max="16384" width="9.140625" style="4"/>
  </cols>
  <sheetData>
    <row r="1" spans="1:8" s="11" customFormat="1" ht="6" customHeight="1">
      <c r="A1" s="47"/>
      <c r="B1" s="48"/>
      <c r="C1" s="48"/>
      <c r="D1" s="49"/>
      <c r="E1" s="50"/>
      <c r="F1" s="50"/>
    </row>
    <row r="2" spans="1:8" s="11" customFormat="1" ht="18" customHeight="1">
      <c r="A2" s="182" t="s">
        <v>189</v>
      </c>
      <c r="B2" s="182"/>
      <c r="C2" s="182"/>
      <c r="D2" s="182"/>
      <c r="E2" s="182"/>
      <c r="F2" s="182"/>
    </row>
    <row r="3" spans="1:8" ht="6.75" customHeight="1">
      <c r="A3" s="51"/>
      <c r="B3" s="51"/>
      <c r="C3" s="51"/>
      <c r="D3" s="52"/>
      <c r="E3" s="53"/>
      <c r="F3" s="53"/>
    </row>
    <row r="4" spans="1:8" s="8" customFormat="1" ht="21" customHeight="1">
      <c r="A4" s="54" t="s">
        <v>0</v>
      </c>
      <c r="B4" s="179" t="s">
        <v>52</v>
      </c>
      <c r="C4" s="180"/>
      <c r="D4" s="181"/>
      <c r="E4" s="55">
        <v>2017</v>
      </c>
      <c r="F4" s="55">
        <v>2016</v>
      </c>
    </row>
    <row r="5" spans="1:8" s="8" customFormat="1" ht="12.75" customHeight="1">
      <c r="A5" s="58"/>
      <c r="B5" s="59" t="s">
        <v>74</v>
      </c>
      <c r="C5" s="60" t="s">
        <v>53</v>
      </c>
      <c r="D5" s="61"/>
      <c r="E5" s="62">
        <f>SUM(E6:E14)</f>
        <v>15909890</v>
      </c>
      <c r="F5" s="62">
        <f>SUM(F6:F14)</f>
        <v>12782506</v>
      </c>
    </row>
    <row r="6" spans="1:8" s="11" customFormat="1" ht="12.75" customHeight="1">
      <c r="A6" s="56"/>
      <c r="B6" s="63"/>
      <c r="C6" s="64">
        <v>1</v>
      </c>
      <c r="D6" s="65" t="s">
        <v>54</v>
      </c>
      <c r="E6" s="57">
        <v>0</v>
      </c>
      <c r="F6" s="57">
        <v>0</v>
      </c>
    </row>
    <row r="7" spans="1:8" s="11" customFormat="1" ht="12.75" customHeight="1">
      <c r="A7" s="56"/>
      <c r="B7" s="63"/>
      <c r="C7" s="64">
        <v>2</v>
      </c>
      <c r="D7" s="65" t="s">
        <v>55</v>
      </c>
      <c r="E7" s="57">
        <v>0</v>
      </c>
      <c r="F7" s="57">
        <v>0</v>
      </c>
    </row>
    <row r="8" spans="1:8" s="11" customFormat="1" ht="12.75" customHeight="1">
      <c r="A8" s="56"/>
      <c r="B8" s="63"/>
      <c r="C8" s="64">
        <v>3</v>
      </c>
      <c r="D8" s="65" t="s">
        <v>56</v>
      </c>
      <c r="E8" s="57">
        <v>0</v>
      </c>
      <c r="F8" s="57">
        <v>0</v>
      </c>
    </row>
    <row r="9" spans="1:8" s="11" customFormat="1" ht="12.75" customHeight="1">
      <c r="A9" s="56"/>
      <c r="B9" s="63"/>
      <c r="C9" s="64">
        <v>4</v>
      </c>
      <c r="D9" s="65" t="s">
        <v>57</v>
      </c>
      <c r="E9" s="57">
        <v>0</v>
      </c>
      <c r="F9" s="57">
        <v>0</v>
      </c>
    </row>
    <row r="10" spans="1:8" s="11" customFormat="1" ht="12.75" customHeight="1">
      <c r="A10" s="56"/>
      <c r="B10" s="63"/>
      <c r="C10" s="64">
        <v>5</v>
      </c>
      <c r="D10" s="65" t="s">
        <v>58</v>
      </c>
      <c r="E10" s="57">
        <v>0</v>
      </c>
      <c r="F10" s="57">
        <v>0</v>
      </c>
    </row>
    <row r="11" spans="1:8" s="11" customFormat="1" ht="12.75" customHeight="1">
      <c r="A11" s="56"/>
      <c r="B11" s="63"/>
      <c r="C11" s="64">
        <v>6</v>
      </c>
      <c r="D11" s="65" t="s">
        <v>59</v>
      </c>
      <c r="E11" s="57">
        <v>11865869</v>
      </c>
      <c r="F11" s="57">
        <v>11150500</v>
      </c>
      <c r="H11" s="10">
        <f>E11-F11</f>
        <v>715369</v>
      </c>
    </row>
    <row r="12" spans="1:8" s="11" customFormat="1" ht="12.75" customHeight="1">
      <c r="A12" s="56"/>
      <c r="B12" s="63"/>
      <c r="C12" s="64">
        <v>7</v>
      </c>
      <c r="D12" s="65" t="s">
        <v>60</v>
      </c>
      <c r="E12" s="57">
        <v>3985190</v>
      </c>
      <c r="F12" s="57">
        <v>1513152</v>
      </c>
    </row>
    <row r="13" spans="1:8" s="11" customFormat="1" ht="12.75" customHeight="1">
      <c r="A13" s="56"/>
      <c r="B13" s="63"/>
      <c r="C13" s="64">
        <v>8</v>
      </c>
      <c r="D13" s="65" t="s">
        <v>61</v>
      </c>
      <c r="E13" s="57">
        <v>58831</v>
      </c>
      <c r="F13" s="57">
        <v>118854</v>
      </c>
    </row>
    <row r="14" spans="1:8" s="11" customFormat="1" ht="12.75" customHeight="1">
      <c r="A14" s="56"/>
      <c r="B14" s="63"/>
      <c r="C14" s="64">
        <v>9</v>
      </c>
      <c r="D14" s="65" t="s">
        <v>62</v>
      </c>
      <c r="E14" s="57">
        <v>0</v>
      </c>
      <c r="F14" s="57">
        <v>0</v>
      </c>
    </row>
    <row r="15" spans="1:8" s="11" customFormat="1" ht="12.75" customHeight="1">
      <c r="A15" s="56"/>
      <c r="B15" s="63"/>
      <c r="C15" s="64"/>
      <c r="D15" s="65"/>
      <c r="E15" s="57"/>
      <c r="F15" s="57"/>
    </row>
    <row r="16" spans="1:8" s="8" customFormat="1" ht="12.75" customHeight="1">
      <c r="A16" s="58"/>
      <c r="B16" s="59" t="s">
        <v>74</v>
      </c>
      <c r="C16" s="60" t="s">
        <v>63</v>
      </c>
      <c r="D16" s="61"/>
      <c r="E16" s="62">
        <v>0</v>
      </c>
      <c r="F16" s="62">
        <v>0</v>
      </c>
    </row>
    <row r="17" spans="1:9" s="8" customFormat="1" ht="12.75" customHeight="1">
      <c r="A17" s="58"/>
      <c r="B17" s="59" t="s">
        <v>74</v>
      </c>
      <c r="C17" s="60" t="s">
        <v>64</v>
      </c>
      <c r="D17" s="66"/>
      <c r="E17" s="62">
        <v>0</v>
      </c>
      <c r="F17" s="62">
        <v>0</v>
      </c>
    </row>
    <row r="18" spans="1:9" s="8" customFormat="1" ht="12.75" customHeight="1">
      <c r="A18" s="58"/>
      <c r="B18" s="59" t="s">
        <v>74</v>
      </c>
      <c r="C18" s="60" t="s">
        <v>65</v>
      </c>
      <c r="D18" s="66"/>
      <c r="E18" s="62">
        <v>0</v>
      </c>
      <c r="F18" s="62">
        <v>0</v>
      </c>
    </row>
    <row r="19" spans="1:9" s="8" customFormat="1" ht="15.95" customHeight="1">
      <c r="A19" s="58"/>
      <c r="B19" s="179" t="s">
        <v>78</v>
      </c>
      <c r="C19" s="180"/>
      <c r="D19" s="181"/>
      <c r="E19" s="62">
        <f>E5+E16+E17+E18</f>
        <v>15909890</v>
      </c>
      <c r="F19" s="62">
        <f>F5+F16+F17+F18</f>
        <v>12782506</v>
      </c>
      <c r="I19" s="171">
        <f>E5+E20</f>
        <v>26021235</v>
      </c>
    </row>
    <row r="20" spans="1:9" s="8" customFormat="1" ht="12.75" customHeight="1">
      <c r="A20" s="58"/>
      <c r="B20" s="59" t="s">
        <v>74</v>
      </c>
      <c r="C20" s="60" t="s">
        <v>68</v>
      </c>
      <c r="D20" s="61"/>
      <c r="E20" s="62">
        <f>SUM(E21:E28)</f>
        <v>10111345</v>
      </c>
      <c r="F20" s="62">
        <f>SUM(F21:F28)</f>
        <v>10111345</v>
      </c>
    </row>
    <row r="21" spans="1:9" s="11" customFormat="1" ht="12.75" customHeight="1">
      <c r="A21" s="56"/>
      <c r="B21" s="67"/>
      <c r="C21" s="64">
        <v>1</v>
      </c>
      <c r="D21" s="65" t="s">
        <v>223</v>
      </c>
      <c r="E21" s="57">
        <v>10111345</v>
      </c>
      <c r="F21" s="57">
        <v>10111345</v>
      </c>
    </row>
    <row r="22" spans="1:9" s="11" customFormat="1" ht="12.75" customHeight="1">
      <c r="A22" s="56"/>
      <c r="B22" s="67"/>
      <c r="C22" s="64">
        <v>2</v>
      </c>
      <c r="D22" s="65" t="s">
        <v>55</v>
      </c>
      <c r="E22" s="57">
        <v>0</v>
      </c>
      <c r="F22" s="57">
        <v>0</v>
      </c>
    </row>
    <row r="23" spans="1:9" s="11" customFormat="1" ht="12.75" customHeight="1">
      <c r="A23" s="56"/>
      <c r="B23" s="67"/>
      <c r="C23" s="64">
        <v>3</v>
      </c>
      <c r="D23" s="65" t="s">
        <v>69</v>
      </c>
      <c r="E23" s="57">
        <v>0</v>
      </c>
      <c r="F23" s="57">
        <v>0</v>
      </c>
    </row>
    <row r="24" spans="1:9" s="11" customFormat="1" ht="12.75" customHeight="1">
      <c r="A24" s="56"/>
      <c r="B24" s="67"/>
      <c r="C24" s="64">
        <v>4</v>
      </c>
      <c r="D24" s="65" t="s">
        <v>57</v>
      </c>
      <c r="E24" s="57">
        <v>0</v>
      </c>
      <c r="F24" s="57">
        <v>0</v>
      </c>
    </row>
    <row r="25" spans="1:9" s="11" customFormat="1" ht="12.75" customHeight="1">
      <c r="A25" s="56"/>
      <c r="B25" s="67"/>
      <c r="C25" s="64">
        <v>5</v>
      </c>
      <c r="D25" s="65" t="s">
        <v>58</v>
      </c>
      <c r="E25" s="57">
        <v>0</v>
      </c>
      <c r="F25" s="57">
        <v>0</v>
      </c>
    </row>
    <row r="26" spans="1:9" s="11" customFormat="1" ht="12.75" customHeight="1">
      <c r="A26" s="56"/>
      <c r="B26" s="67"/>
      <c r="C26" s="64">
        <v>6</v>
      </c>
      <c r="D26" s="65" t="s">
        <v>59</v>
      </c>
      <c r="E26" s="57"/>
      <c r="F26" s="57"/>
    </row>
    <row r="27" spans="1:9" s="11" customFormat="1" ht="12.75" customHeight="1">
      <c r="A27" s="56"/>
      <c r="B27" s="67"/>
      <c r="C27" s="64">
        <v>7</v>
      </c>
      <c r="D27" s="65" t="s">
        <v>60</v>
      </c>
      <c r="E27" s="57">
        <v>0</v>
      </c>
      <c r="F27" s="57">
        <v>0</v>
      </c>
    </row>
    <row r="28" spans="1:9" s="11" customFormat="1" ht="12.75" customHeight="1">
      <c r="A28" s="56"/>
      <c r="B28" s="67"/>
      <c r="C28" s="64">
        <v>8</v>
      </c>
      <c r="D28" s="65" t="s">
        <v>70</v>
      </c>
      <c r="E28" s="57">
        <v>0</v>
      </c>
      <c r="F28" s="57">
        <v>0</v>
      </c>
    </row>
    <row r="29" spans="1:9" s="11" customFormat="1" ht="12.75" customHeight="1">
      <c r="A29" s="56"/>
      <c r="B29" s="67"/>
      <c r="C29" s="64"/>
      <c r="D29" s="65"/>
      <c r="E29" s="57"/>
      <c r="F29" s="57"/>
    </row>
    <row r="30" spans="1:9" s="11" customFormat="1" ht="12.75" customHeight="1">
      <c r="A30" s="56"/>
      <c r="B30" s="59" t="s">
        <v>74</v>
      </c>
      <c r="C30" s="60" t="s">
        <v>71</v>
      </c>
      <c r="D30" s="69"/>
      <c r="E30" s="62">
        <v>0</v>
      </c>
      <c r="F30" s="62">
        <v>0</v>
      </c>
    </row>
    <row r="31" spans="1:9" s="11" customFormat="1" ht="12.75" customHeight="1">
      <c r="A31" s="56"/>
      <c r="B31" s="59" t="s">
        <v>74</v>
      </c>
      <c r="C31" s="60" t="s">
        <v>72</v>
      </c>
      <c r="D31" s="69"/>
      <c r="E31" s="62">
        <v>0</v>
      </c>
      <c r="F31" s="62">
        <v>0</v>
      </c>
    </row>
    <row r="32" spans="1:9" s="11" customFormat="1" ht="12.75" customHeight="1">
      <c r="A32" s="56"/>
      <c r="B32" s="59" t="s">
        <v>74</v>
      </c>
      <c r="C32" s="60" t="s">
        <v>73</v>
      </c>
      <c r="D32" s="69"/>
      <c r="E32" s="62">
        <f>SUM(E33:E34)</f>
        <v>0</v>
      </c>
      <c r="F32" s="62">
        <f>SUM(F33:F34)</f>
        <v>0</v>
      </c>
    </row>
    <row r="33" spans="1:8" s="11" customFormat="1" ht="12.75" customHeight="1">
      <c r="A33" s="56"/>
      <c r="B33" s="63"/>
      <c r="C33" s="64">
        <v>1</v>
      </c>
      <c r="D33" s="65" t="s">
        <v>75</v>
      </c>
      <c r="E33" s="57">
        <v>0</v>
      </c>
      <c r="F33" s="57">
        <v>0</v>
      </c>
    </row>
    <row r="34" spans="1:8" s="11" customFormat="1" ht="12.75" customHeight="1">
      <c r="A34" s="56"/>
      <c r="B34" s="63"/>
      <c r="C34" s="64">
        <v>2</v>
      </c>
      <c r="D34" s="65" t="s">
        <v>76</v>
      </c>
      <c r="E34" s="57">
        <v>0</v>
      </c>
      <c r="F34" s="57">
        <v>0</v>
      </c>
    </row>
    <row r="35" spans="1:8" s="8" customFormat="1" ht="12.75" customHeight="1">
      <c r="A35" s="58"/>
      <c r="B35" s="59" t="s">
        <v>74</v>
      </c>
      <c r="C35" s="60" t="s">
        <v>77</v>
      </c>
      <c r="D35" s="61"/>
      <c r="E35" s="62">
        <v>0</v>
      </c>
      <c r="F35" s="62">
        <v>0</v>
      </c>
    </row>
    <row r="36" spans="1:8" s="11" customFormat="1" ht="12.75" customHeight="1">
      <c r="A36" s="56"/>
      <c r="B36" s="63"/>
      <c r="C36" s="60"/>
      <c r="D36" s="69"/>
      <c r="E36" s="57"/>
      <c r="F36" s="57"/>
    </row>
    <row r="37" spans="1:8" s="8" customFormat="1" ht="15.95" customHeight="1">
      <c r="A37" s="58"/>
      <c r="B37" s="179" t="s">
        <v>79</v>
      </c>
      <c r="C37" s="180"/>
      <c r="D37" s="181"/>
      <c r="E37" s="62">
        <f>E20+E30+E31+E32+E35</f>
        <v>10111345</v>
      </c>
      <c r="F37" s="62">
        <f>F20+F30+F31+F32+F35</f>
        <v>10111345</v>
      </c>
    </row>
    <row r="38" spans="1:8" s="11" customFormat="1" ht="15.95" customHeight="1">
      <c r="A38" s="56"/>
      <c r="B38" s="63"/>
      <c r="C38" s="60"/>
      <c r="D38" s="69"/>
      <c r="E38" s="57"/>
      <c r="F38" s="57"/>
    </row>
    <row r="39" spans="1:8" s="32" customFormat="1" ht="24.75" customHeight="1">
      <c r="A39" s="72"/>
      <c r="B39" s="176" t="s">
        <v>67</v>
      </c>
      <c r="C39" s="177"/>
      <c r="D39" s="178"/>
      <c r="E39" s="71">
        <f>E19+E37</f>
        <v>26021235</v>
      </c>
      <c r="F39" s="71">
        <f>F19+F37</f>
        <v>22893851</v>
      </c>
    </row>
    <row r="40" spans="1:8" s="8" customFormat="1" ht="12.75" customHeight="1">
      <c r="A40" s="58"/>
      <c r="B40" s="59" t="s">
        <v>74</v>
      </c>
      <c r="C40" s="60" t="s">
        <v>80</v>
      </c>
      <c r="D40" s="61"/>
      <c r="E40" s="62">
        <v>100000</v>
      </c>
      <c r="F40" s="62">
        <v>100000</v>
      </c>
    </row>
    <row r="41" spans="1:8" s="8" customFormat="1" ht="12.75" customHeight="1">
      <c r="A41" s="58"/>
      <c r="B41" s="59" t="s">
        <v>74</v>
      </c>
      <c r="C41" s="60" t="s">
        <v>81</v>
      </c>
      <c r="D41" s="61"/>
      <c r="E41" s="62">
        <v>0</v>
      </c>
      <c r="F41" s="62">
        <v>0</v>
      </c>
    </row>
    <row r="42" spans="1:8" s="8" customFormat="1" ht="12.75" customHeight="1">
      <c r="A42" s="58"/>
      <c r="B42" s="59" t="s">
        <v>74</v>
      </c>
      <c r="C42" s="60" t="s">
        <v>82</v>
      </c>
      <c r="D42" s="61"/>
      <c r="E42" s="62">
        <v>0</v>
      </c>
      <c r="F42" s="62">
        <v>0</v>
      </c>
    </row>
    <row r="43" spans="1:8" s="8" customFormat="1" ht="12.75" customHeight="1">
      <c r="A43" s="58"/>
      <c r="B43" s="59" t="s">
        <v>74</v>
      </c>
      <c r="C43" s="60" t="s">
        <v>83</v>
      </c>
      <c r="D43" s="61"/>
      <c r="E43" s="62">
        <v>0</v>
      </c>
      <c r="F43" s="62">
        <v>0</v>
      </c>
    </row>
    <row r="44" spans="1:8" s="8" customFormat="1" ht="12.75" customHeight="1">
      <c r="A44" s="58"/>
      <c r="B44" s="59" t="s">
        <v>74</v>
      </c>
      <c r="C44" s="60" t="s">
        <v>84</v>
      </c>
      <c r="D44" s="61"/>
      <c r="E44" s="62">
        <f>SUM(E45:E47)</f>
        <v>15888418</v>
      </c>
      <c r="F44" s="62">
        <f>SUM(F45:F47)</f>
        <v>15186153</v>
      </c>
    </row>
    <row r="45" spans="1:8" s="11" customFormat="1" ht="12.75" customHeight="1">
      <c r="A45" s="56"/>
      <c r="B45" s="74"/>
      <c r="C45" s="64">
        <v>1</v>
      </c>
      <c r="D45" s="65" t="s">
        <v>85</v>
      </c>
      <c r="E45" s="57">
        <v>1000000</v>
      </c>
      <c r="F45" s="57">
        <v>1000000</v>
      </c>
    </row>
    <row r="46" spans="1:8" s="11" customFormat="1" ht="12.75" customHeight="1">
      <c r="A46" s="56"/>
      <c r="B46" s="74"/>
      <c r="C46" s="64">
        <v>2</v>
      </c>
      <c r="D46" s="65" t="s">
        <v>86</v>
      </c>
      <c r="E46" s="57">
        <v>0</v>
      </c>
      <c r="F46" s="57">
        <v>0</v>
      </c>
    </row>
    <row r="47" spans="1:8" s="11" customFormat="1" ht="12.75" customHeight="1">
      <c r="A47" s="56"/>
      <c r="B47" s="74"/>
      <c r="C47" s="64">
        <v>3</v>
      </c>
      <c r="D47" s="65" t="s">
        <v>84</v>
      </c>
      <c r="E47" s="57">
        <v>14888418</v>
      </c>
      <c r="F47" s="57">
        <v>14186153</v>
      </c>
      <c r="H47" s="11">
        <v>14888418</v>
      </c>
    </row>
    <row r="48" spans="1:8" s="8" customFormat="1" ht="15.75" customHeight="1">
      <c r="A48" s="58"/>
      <c r="B48" s="59" t="s">
        <v>74</v>
      </c>
      <c r="C48" s="60" t="s">
        <v>87</v>
      </c>
      <c r="D48" s="61"/>
      <c r="E48" s="62">
        <v>0</v>
      </c>
      <c r="F48" s="62">
        <v>0</v>
      </c>
    </row>
    <row r="49" spans="1:6" s="8" customFormat="1" ht="15" customHeight="1">
      <c r="A49" s="58"/>
      <c r="B49" s="59" t="s">
        <v>74</v>
      </c>
      <c r="C49" s="60" t="s">
        <v>88</v>
      </c>
      <c r="D49" s="61"/>
      <c r="E49" s="62">
        <v>122169.72990000003</v>
      </c>
      <c r="F49" s="62">
        <v>702265</v>
      </c>
    </row>
    <row r="50" spans="1:6" s="11" customFormat="1" ht="12.75" customHeight="1">
      <c r="A50" s="56"/>
      <c r="B50" s="75"/>
      <c r="C50" s="60"/>
      <c r="D50" s="69"/>
      <c r="E50" s="57"/>
      <c r="F50" s="57"/>
    </row>
    <row r="51" spans="1:6" s="32" customFormat="1" ht="15.95" customHeight="1">
      <c r="A51" s="72"/>
      <c r="B51" s="176" t="s">
        <v>89</v>
      </c>
      <c r="C51" s="177"/>
      <c r="D51" s="178"/>
      <c r="E51" s="71">
        <f>E40+E41+E42+E43+E44+E48+E49</f>
        <v>16110587.729900001</v>
      </c>
      <c r="F51" s="71">
        <f>F40+F41+F42+F43+F44+F48+F49</f>
        <v>15988418</v>
      </c>
    </row>
    <row r="52" spans="1:6" s="11" customFormat="1" ht="15.95" customHeight="1">
      <c r="A52" s="56"/>
      <c r="B52" s="75"/>
      <c r="C52" s="60"/>
      <c r="D52" s="69"/>
      <c r="E52" s="57"/>
      <c r="F52" s="57"/>
    </row>
    <row r="53" spans="1:6" s="8" customFormat="1" ht="24.75" customHeight="1">
      <c r="A53" s="58"/>
      <c r="B53" s="179" t="s">
        <v>90</v>
      </c>
      <c r="C53" s="180"/>
      <c r="D53" s="181"/>
      <c r="E53" s="62">
        <f>E39+E51</f>
        <v>42131822.729900002</v>
      </c>
      <c r="F53" s="62">
        <f>F39+F51</f>
        <v>38882269</v>
      </c>
    </row>
    <row r="54" spans="1:6" s="11" customFormat="1" ht="15.95" customHeight="1">
      <c r="A54" s="20"/>
      <c r="B54" s="20"/>
      <c r="C54" s="21"/>
      <c r="D54" s="7"/>
      <c r="E54" s="22"/>
      <c r="F54" s="22"/>
    </row>
    <row r="55" spans="1:6" s="11" customFormat="1" ht="15.95" customHeight="1">
      <c r="A55" s="20"/>
      <c r="B55" s="20"/>
      <c r="C55" s="21"/>
      <c r="D55" s="7"/>
      <c r="E55" s="22"/>
      <c r="F55" s="22"/>
    </row>
    <row r="56" spans="1:6" s="11" customFormat="1" ht="15.95" customHeight="1">
      <c r="A56" s="20"/>
      <c r="B56" s="20"/>
      <c r="C56" s="21"/>
      <c r="D56" s="7"/>
      <c r="E56" s="22"/>
      <c r="F56" s="22"/>
    </row>
    <row r="57" spans="1:6" s="11" customFormat="1" ht="15.95" customHeight="1">
      <c r="A57" s="20"/>
      <c r="B57" s="20"/>
      <c r="C57" s="21"/>
      <c r="D57" s="7"/>
      <c r="E57" s="22"/>
      <c r="F57" s="22"/>
    </row>
    <row r="58" spans="1:6" s="11" customFormat="1" ht="15.95" customHeight="1">
      <c r="A58" s="17"/>
      <c r="B58" s="17"/>
      <c r="C58" s="17"/>
      <c r="D58" s="7"/>
      <c r="E58" s="22"/>
      <c r="F58" s="22"/>
    </row>
    <row r="59" spans="1:6" s="11" customFormat="1" ht="15.95" customHeight="1">
      <c r="A59" s="20"/>
      <c r="B59" s="20"/>
      <c r="C59" s="21"/>
      <c r="D59" s="7"/>
      <c r="E59" s="22"/>
      <c r="F59" s="22"/>
    </row>
    <row r="60" spans="1:6" s="11" customFormat="1" ht="15.95" customHeight="1">
      <c r="A60" s="20"/>
      <c r="B60" s="20"/>
      <c r="C60" s="21"/>
      <c r="D60" s="7"/>
      <c r="E60" s="22"/>
      <c r="F60" s="22"/>
    </row>
    <row r="61" spans="1:6" s="11" customFormat="1" ht="15.95" customHeight="1">
      <c r="A61" s="20"/>
      <c r="B61" s="20"/>
      <c r="C61" s="21"/>
      <c r="D61" s="7"/>
      <c r="E61" s="22"/>
      <c r="F61" s="22"/>
    </row>
    <row r="62" spans="1:6" s="11" customFormat="1" ht="15.95" customHeight="1">
      <c r="A62" s="20"/>
      <c r="B62" s="20"/>
      <c r="C62" s="21"/>
      <c r="D62" s="7"/>
      <c r="E62" s="22"/>
      <c r="F62" s="22"/>
    </row>
    <row r="63" spans="1:6" s="11" customFormat="1" ht="15.95" customHeight="1">
      <c r="A63" s="20"/>
      <c r="B63" s="20"/>
      <c r="C63" s="20"/>
      <c r="D63" s="20"/>
      <c r="E63" s="22"/>
      <c r="F63" s="22"/>
    </row>
    <row r="64" spans="1:6">
      <c r="A64" s="23"/>
      <c r="B64" s="23"/>
      <c r="C64" s="24"/>
      <c r="D64" s="3"/>
      <c r="E64" s="25"/>
      <c r="F64" s="25"/>
    </row>
  </sheetData>
  <mergeCells count="7">
    <mergeCell ref="B53:D53"/>
    <mergeCell ref="A2:F2"/>
    <mergeCell ref="B39:D39"/>
    <mergeCell ref="B19:D19"/>
    <mergeCell ref="B37:D37"/>
    <mergeCell ref="B51:D51"/>
    <mergeCell ref="B4:D4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I72"/>
  <sheetViews>
    <sheetView workbookViewId="0">
      <selection activeCell="E23" sqref="E23"/>
    </sheetView>
  </sheetViews>
  <sheetFormatPr defaultRowHeight="15"/>
  <cols>
    <col min="1" max="1" width="3.7109375" style="29" customWidth="1"/>
    <col min="2" max="2" width="3.42578125" style="2" customWidth="1"/>
    <col min="3" max="3" width="2.7109375" style="2" customWidth="1"/>
    <col min="4" max="4" width="63.140625" style="4" customWidth="1"/>
    <col min="5" max="5" width="15.85546875" style="33" customWidth="1"/>
    <col min="6" max="6" width="15" style="33" customWidth="1"/>
    <col min="7" max="7" width="1.42578125" style="4" customWidth="1"/>
    <col min="8" max="8" width="9.140625" style="4"/>
    <col min="9" max="9" width="18" style="14" customWidth="1"/>
    <col min="10" max="16384" width="9.140625" style="4"/>
  </cols>
  <sheetData>
    <row r="1" spans="1:9" s="11" customFormat="1" ht="7.5" customHeight="1">
      <c r="A1" s="48"/>
      <c r="B1" s="47"/>
      <c r="C1" s="48"/>
      <c r="D1" s="49"/>
      <c r="E1" s="50"/>
      <c r="F1" s="50"/>
      <c r="I1" s="12"/>
    </row>
    <row r="2" spans="1:9" s="11" customFormat="1" ht="17.25" customHeight="1">
      <c r="A2" s="191" t="s">
        <v>91</v>
      </c>
      <c r="B2" s="191"/>
      <c r="C2" s="191"/>
      <c r="D2" s="191"/>
      <c r="E2" s="191"/>
      <c r="F2" s="191"/>
      <c r="I2" s="12"/>
    </row>
    <row r="3" spans="1:9" s="11" customFormat="1" ht="17.25" customHeight="1">
      <c r="A3" s="191" t="s">
        <v>92</v>
      </c>
      <c r="B3" s="191"/>
      <c r="C3" s="191"/>
      <c r="D3" s="191"/>
      <c r="E3" s="191"/>
      <c r="F3" s="191"/>
      <c r="I3" s="12"/>
    </row>
    <row r="4" spans="1:9" s="11" customFormat="1" ht="17.25" customHeight="1">
      <c r="A4" s="192" t="s">
        <v>93</v>
      </c>
      <c r="B4" s="192"/>
      <c r="C4" s="192"/>
      <c r="D4" s="192"/>
      <c r="E4" s="192"/>
      <c r="F4" s="192"/>
      <c r="I4" s="12"/>
    </row>
    <row r="5" spans="1:9" ht="7.5" customHeight="1">
      <c r="A5" s="51"/>
      <c r="B5" s="51"/>
      <c r="C5" s="51"/>
      <c r="D5" s="52"/>
      <c r="E5" s="76"/>
      <c r="F5" s="76"/>
    </row>
    <row r="6" spans="1:9" s="11" customFormat="1" ht="15.95" customHeight="1">
      <c r="A6" s="77" t="s">
        <v>0</v>
      </c>
      <c r="B6" s="179" t="s">
        <v>7</v>
      </c>
      <c r="C6" s="180"/>
      <c r="D6" s="181"/>
      <c r="E6" s="55">
        <v>2017</v>
      </c>
      <c r="F6" s="55">
        <v>2016</v>
      </c>
      <c r="I6" s="12"/>
    </row>
    <row r="7" spans="1:9" s="11" customFormat="1" ht="12.75" customHeight="1">
      <c r="A7" s="58" t="s">
        <v>74</v>
      </c>
      <c r="B7" s="78" t="s">
        <v>94</v>
      </c>
      <c r="C7" s="79"/>
      <c r="D7" s="80"/>
      <c r="E7" s="81">
        <v>5766595</v>
      </c>
      <c r="F7" s="81">
        <v>17093815</v>
      </c>
      <c r="I7" s="12"/>
    </row>
    <row r="8" spans="1:9" s="11" customFormat="1" ht="12.75" customHeight="1">
      <c r="A8" s="58" t="s">
        <v>74</v>
      </c>
      <c r="B8" s="78" t="s">
        <v>95</v>
      </c>
      <c r="C8" s="79"/>
      <c r="D8" s="80"/>
      <c r="E8" s="81">
        <v>0</v>
      </c>
      <c r="F8" s="81">
        <v>0</v>
      </c>
      <c r="I8" s="12"/>
    </row>
    <row r="9" spans="1:9" s="11" customFormat="1" ht="12.75" customHeight="1">
      <c r="A9" s="58" t="s">
        <v>74</v>
      </c>
      <c r="B9" s="78" t="s">
        <v>96</v>
      </c>
      <c r="C9" s="79"/>
      <c r="D9" s="80"/>
      <c r="E9" s="81">
        <v>0</v>
      </c>
      <c r="F9" s="81">
        <v>0</v>
      </c>
      <c r="I9" s="12"/>
    </row>
    <row r="10" spans="1:9" s="11" customFormat="1" ht="12.75" customHeight="1">
      <c r="A10" s="58" t="s">
        <v>74</v>
      </c>
      <c r="B10" s="78" t="s">
        <v>97</v>
      </c>
      <c r="C10" s="79"/>
      <c r="D10" s="80"/>
      <c r="E10" s="81">
        <v>0</v>
      </c>
      <c r="F10" s="81">
        <v>0</v>
      </c>
      <c r="I10" s="12"/>
    </row>
    <row r="11" spans="1:9" s="11" customFormat="1" ht="12.75" customHeight="1">
      <c r="A11" s="56"/>
      <c r="B11" s="82"/>
      <c r="C11" s="79"/>
      <c r="D11" s="80"/>
      <c r="E11" s="83"/>
      <c r="F11" s="166"/>
      <c r="I11" s="12"/>
    </row>
    <row r="12" spans="1:9" s="11" customFormat="1" ht="12.75" customHeight="1">
      <c r="A12" s="58" t="s">
        <v>74</v>
      </c>
      <c r="B12" s="78" t="s">
        <v>98</v>
      </c>
      <c r="C12" s="79"/>
      <c r="D12" s="80"/>
      <c r="E12" s="81">
        <f>SUM(E13:E14)</f>
        <v>3930662</v>
      </c>
      <c r="F12" s="81">
        <f>SUM(F13:F14)</f>
        <v>10754270</v>
      </c>
      <c r="I12" s="170"/>
    </row>
    <row r="13" spans="1:9" s="11" customFormat="1" ht="12.75" customHeight="1">
      <c r="A13" s="56"/>
      <c r="B13" s="82"/>
      <c r="C13" s="84">
        <v>1</v>
      </c>
      <c r="D13" s="85" t="s">
        <v>98</v>
      </c>
      <c r="E13" s="167">
        <v>3930662</v>
      </c>
      <c r="F13" s="166">
        <v>10754270</v>
      </c>
      <c r="I13" s="168"/>
    </row>
    <row r="14" spans="1:9" s="11" customFormat="1" ht="12.75" customHeight="1">
      <c r="A14" s="86"/>
      <c r="B14" s="82"/>
      <c r="C14" s="87">
        <v>2</v>
      </c>
      <c r="D14" s="85" t="s">
        <v>99</v>
      </c>
      <c r="E14" s="83">
        <v>0</v>
      </c>
      <c r="F14" s="166">
        <v>0</v>
      </c>
      <c r="I14" s="12"/>
    </row>
    <row r="15" spans="1:9" s="11" customFormat="1" ht="8.25" customHeight="1">
      <c r="A15" s="86"/>
      <c r="B15" s="82"/>
      <c r="C15" s="79"/>
      <c r="D15" s="80"/>
      <c r="E15" s="83"/>
      <c r="F15" s="166"/>
      <c r="I15" s="12"/>
    </row>
    <row r="16" spans="1:9" s="11" customFormat="1" ht="12.75" customHeight="1">
      <c r="A16" s="58" t="s">
        <v>74</v>
      </c>
      <c r="B16" s="78" t="s">
        <v>100</v>
      </c>
      <c r="C16" s="79"/>
      <c r="D16" s="80"/>
      <c r="E16" s="81">
        <f>SUM(E17:E18)</f>
        <v>1554433.906</v>
      </c>
      <c r="F16" s="81">
        <f>SUM(F17:F18)</f>
        <v>5149971</v>
      </c>
      <c r="I16" s="12"/>
    </row>
    <row r="17" spans="1:9" s="11" customFormat="1" ht="12.75" customHeight="1">
      <c r="A17" s="86"/>
      <c r="B17" s="82"/>
      <c r="C17" s="88">
        <v>1</v>
      </c>
      <c r="D17" s="65" t="s">
        <v>101</v>
      </c>
      <c r="E17" s="167">
        <v>1198000</v>
      </c>
      <c r="F17" s="166">
        <v>4413000</v>
      </c>
      <c r="I17" s="12"/>
    </row>
    <row r="18" spans="1:9" s="11" customFormat="1" ht="12.75" customHeight="1">
      <c r="A18" s="86"/>
      <c r="B18" s="82"/>
      <c r="C18" s="88">
        <v>2</v>
      </c>
      <c r="D18" s="65" t="s">
        <v>102</v>
      </c>
      <c r="E18" s="83">
        <v>356433.90599999996</v>
      </c>
      <c r="F18" s="166">
        <v>736971</v>
      </c>
      <c r="I18" s="12"/>
    </row>
    <row r="19" spans="1:9" s="11" customFormat="1" ht="12.75" customHeight="1">
      <c r="A19" s="86"/>
      <c r="B19" s="82"/>
      <c r="C19" s="88"/>
      <c r="D19" s="65" t="s">
        <v>103</v>
      </c>
      <c r="E19" s="83"/>
      <c r="F19" s="166"/>
      <c r="I19" s="12"/>
    </row>
    <row r="20" spans="1:9" s="11" customFormat="1" ht="9.75" customHeight="1">
      <c r="A20" s="56"/>
      <c r="B20" s="82"/>
      <c r="C20" s="79"/>
      <c r="D20" s="80"/>
      <c r="E20" s="89"/>
      <c r="F20" s="89"/>
      <c r="I20" s="12"/>
    </row>
    <row r="21" spans="1:9" s="11" customFormat="1" ht="12.75" customHeight="1">
      <c r="A21" s="58" t="s">
        <v>74</v>
      </c>
      <c r="B21" s="78" t="s">
        <v>104</v>
      </c>
      <c r="C21" s="79"/>
      <c r="D21" s="80"/>
      <c r="E21" s="81">
        <v>0</v>
      </c>
      <c r="F21" s="81">
        <v>0</v>
      </c>
      <c r="I21" s="12"/>
    </row>
    <row r="22" spans="1:9" s="11" customFormat="1" ht="12.75" customHeight="1">
      <c r="A22" s="58" t="s">
        <v>74</v>
      </c>
      <c r="B22" s="78" t="s">
        <v>105</v>
      </c>
      <c r="C22" s="79"/>
      <c r="D22" s="80"/>
      <c r="E22" s="81">
        <v>42675</v>
      </c>
      <c r="F22" s="81">
        <v>213380</v>
      </c>
      <c r="I22" s="12"/>
    </row>
    <row r="23" spans="1:9" s="11" customFormat="1" ht="12.75" customHeight="1">
      <c r="A23" s="58" t="s">
        <v>74</v>
      </c>
      <c r="B23" s="78" t="s">
        <v>106</v>
      </c>
      <c r="C23" s="79"/>
      <c r="D23" s="80"/>
      <c r="E23" s="81">
        <v>95095</v>
      </c>
      <c r="F23" s="81">
        <v>150000</v>
      </c>
      <c r="I23" s="169"/>
    </row>
    <row r="24" spans="1:9" s="11" customFormat="1" ht="11.25" customHeight="1">
      <c r="A24" s="56"/>
      <c r="B24" s="82"/>
      <c r="C24" s="79"/>
      <c r="D24" s="80"/>
      <c r="E24" s="89"/>
      <c r="F24" s="89"/>
      <c r="I24" s="12"/>
    </row>
    <row r="25" spans="1:9" s="11" customFormat="1" ht="12.75" customHeight="1">
      <c r="A25" s="58" t="s">
        <v>74</v>
      </c>
      <c r="B25" s="78" t="s">
        <v>107</v>
      </c>
      <c r="C25" s="79"/>
      <c r="D25" s="80"/>
      <c r="E25" s="81">
        <v>0</v>
      </c>
      <c r="F25" s="81">
        <v>0</v>
      </c>
      <c r="I25" s="12"/>
    </row>
    <row r="26" spans="1:9" s="11" customFormat="1" ht="12.75" customHeight="1">
      <c r="A26" s="86"/>
      <c r="B26" s="90"/>
      <c r="C26" s="189">
        <v>1</v>
      </c>
      <c r="D26" s="91" t="s">
        <v>108</v>
      </c>
      <c r="E26" s="193">
        <v>0</v>
      </c>
      <c r="F26" s="193">
        <v>0</v>
      </c>
      <c r="I26" s="12"/>
    </row>
    <row r="27" spans="1:9" s="11" customFormat="1" ht="12.75" customHeight="1">
      <c r="A27" s="68"/>
      <c r="B27" s="92"/>
      <c r="C27" s="190"/>
      <c r="D27" s="93" t="s">
        <v>109</v>
      </c>
      <c r="E27" s="194"/>
      <c r="F27" s="194"/>
      <c r="I27" s="12"/>
    </row>
    <row r="28" spans="1:9" s="11" customFormat="1" ht="12.75" customHeight="1">
      <c r="A28" s="86"/>
      <c r="B28" s="90"/>
      <c r="C28" s="189">
        <v>2</v>
      </c>
      <c r="D28" s="91" t="s">
        <v>110</v>
      </c>
      <c r="E28" s="193">
        <v>0</v>
      </c>
      <c r="F28" s="193">
        <v>0</v>
      </c>
      <c r="I28" s="12"/>
    </row>
    <row r="29" spans="1:9" s="11" customFormat="1" ht="12.75" customHeight="1">
      <c r="A29" s="68"/>
      <c r="B29" s="92"/>
      <c r="C29" s="190"/>
      <c r="D29" s="93" t="s">
        <v>113</v>
      </c>
      <c r="E29" s="194"/>
      <c r="F29" s="194"/>
      <c r="I29" s="12"/>
    </row>
    <row r="30" spans="1:9" s="11" customFormat="1" ht="12.75" customHeight="1">
      <c r="A30" s="86"/>
      <c r="B30" s="90"/>
      <c r="C30" s="189">
        <v>3</v>
      </c>
      <c r="D30" s="91" t="s">
        <v>111</v>
      </c>
      <c r="E30" s="193">
        <v>0</v>
      </c>
      <c r="F30" s="193">
        <v>0</v>
      </c>
      <c r="I30" s="12"/>
    </row>
    <row r="31" spans="1:9" s="11" customFormat="1" ht="12.75" customHeight="1">
      <c r="A31" s="68"/>
      <c r="B31" s="92"/>
      <c r="C31" s="190"/>
      <c r="D31" s="93" t="s">
        <v>112</v>
      </c>
      <c r="E31" s="194"/>
      <c r="F31" s="194"/>
      <c r="I31" s="12"/>
    </row>
    <row r="32" spans="1:9" s="11" customFormat="1" ht="15" customHeight="1">
      <c r="A32" s="56"/>
      <c r="B32" s="82"/>
      <c r="C32" s="79"/>
      <c r="D32" s="80"/>
      <c r="E32" s="89"/>
      <c r="F32" s="89"/>
      <c r="I32" s="12"/>
    </row>
    <row r="33" spans="1:9" s="11" customFormat="1" ht="12.75" customHeight="1">
      <c r="A33" s="198" t="s">
        <v>74</v>
      </c>
      <c r="B33" s="94" t="s">
        <v>114</v>
      </c>
      <c r="C33" s="95"/>
      <c r="D33" s="96"/>
      <c r="E33" s="196">
        <v>0</v>
      </c>
      <c r="F33" s="196">
        <v>0</v>
      </c>
      <c r="I33" s="12"/>
    </row>
    <row r="34" spans="1:9" s="11" customFormat="1" ht="12.75" customHeight="1">
      <c r="A34" s="199"/>
      <c r="B34" s="97" t="s">
        <v>115</v>
      </c>
      <c r="C34" s="98"/>
      <c r="D34" s="99"/>
      <c r="E34" s="197"/>
      <c r="F34" s="197"/>
      <c r="I34" s="12"/>
    </row>
    <row r="35" spans="1:9" s="11" customFormat="1" ht="9" customHeight="1">
      <c r="A35" s="56"/>
      <c r="B35" s="82"/>
      <c r="C35" s="79"/>
      <c r="D35" s="80"/>
      <c r="E35" s="89"/>
      <c r="F35" s="89"/>
      <c r="I35" s="12"/>
    </row>
    <row r="36" spans="1:9" s="11" customFormat="1" ht="12.75" customHeight="1">
      <c r="A36" s="58" t="s">
        <v>74</v>
      </c>
      <c r="B36" s="78" t="s">
        <v>117</v>
      </c>
      <c r="C36" s="79"/>
      <c r="D36" s="80"/>
      <c r="E36" s="81">
        <v>0</v>
      </c>
      <c r="F36" s="81">
        <v>0</v>
      </c>
      <c r="I36" s="12"/>
    </row>
    <row r="37" spans="1:9" s="11" customFormat="1" ht="12.75" customHeight="1">
      <c r="A37" s="86"/>
      <c r="B37" s="90"/>
      <c r="C37" s="189">
        <v>1</v>
      </c>
      <c r="D37" s="91" t="s">
        <v>119</v>
      </c>
      <c r="E37" s="193">
        <v>0</v>
      </c>
      <c r="F37" s="193">
        <v>0</v>
      </c>
      <c r="I37" s="12"/>
    </row>
    <row r="38" spans="1:9" s="11" customFormat="1" ht="12.75" customHeight="1">
      <c r="A38" s="68"/>
      <c r="B38" s="92"/>
      <c r="C38" s="190"/>
      <c r="D38" s="93" t="s">
        <v>120</v>
      </c>
      <c r="E38" s="194"/>
      <c r="F38" s="194"/>
      <c r="I38" s="12"/>
    </row>
    <row r="39" spans="1:9" s="11" customFormat="1" ht="12.75" customHeight="1">
      <c r="A39" s="56"/>
      <c r="B39" s="82"/>
      <c r="C39" s="64">
        <v>2</v>
      </c>
      <c r="D39" s="100" t="s">
        <v>118</v>
      </c>
      <c r="E39" s="89"/>
      <c r="F39" s="89"/>
      <c r="I39" s="12"/>
    </row>
    <row r="40" spans="1:9" s="11" customFormat="1" ht="7.5" customHeight="1">
      <c r="A40" s="56"/>
      <c r="B40" s="82"/>
      <c r="C40" s="79"/>
      <c r="D40" s="80"/>
      <c r="E40" s="89"/>
      <c r="F40" s="89"/>
      <c r="I40" s="12"/>
    </row>
    <row r="41" spans="1:9" s="11" customFormat="1" ht="12.75" customHeight="1">
      <c r="A41" s="58" t="s">
        <v>74</v>
      </c>
      <c r="B41" s="78" t="s">
        <v>121</v>
      </c>
      <c r="C41" s="79"/>
      <c r="D41" s="80"/>
      <c r="E41" s="81">
        <v>0</v>
      </c>
      <c r="F41" s="81">
        <v>0</v>
      </c>
      <c r="I41" s="12"/>
    </row>
    <row r="42" spans="1:9" s="11" customFormat="1" ht="8.25" customHeight="1">
      <c r="A42" s="56"/>
      <c r="B42" s="78"/>
      <c r="C42" s="79"/>
      <c r="D42" s="80"/>
      <c r="E42" s="89"/>
      <c r="F42" s="89"/>
      <c r="I42" s="12"/>
    </row>
    <row r="43" spans="1:9" s="11" customFormat="1" ht="12.75" customHeight="1">
      <c r="A43" s="58" t="s">
        <v>74</v>
      </c>
      <c r="B43" s="78" t="s">
        <v>122</v>
      </c>
      <c r="C43" s="79"/>
      <c r="D43" s="80"/>
      <c r="E43" s="81">
        <f>E7-E8+E9+E10-E12-E16-E21-E22-E23+E25-E33-E36+E41</f>
        <v>143729.09400000004</v>
      </c>
      <c r="F43" s="81">
        <f>F7-F8+F9+F10-F12-F16-F21-F22-F23+F25-F33-F36+F41</f>
        <v>826194</v>
      </c>
      <c r="I43" s="12"/>
    </row>
    <row r="44" spans="1:9" s="11" customFormat="1" ht="8.25" customHeight="1">
      <c r="A44" s="56"/>
      <c r="B44" s="82"/>
      <c r="C44" s="79"/>
      <c r="D44" s="80"/>
      <c r="E44" s="89"/>
      <c r="F44" s="89"/>
      <c r="I44" s="12"/>
    </row>
    <row r="45" spans="1:9" s="11" customFormat="1" ht="12.75" customHeight="1">
      <c r="A45" s="58" t="s">
        <v>74</v>
      </c>
      <c r="B45" s="78" t="s">
        <v>123</v>
      </c>
      <c r="C45" s="79"/>
      <c r="D45" s="80"/>
      <c r="E45" s="81">
        <f>SUM(E46:E48)</f>
        <v>21559.364100000006</v>
      </c>
      <c r="F45" s="81">
        <v>123929</v>
      </c>
      <c r="I45" s="12"/>
    </row>
    <row r="46" spans="1:9" s="11" customFormat="1" ht="12.75" customHeight="1">
      <c r="A46" s="56"/>
      <c r="B46" s="82"/>
      <c r="C46" s="64">
        <v>1</v>
      </c>
      <c r="D46" s="100" t="s">
        <v>124</v>
      </c>
      <c r="E46" s="89">
        <f>E43*0.15</f>
        <v>21559.364100000006</v>
      </c>
      <c r="F46" s="89">
        <v>123929</v>
      </c>
      <c r="I46" s="12"/>
    </row>
    <row r="47" spans="1:9" s="11" customFormat="1" ht="12.75" customHeight="1">
      <c r="A47" s="56"/>
      <c r="B47" s="82"/>
      <c r="C47" s="64">
        <v>2</v>
      </c>
      <c r="D47" s="100" t="s">
        <v>125</v>
      </c>
      <c r="E47" s="89">
        <v>0</v>
      </c>
      <c r="F47" s="89">
        <v>0</v>
      </c>
      <c r="I47" s="12"/>
    </row>
    <row r="48" spans="1:9" s="11" customFormat="1" ht="12.75" customHeight="1">
      <c r="A48" s="56"/>
      <c r="B48" s="82"/>
      <c r="C48" s="64">
        <v>3</v>
      </c>
      <c r="D48" s="100" t="s">
        <v>126</v>
      </c>
      <c r="E48" s="89">
        <v>0</v>
      </c>
      <c r="F48" s="89">
        <v>0</v>
      </c>
      <c r="I48" s="12"/>
    </row>
    <row r="49" spans="1:9" s="11" customFormat="1" ht="9" customHeight="1">
      <c r="A49" s="56"/>
      <c r="B49" s="82"/>
      <c r="C49" s="79"/>
      <c r="D49" s="80"/>
      <c r="E49" s="89"/>
      <c r="F49" s="89"/>
      <c r="I49" s="12"/>
    </row>
    <row r="50" spans="1:9" s="11" customFormat="1" ht="12.75" customHeight="1">
      <c r="A50" s="58" t="s">
        <v>74</v>
      </c>
      <c r="B50" s="78" t="s">
        <v>127</v>
      </c>
      <c r="C50" s="79"/>
      <c r="D50" s="80"/>
      <c r="E50" s="81">
        <f>E43-E45</f>
        <v>122169.72990000003</v>
      </c>
      <c r="F50" s="81">
        <f>F43-F45</f>
        <v>702265</v>
      </c>
    </row>
    <row r="51" spans="1:9" s="11" customFormat="1" ht="8.25" customHeight="1">
      <c r="A51" s="56"/>
      <c r="B51" s="82"/>
      <c r="C51" s="79"/>
      <c r="D51" s="80"/>
      <c r="E51" s="89"/>
      <c r="F51" s="89"/>
      <c r="I51" s="12"/>
    </row>
    <row r="52" spans="1:9" s="11" customFormat="1" ht="12.75" customHeight="1">
      <c r="A52" s="58" t="s">
        <v>74</v>
      </c>
      <c r="B52" s="78" t="s">
        <v>128</v>
      </c>
      <c r="C52" s="79"/>
      <c r="D52" s="80"/>
      <c r="E52" s="81">
        <v>0</v>
      </c>
      <c r="F52" s="81">
        <v>0</v>
      </c>
      <c r="I52" s="12"/>
    </row>
    <row r="53" spans="1:9" s="11" customFormat="1" ht="12.75" customHeight="1">
      <c r="A53" s="56"/>
      <c r="B53" s="82"/>
      <c r="C53" s="79"/>
      <c r="D53" s="100" t="s">
        <v>129</v>
      </c>
      <c r="E53" s="89"/>
      <c r="F53" s="89"/>
      <c r="I53" s="12"/>
    </row>
    <row r="54" spans="1:9" s="11" customFormat="1" ht="12.75" customHeight="1">
      <c r="A54" s="56"/>
      <c r="B54" s="82"/>
      <c r="C54" s="79"/>
      <c r="D54" s="100" t="s">
        <v>130</v>
      </c>
      <c r="E54" s="89"/>
      <c r="F54" s="89"/>
      <c r="I54" s="12"/>
    </row>
    <row r="55" spans="1:9" ht="12.75" customHeight="1">
      <c r="A55" s="51"/>
      <c r="B55" s="51"/>
      <c r="C55" s="51"/>
      <c r="D55" s="52"/>
      <c r="E55" s="76"/>
      <c r="F55" s="76"/>
    </row>
    <row r="56" spans="1:9" ht="12.75" customHeight="1">
      <c r="A56" s="191" t="s">
        <v>131</v>
      </c>
      <c r="B56" s="191"/>
      <c r="C56" s="191"/>
      <c r="D56" s="191"/>
      <c r="E56" s="191"/>
      <c r="F56" s="191"/>
    </row>
    <row r="57" spans="1:9" ht="6.75" customHeight="1">
      <c r="A57" s="51"/>
      <c r="B57" s="51"/>
      <c r="C57" s="51"/>
      <c r="D57" s="51"/>
      <c r="E57" s="51"/>
      <c r="F57" s="76"/>
    </row>
    <row r="58" spans="1:9" ht="12.75" customHeight="1">
      <c r="A58" s="58" t="s">
        <v>0</v>
      </c>
      <c r="B58" s="195" t="s">
        <v>7</v>
      </c>
      <c r="C58" s="195"/>
      <c r="D58" s="195"/>
      <c r="E58" s="101">
        <v>2017</v>
      </c>
      <c r="F58" s="101">
        <v>2016</v>
      </c>
    </row>
    <row r="59" spans="1:9" ht="12.75" customHeight="1">
      <c r="A59" s="58" t="s">
        <v>74</v>
      </c>
      <c r="B59" s="102" t="s">
        <v>127</v>
      </c>
      <c r="C59" s="103"/>
      <c r="D59" s="104"/>
      <c r="E59" s="81">
        <f>E50</f>
        <v>122169.72990000003</v>
      </c>
      <c r="F59" s="81">
        <f>F50</f>
        <v>702265</v>
      </c>
    </row>
    <row r="60" spans="1:9" ht="7.5" customHeight="1">
      <c r="A60" s="105"/>
      <c r="B60" s="102"/>
      <c r="C60" s="103"/>
      <c r="D60" s="104"/>
      <c r="E60" s="35"/>
      <c r="F60" s="35"/>
    </row>
    <row r="61" spans="1:9" ht="12.75" customHeight="1">
      <c r="A61" s="58"/>
      <c r="B61" s="102" t="s">
        <v>132</v>
      </c>
      <c r="C61" s="103"/>
      <c r="D61" s="104"/>
      <c r="E61" s="81" t="s">
        <v>116</v>
      </c>
      <c r="F61" s="81" t="s">
        <v>116</v>
      </c>
    </row>
    <row r="62" spans="1:9" ht="12.75" customHeight="1">
      <c r="A62" s="105"/>
      <c r="B62" s="102" t="s">
        <v>133</v>
      </c>
      <c r="C62" s="103"/>
      <c r="D62" s="104"/>
      <c r="E62" s="81" t="s">
        <v>116</v>
      </c>
      <c r="F62" s="81" t="s">
        <v>116</v>
      </c>
    </row>
    <row r="63" spans="1:9" ht="12.75" customHeight="1">
      <c r="A63" s="105"/>
      <c r="B63" s="102" t="s">
        <v>134</v>
      </c>
      <c r="C63" s="103"/>
      <c r="D63" s="104"/>
      <c r="E63" s="81" t="s">
        <v>116</v>
      </c>
      <c r="F63" s="81" t="s">
        <v>116</v>
      </c>
    </row>
    <row r="64" spans="1:9" ht="12.75" customHeight="1">
      <c r="A64" s="105"/>
      <c r="B64" s="102" t="s">
        <v>135</v>
      </c>
      <c r="C64" s="103"/>
      <c r="D64" s="104"/>
      <c r="E64" s="81" t="s">
        <v>116</v>
      </c>
      <c r="F64" s="81" t="s">
        <v>116</v>
      </c>
    </row>
    <row r="65" spans="1:6" ht="12.75" customHeight="1">
      <c r="A65" s="105"/>
      <c r="B65" s="102" t="s">
        <v>136</v>
      </c>
      <c r="C65" s="103"/>
      <c r="D65" s="104"/>
      <c r="E65" s="81" t="s">
        <v>116</v>
      </c>
      <c r="F65" s="81" t="s">
        <v>116</v>
      </c>
    </row>
    <row r="66" spans="1:6" ht="12.75" customHeight="1">
      <c r="A66" s="58" t="s">
        <v>74</v>
      </c>
      <c r="B66" s="102" t="s">
        <v>137</v>
      </c>
      <c r="C66" s="103"/>
      <c r="D66" s="104"/>
      <c r="E66" s="81">
        <v>5766595</v>
      </c>
      <c r="F66" s="81">
        <v>17093815</v>
      </c>
    </row>
    <row r="67" spans="1:6" ht="6.75" customHeight="1">
      <c r="A67" s="105"/>
      <c r="B67" s="102"/>
      <c r="C67" s="103"/>
      <c r="D67" s="104"/>
      <c r="E67" s="35"/>
      <c r="F67" s="35"/>
    </row>
    <row r="68" spans="1:6" ht="12.75" customHeight="1">
      <c r="A68" s="58" t="s">
        <v>74</v>
      </c>
      <c r="B68" s="102" t="s">
        <v>138</v>
      </c>
      <c r="C68" s="103"/>
      <c r="D68" s="104"/>
      <c r="E68" s="81" t="s">
        <v>116</v>
      </c>
      <c r="F68" s="81" t="s">
        <v>116</v>
      </c>
    </row>
    <row r="69" spans="1:6" ht="6" customHeight="1">
      <c r="A69" s="105"/>
      <c r="B69" s="102"/>
      <c r="C69" s="103"/>
      <c r="D69" s="104"/>
      <c r="E69" s="35"/>
      <c r="F69" s="35"/>
    </row>
    <row r="70" spans="1:6" ht="12.75" customHeight="1">
      <c r="A70" s="58" t="s">
        <v>74</v>
      </c>
      <c r="B70" s="102" t="s">
        <v>139</v>
      </c>
      <c r="C70" s="103"/>
      <c r="D70" s="104"/>
      <c r="E70" s="81" t="s">
        <v>116</v>
      </c>
      <c r="F70" s="81" t="s">
        <v>116</v>
      </c>
    </row>
    <row r="71" spans="1:6" ht="12.75" customHeight="1">
      <c r="A71" s="105"/>
      <c r="B71" s="102"/>
      <c r="C71" s="103"/>
      <c r="D71" s="100" t="s">
        <v>129</v>
      </c>
      <c r="E71" s="35"/>
      <c r="F71" s="35"/>
    </row>
    <row r="72" spans="1:6" ht="12.75" customHeight="1">
      <c r="A72" s="105"/>
      <c r="B72" s="102"/>
      <c r="C72" s="103"/>
      <c r="D72" s="100" t="s">
        <v>130</v>
      </c>
      <c r="E72" s="35"/>
      <c r="F72" s="35"/>
    </row>
  </sheetData>
  <mergeCells count="21">
    <mergeCell ref="A56:F56"/>
    <mergeCell ref="B58:D58"/>
    <mergeCell ref="E33:E34"/>
    <mergeCell ref="F33:F34"/>
    <mergeCell ref="A33:A34"/>
    <mergeCell ref="C37:C38"/>
    <mergeCell ref="F37:F38"/>
    <mergeCell ref="E37:E38"/>
    <mergeCell ref="C26:C27"/>
    <mergeCell ref="A2:F2"/>
    <mergeCell ref="C30:C31"/>
    <mergeCell ref="A4:F4"/>
    <mergeCell ref="C28:C29"/>
    <mergeCell ref="A3:F3"/>
    <mergeCell ref="B6:D6"/>
    <mergeCell ref="E26:E27"/>
    <mergeCell ref="F26:F27"/>
    <mergeCell ref="E28:E29"/>
    <mergeCell ref="E30:E31"/>
    <mergeCell ref="F28:F29"/>
    <mergeCell ref="F30:F31"/>
  </mergeCells>
  <phoneticPr fontId="0" type="noConversion"/>
  <printOptions horizontalCentered="1" verticalCentered="1"/>
  <pageMargins left="0" right="0" top="0" bottom="0" header="0.51181102362204722" footer="0.51181102362204722"/>
  <pageSetup scale="9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E39"/>
  <sheetViews>
    <sheetView topLeftCell="A25" workbookViewId="0">
      <selection activeCell="C49" sqref="C49"/>
    </sheetView>
  </sheetViews>
  <sheetFormatPr defaultRowHeight="15"/>
  <cols>
    <col min="1" max="1" width="3.7109375" style="29" customWidth="1"/>
    <col min="2" max="2" width="3.28515625" style="15" customWidth="1"/>
    <col min="3" max="3" width="67" style="2" customWidth="1"/>
    <col min="4" max="4" width="12.42578125" style="13" customWidth="1"/>
    <col min="5" max="5" width="13.5703125" style="13" customWidth="1"/>
    <col min="6" max="6" width="1.42578125" style="4" customWidth="1"/>
    <col min="7" max="16384" width="9.140625" style="4"/>
  </cols>
  <sheetData>
    <row r="1" spans="1:5" s="11" customFormat="1" ht="8.25" customHeight="1">
      <c r="A1" s="1"/>
      <c r="B1" s="16"/>
      <c r="C1" s="1"/>
      <c r="D1" s="9"/>
      <c r="E1" s="10"/>
    </row>
    <row r="2" spans="1:5" s="11" customFormat="1" ht="18" customHeight="1">
      <c r="A2" s="182" t="s">
        <v>140</v>
      </c>
      <c r="B2" s="182"/>
      <c r="C2" s="182"/>
      <c r="D2" s="182"/>
      <c r="E2" s="182"/>
    </row>
    <row r="3" spans="1:5" s="11" customFormat="1" ht="18" customHeight="1">
      <c r="A3" s="200" t="s">
        <v>141</v>
      </c>
      <c r="B3" s="200"/>
      <c r="C3" s="200"/>
      <c r="D3" s="200"/>
      <c r="E3" s="200"/>
    </row>
    <row r="4" spans="1:5" ht="12" customHeight="1">
      <c r="A4" s="51"/>
      <c r="B4" s="106"/>
      <c r="C4" s="51"/>
      <c r="D4" s="53"/>
      <c r="E4" s="53"/>
    </row>
    <row r="5" spans="1:5" s="8" customFormat="1" ht="21" customHeight="1">
      <c r="A5" s="54"/>
      <c r="B5" s="94"/>
      <c r="C5" s="107"/>
      <c r="D5" s="55">
        <v>2017</v>
      </c>
      <c r="E5" s="55">
        <v>2016</v>
      </c>
    </row>
    <row r="6" spans="1:5" s="8" customFormat="1" ht="15.75" customHeight="1">
      <c r="A6" s="58" t="s">
        <v>74</v>
      </c>
      <c r="B6" s="94" t="s">
        <v>142</v>
      </c>
      <c r="C6" s="107"/>
      <c r="D6" s="81">
        <f>D10-D13</f>
        <v>-615305</v>
      </c>
      <c r="E6" s="81">
        <f>E10-E13</f>
        <v>-1016753</v>
      </c>
    </row>
    <row r="7" spans="1:5" s="8" customFormat="1" ht="15.75" customHeight="1">
      <c r="A7" s="54"/>
      <c r="B7" s="94"/>
      <c r="C7" s="108" t="s">
        <v>143</v>
      </c>
      <c r="D7" s="89">
        <v>5944201</v>
      </c>
      <c r="E7" s="89">
        <v>20512578</v>
      </c>
    </row>
    <row r="8" spans="1:5" s="8" customFormat="1" ht="15.75" customHeight="1">
      <c r="A8" s="54"/>
      <c r="B8" s="94"/>
      <c r="C8" s="108" t="s">
        <v>144</v>
      </c>
      <c r="D8" s="89">
        <v>6559506</v>
      </c>
      <c r="E8" s="89">
        <v>21529331</v>
      </c>
    </row>
    <row r="9" spans="1:5" s="8" customFormat="1" ht="15.75" customHeight="1">
      <c r="A9" s="73"/>
      <c r="B9" s="78"/>
      <c r="C9" s="65" t="s">
        <v>145</v>
      </c>
      <c r="D9" s="89"/>
      <c r="E9" s="89"/>
    </row>
    <row r="10" spans="1:5" ht="15.75" customHeight="1">
      <c r="A10" s="105"/>
      <c r="B10" s="109" t="s">
        <v>146</v>
      </c>
      <c r="C10" s="110"/>
      <c r="D10" s="81">
        <f>D7-D8-D9</f>
        <v>-615305</v>
      </c>
      <c r="E10" s="81">
        <f>E7-E8-E9</f>
        <v>-1016753</v>
      </c>
    </row>
    <row r="11" spans="1:5" ht="15.75" customHeight="1">
      <c r="A11" s="105"/>
      <c r="B11" s="109"/>
      <c r="C11" s="111" t="s">
        <v>147</v>
      </c>
      <c r="D11" s="89"/>
      <c r="E11" s="89"/>
    </row>
    <row r="12" spans="1:5" ht="15.75" customHeight="1">
      <c r="A12" s="105"/>
      <c r="B12" s="109"/>
      <c r="C12" s="111" t="s">
        <v>148</v>
      </c>
      <c r="D12" s="89">
        <v>0</v>
      </c>
      <c r="E12" s="89">
        <v>0</v>
      </c>
    </row>
    <row r="13" spans="1:5" ht="15.75" customHeight="1">
      <c r="A13" s="105"/>
      <c r="B13" s="109" t="s">
        <v>149</v>
      </c>
      <c r="C13" s="111"/>
      <c r="D13" s="81">
        <f>SUM(D11:D12)</f>
        <v>0</v>
      </c>
      <c r="E13" s="81">
        <f>SUM(E11:E12)</f>
        <v>0</v>
      </c>
    </row>
    <row r="14" spans="1:5" ht="15.75" customHeight="1">
      <c r="A14" s="58" t="s">
        <v>74</v>
      </c>
      <c r="B14" s="109" t="s">
        <v>150</v>
      </c>
      <c r="C14" s="111"/>
      <c r="D14" s="34"/>
      <c r="E14" s="34"/>
    </row>
    <row r="15" spans="1:5" ht="15.75" customHeight="1">
      <c r="A15" s="105"/>
      <c r="B15" s="109"/>
      <c r="C15" s="111" t="s">
        <v>151</v>
      </c>
      <c r="D15" s="89">
        <v>0</v>
      </c>
      <c r="E15" s="89">
        <v>0</v>
      </c>
    </row>
    <row r="16" spans="1:5" ht="15.75" customHeight="1">
      <c r="A16" s="105"/>
      <c r="B16" s="109"/>
      <c r="C16" s="111" t="s">
        <v>152</v>
      </c>
      <c r="D16" s="89">
        <v>0</v>
      </c>
      <c r="E16" s="89">
        <v>0</v>
      </c>
    </row>
    <row r="17" spans="1:5" ht="15.75" customHeight="1">
      <c r="A17" s="105"/>
      <c r="B17" s="109"/>
      <c r="C17" s="111" t="s">
        <v>153</v>
      </c>
      <c r="D17" s="89">
        <v>0</v>
      </c>
      <c r="E17" s="89">
        <v>0</v>
      </c>
    </row>
    <row r="18" spans="1:5" ht="15.75" customHeight="1">
      <c r="A18" s="105"/>
      <c r="B18" s="109"/>
      <c r="C18" s="111" t="s">
        <v>154</v>
      </c>
      <c r="D18" s="89">
        <v>0</v>
      </c>
      <c r="E18" s="89">
        <v>0</v>
      </c>
    </row>
    <row r="19" spans="1:5" ht="15.75" customHeight="1">
      <c r="A19" s="105"/>
      <c r="B19" s="109"/>
      <c r="C19" s="111" t="s">
        <v>155</v>
      </c>
      <c r="D19" s="89">
        <v>0</v>
      </c>
      <c r="E19" s="89">
        <v>0</v>
      </c>
    </row>
    <row r="20" spans="1:5" ht="15.75" customHeight="1">
      <c r="A20" s="105"/>
      <c r="B20" s="109"/>
      <c r="C20" s="111" t="s">
        <v>156</v>
      </c>
      <c r="D20" s="89">
        <v>0</v>
      </c>
      <c r="E20" s="89">
        <v>0</v>
      </c>
    </row>
    <row r="21" spans="1:5" ht="15.75" customHeight="1">
      <c r="A21" s="105"/>
      <c r="B21" s="109"/>
      <c r="C21" s="111" t="s">
        <v>157</v>
      </c>
      <c r="D21" s="89">
        <v>0</v>
      </c>
      <c r="E21" s="89">
        <v>0</v>
      </c>
    </row>
    <row r="22" spans="1:5" ht="15.75" customHeight="1">
      <c r="A22" s="105"/>
      <c r="B22" s="109" t="s">
        <v>158</v>
      </c>
      <c r="C22" s="111"/>
      <c r="D22" s="81">
        <f>SUM(D15:D21)</f>
        <v>0</v>
      </c>
      <c r="E22" s="81">
        <f>SUM(E15:E21)</f>
        <v>0</v>
      </c>
    </row>
    <row r="23" spans="1:5" ht="15.75" customHeight="1">
      <c r="A23" s="58" t="s">
        <v>74</v>
      </c>
      <c r="B23" s="109" t="s">
        <v>159</v>
      </c>
      <c r="C23" s="111"/>
      <c r="D23" s="34"/>
      <c r="E23" s="34"/>
    </row>
    <row r="24" spans="1:5" ht="15.75" customHeight="1">
      <c r="A24" s="105"/>
      <c r="B24" s="109"/>
      <c r="C24" s="111" t="s">
        <v>160</v>
      </c>
      <c r="D24" s="89">
        <v>0</v>
      </c>
      <c r="E24" s="89">
        <v>0</v>
      </c>
    </row>
    <row r="25" spans="1:5" ht="15.75" customHeight="1">
      <c r="A25" s="105"/>
      <c r="B25" s="109"/>
      <c r="C25" s="111" t="s">
        <v>161</v>
      </c>
      <c r="D25" s="89">
        <v>0</v>
      </c>
      <c r="E25" s="89">
        <v>0</v>
      </c>
    </row>
    <row r="26" spans="1:5" ht="15.75" customHeight="1">
      <c r="A26" s="105"/>
      <c r="B26" s="109"/>
      <c r="C26" s="111" t="s">
        <v>162</v>
      </c>
      <c r="D26" s="89">
        <v>0</v>
      </c>
      <c r="E26" s="89">
        <v>0</v>
      </c>
    </row>
    <row r="27" spans="1:5" ht="15.75" customHeight="1">
      <c r="A27" s="105"/>
      <c r="B27" s="109"/>
      <c r="C27" s="111" t="s">
        <v>163</v>
      </c>
      <c r="D27" s="89">
        <v>0</v>
      </c>
      <c r="E27" s="89">
        <v>0</v>
      </c>
    </row>
    <row r="28" spans="1:5" ht="15.75" customHeight="1">
      <c r="A28" s="105"/>
      <c r="B28" s="109"/>
      <c r="C28" s="111" t="s">
        <v>164</v>
      </c>
      <c r="D28" s="89">
        <v>0</v>
      </c>
      <c r="E28" s="89">
        <v>0</v>
      </c>
    </row>
    <row r="29" spans="1:5" ht="15.75" customHeight="1">
      <c r="A29" s="105"/>
      <c r="B29" s="109"/>
      <c r="C29" s="111" t="s">
        <v>165</v>
      </c>
      <c r="D29" s="89">
        <v>0</v>
      </c>
      <c r="E29" s="89">
        <v>0</v>
      </c>
    </row>
    <row r="30" spans="1:5" ht="15.75" customHeight="1">
      <c r="A30" s="105"/>
      <c r="B30" s="109"/>
      <c r="C30" s="111" t="s">
        <v>166</v>
      </c>
      <c r="D30" s="89">
        <v>0</v>
      </c>
      <c r="E30" s="89">
        <v>0</v>
      </c>
    </row>
    <row r="31" spans="1:5" ht="15.75" customHeight="1">
      <c r="A31" s="105"/>
      <c r="B31" s="109"/>
      <c r="C31" s="111" t="s">
        <v>167</v>
      </c>
      <c r="D31" s="89">
        <v>0</v>
      </c>
      <c r="E31" s="89">
        <v>0</v>
      </c>
    </row>
    <row r="32" spans="1:5" ht="15.75" customHeight="1">
      <c r="A32" s="105"/>
      <c r="B32" s="109"/>
      <c r="C32" s="111" t="s">
        <v>147</v>
      </c>
      <c r="D32" s="89">
        <v>0</v>
      </c>
      <c r="E32" s="89">
        <v>0</v>
      </c>
    </row>
    <row r="33" spans="1:5" ht="15.75" customHeight="1">
      <c r="A33" s="105"/>
      <c r="B33" s="109"/>
      <c r="C33" s="111" t="s">
        <v>168</v>
      </c>
      <c r="D33" s="89">
        <v>0</v>
      </c>
      <c r="E33" s="89">
        <v>0</v>
      </c>
    </row>
    <row r="34" spans="1:5" ht="15.75" customHeight="1">
      <c r="A34" s="105"/>
      <c r="B34" s="109" t="s">
        <v>169</v>
      </c>
      <c r="C34" s="111"/>
      <c r="D34" s="81">
        <f>SUM(D24:D33)</f>
        <v>0</v>
      </c>
      <c r="E34" s="81">
        <f>SUM(E24:E33)</f>
        <v>0</v>
      </c>
    </row>
    <row r="35" spans="1:5" ht="15.75" customHeight="1">
      <c r="A35" s="105"/>
      <c r="B35" s="109"/>
      <c r="C35" s="111"/>
      <c r="D35" s="34"/>
      <c r="E35" s="34"/>
    </row>
    <row r="36" spans="1:5" ht="15.75" customHeight="1">
      <c r="A36" s="105"/>
      <c r="B36" s="109" t="s">
        <v>170</v>
      </c>
      <c r="C36" s="111"/>
      <c r="D36" s="81">
        <f>D6+D22+D34</f>
        <v>-615305</v>
      </c>
      <c r="E36" s="81">
        <f>E6+E22+E34</f>
        <v>-1016753</v>
      </c>
    </row>
    <row r="37" spans="1:5" ht="15.75" customHeight="1">
      <c r="A37" s="105"/>
      <c r="B37" s="109" t="s">
        <v>171</v>
      </c>
      <c r="C37" s="111"/>
      <c r="D37" s="89">
        <v>2675037</v>
      </c>
      <c r="E37" s="89">
        <v>3691790</v>
      </c>
    </row>
    <row r="38" spans="1:5" ht="15.75" customHeight="1">
      <c r="A38" s="105"/>
      <c r="B38" s="109"/>
      <c r="C38" s="111" t="s">
        <v>172</v>
      </c>
      <c r="D38" s="89">
        <v>0</v>
      </c>
      <c r="E38" s="89">
        <v>0</v>
      </c>
    </row>
    <row r="39" spans="1:5" ht="15.75" customHeight="1">
      <c r="A39" s="105"/>
      <c r="B39" s="109" t="s">
        <v>173</v>
      </c>
      <c r="C39" s="111"/>
      <c r="D39" s="81">
        <f>D36+D37</f>
        <v>2059732</v>
      </c>
      <c r="E39" s="81">
        <f>E36+E37</f>
        <v>2675037</v>
      </c>
    </row>
  </sheetData>
  <mergeCells count="2">
    <mergeCell ref="A3:E3"/>
    <mergeCell ref="A2:E2"/>
  </mergeCells>
  <phoneticPr fontId="0" type="noConversion"/>
  <printOptions horizontalCentered="1" verticalCentered="1"/>
  <pageMargins left="0" right="0" top="0" bottom="0" header="0.51181102362204722" footer="0.51181102362204722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M28"/>
  <sheetViews>
    <sheetView topLeftCell="A16" workbookViewId="0">
      <selection activeCell="G33" sqref="G33"/>
    </sheetView>
  </sheetViews>
  <sheetFormatPr defaultRowHeight="15.75"/>
  <cols>
    <col min="1" max="1" width="4" style="18" customWidth="1"/>
    <col min="2" max="2" width="37.85546875" style="19" customWidth="1"/>
    <col min="3" max="3" width="9.140625" style="19" customWidth="1"/>
    <col min="4" max="4" width="6.28515625" style="19" customWidth="1"/>
    <col min="5" max="5" width="6.42578125" style="19" customWidth="1"/>
    <col min="6" max="6" width="9.140625" style="19" customWidth="1"/>
    <col min="7" max="7" width="4.5703125" style="19" customWidth="1"/>
    <col min="8" max="8" width="10.28515625" style="19" customWidth="1"/>
    <col min="9" max="9" width="9.140625" style="19" customWidth="1"/>
    <col min="10" max="10" width="7" style="19" customWidth="1"/>
    <col min="11" max="12" width="5.7109375" style="19" customWidth="1"/>
    <col min="13" max="13" width="10.42578125" style="19" customWidth="1"/>
    <col min="14" max="14" width="2.42578125" style="18" customWidth="1"/>
    <col min="15" max="16" width="9.140625" style="18"/>
    <col min="17" max="17" width="10.140625" style="18" bestFit="1" customWidth="1"/>
    <col min="18" max="16384" width="9.140625" style="18"/>
  </cols>
  <sheetData>
    <row r="1" spans="1:13" ht="18.75">
      <c r="B1" s="201" t="s">
        <v>188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</row>
    <row r="2" spans="1:13" ht="9.75" customHeight="1">
      <c r="A2" s="36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ht="96.75" customHeight="1">
      <c r="A3" s="38"/>
      <c r="B3" s="39"/>
      <c r="C3" s="40" t="s">
        <v>187</v>
      </c>
      <c r="D3" s="41" t="s">
        <v>82</v>
      </c>
      <c r="E3" s="41" t="s">
        <v>186</v>
      </c>
      <c r="F3" s="41" t="s">
        <v>185</v>
      </c>
      <c r="G3" s="41" t="s">
        <v>184</v>
      </c>
      <c r="H3" s="41" t="s">
        <v>84</v>
      </c>
      <c r="I3" s="41" t="s">
        <v>183</v>
      </c>
      <c r="J3" s="41" t="s">
        <v>236</v>
      </c>
      <c r="K3" s="41" t="s">
        <v>8</v>
      </c>
      <c r="L3" s="41" t="s">
        <v>182</v>
      </c>
      <c r="M3" s="41" t="s">
        <v>8</v>
      </c>
    </row>
    <row r="4" spans="1:13" ht="32.25" customHeight="1">
      <c r="A4" s="42" t="s">
        <v>74</v>
      </c>
      <c r="B4" s="43" t="s">
        <v>253</v>
      </c>
      <c r="C4" s="44">
        <v>100000</v>
      </c>
      <c r="D4" s="44">
        <v>0</v>
      </c>
      <c r="E4" s="44">
        <v>0</v>
      </c>
      <c r="F4" s="44">
        <v>1000000</v>
      </c>
      <c r="G4" s="44">
        <v>0</v>
      </c>
      <c r="H4" s="44">
        <v>14015271</v>
      </c>
      <c r="I4" s="44">
        <v>170882</v>
      </c>
      <c r="J4" s="44">
        <v>0</v>
      </c>
      <c r="K4" s="44">
        <v>0</v>
      </c>
      <c r="L4" s="44">
        <v>0</v>
      </c>
      <c r="M4" s="44">
        <v>15286153</v>
      </c>
    </row>
    <row r="5" spans="1:13">
      <c r="A5" s="38"/>
      <c r="B5" s="45" t="s">
        <v>181</v>
      </c>
      <c r="C5" s="46">
        <v>0</v>
      </c>
      <c r="D5" s="46">
        <v>0</v>
      </c>
      <c r="E5" s="46">
        <v>0</v>
      </c>
      <c r="F5" s="46">
        <v>0</v>
      </c>
      <c r="G5" s="46">
        <v>0</v>
      </c>
      <c r="H5" s="46">
        <v>0</v>
      </c>
      <c r="I5" s="46">
        <v>0</v>
      </c>
      <c r="J5" s="46">
        <v>0</v>
      </c>
      <c r="K5" s="46">
        <v>0</v>
      </c>
      <c r="L5" s="46">
        <v>0</v>
      </c>
      <c r="M5" s="44">
        <f t="shared" ref="M5:M28" si="0">SUM(C5:L5)</f>
        <v>0</v>
      </c>
    </row>
    <row r="6" spans="1:13">
      <c r="A6" s="38"/>
      <c r="B6" s="45"/>
      <c r="C6" s="46"/>
      <c r="D6" s="46"/>
      <c r="E6" s="46"/>
      <c r="F6" s="46"/>
      <c r="G6" s="46"/>
      <c r="H6" s="46"/>
      <c r="I6" s="46"/>
      <c r="J6" s="46"/>
      <c r="K6" s="46"/>
      <c r="L6" s="46"/>
      <c r="M6" s="44"/>
    </row>
    <row r="7" spans="1:13" ht="28.5">
      <c r="A7" s="42" t="s">
        <v>74</v>
      </c>
      <c r="B7" s="43" t="s">
        <v>235</v>
      </c>
      <c r="C7" s="44">
        <v>100000</v>
      </c>
      <c r="D7" s="44">
        <v>0</v>
      </c>
      <c r="E7" s="44">
        <v>0</v>
      </c>
      <c r="F7" s="44">
        <v>1000000</v>
      </c>
      <c r="G7" s="44">
        <v>0</v>
      </c>
      <c r="H7" s="44">
        <v>14015271</v>
      </c>
      <c r="I7" s="44">
        <v>170882</v>
      </c>
      <c r="J7" s="44">
        <v>0</v>
      </c>
      <c r="K7" s="44">
        <v>0</v>
      </c>
      <c r="L7" s="44">
        <v>0</v>
      </c>
      <c r="M7" s="44">
        <v>15286153</v>
      </c>
    </row>
    <row r="8" spans="1:13" ht="28.5">
      <c r="A8" s="38"/>
      <c r="B8" s="43" t="s">
        <v>177</v>
      </c>
      <c r="C8" s="46">
        <v>0</v>
      </c>
      <c r="D8" s="46">
        <v>0</v>
      </c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46">
        <v>0</v>
      </c>
      <c r="K8" s="46">
        <v>0</v>
      </c>
      <c r="L8" s="46">
        <v>0</v>
      </c>
      <c r="M8" s="44">
        <f t="shared" si="0"/>
        <v>0</v>
      </c>
    </row>
    <row r="9" spans="1:13">
      <c r="A9" s="38"/>
      <c r="B9" s="45" t="s">
        <v>179</v>
      </c>
      <c r="C9" s="44">
        <v>0</v>
      </c>
      <c r="D9" s="44">
        <v>0</v>
      </c>
      <c r="E9" s="44">
        <v>0</v>
      </c>
      <c r="F9" s="44">
        <v>0</v>
      </c>
      <c r="G9" s="44">
        <v>0</v>
      </c>
      <c r="H9" s="44">
        <v>0</v>
      </c>
      <c r="I9" s="44">
        <v>702265</v>
      </c>
      <c r="J9" s="44">
        <v>0</v>
      </c>
      <c r="K9" s="44">
        <v>0</v>
      </c>
      <c r="L9" s="44">
        <v>0</v>
      </c>
      <c r="M9" s="44">
        <f t="shared" si="0"/>
        <v>702265</v>
      </c>
    </row>
    <row r="10" spans="1:13">
      <c r="A10" s="38"/>
      <c r="B10" s="43" t="s">
        <v>178</v>
      </c>
      <c r="C10" s="46">
        <v>0</v>
      </c>
      <c r="D10" s="46">
        <v>0</v>
      </c>
      <c r="E10" s="46">
        <v>0</v>
      </c>
      <c r="F10" s="46">
        <v>0</v>
      </c>
      <c r="G10" s="46">
        <v>0</v>
      </c>
      <c r="H10" s="46">
        <v>0</v>
      </c>
      <c r="I10" s="46">
        <v>0</v>
      </c>
      <c r="J10" s="46">
        <v>0</v>
      </c>
      <c r="K10" s="46">
        <v>0</v>
      </c>
      <c r="L10" s="46">
        <v>0</v>
      </c>
      <c r="M10" s="44">
        <f t="shared" si="0"/>
        <v>0</v>
      </c>
    </row>
    <row r="11" spans="1:13" ht="28.5">
      <c r="A11" s="38"/>
      <c r="B11" s="43" t="s">
        <v>180</v>
      </c>
      <c r="C11" s="44">
        <v>0</v>
      </c>
      <c r="D11" s="44">
        <v>0</v>
      </c>
      <c r="E11" s="44">
        <v>0</v>
      </c>
      <c r="F11" s="44">
        <v>0</v>
      </c>
      <c r="G11" s="44">
        <v>0</v>
      </c>
      <c r="H11" s="44">
        <v>0</v>
      </c>
      <c r="I11" s="44">
        <v>0</v>
      </c>
      <c r="J11" s="44">
        <v>0</v>
      </c>
      <c r="K11" s="44">
        <v>0</v>
      </c>
      <c r="L11" s="44">
        <v>0</v>
      </c>
      <c r="M11" s="44">
        <f t="shared" si="0"/>
        <v>0</v>
      </c>
    </row>
    <row r="12" spans="1:13" ht="42.75">
      <c r="A12" s="38"/>
      <c r="B12" s="43" t="s">
        <v>176</v>
      </c>
      <c r="C12" s="46">
        <v>0</v>
      </c>
      <c r="D12" s="46">
        <v>0</v>
      </c>
      <c r="E12" s="46">
        <v>0</v>
      </c>
      <c r="F12" s="46">
        <v>0</v>
      </c>
      <c r="G12" s="46">
        <v>0</v>
      </c>
      <c r="H12" s="46">
        <v>0</v>
      </c>
      <c r="I12" s="46">
        <v>0</v>
      </c>
      <c r="J12" s="46">
        <v>0</v>
      </c>
      <c r="K12" s="46">
        <v>0</v>
      </c>
      <c r="L12" s="46">
        <v>0</v>
      </c>
      <c r="M12" s="44">
        <f t="shared" si="0"/>
        <v>0</v>
      </c>
    </row>
    <row r="13" spans="1:13" ht="18.75" customHeight="1">
      <c r="A13" s="38"/>
      <c r="B13" s="45" t="s">
        <v>175</v>
      </c>
      <c r="C13" s="44">
        <v>0</v>
      </c>
      <c r="D13" s="44">
        <v>0</v>
      </c>
      <c r="E13" s="44">
        <v>0</v>
      </c>
      <c r="F13" s="44">
        <v>0</v>
      </c>
      <c r="G13" s="44">
        <v>0</v>
      </c>
      <c r="H13" s="44">
        <v>0</v>
      </c>
      <c r="I13" s="44">
        <v>0</v>
      </c>
      <c r="J13" s="44">
        <v>0</v>
      </c>
      <c r="K13" s="44">
        <v>0</v>
      </c>
      <c r="L13" s="44">
        <v>0</v>
      </c>
      <c r="M13" s="44">
        <f t="shared" si="0"/>
        <v>0</v>
      </c>
    </row>
    <row r="14" spans="1:13">
      <c r="A14" s="38"/>
      <c r="B14" s="45" t="s">
        <v>168</v>
      </c>
      <c r="C14" s="46">
        <v>0</v>
      </c>
      <c r="D14" s="46">
        <v>0</v>
      </c>
      <c r="E14" s="46">
        <v>0</v>
      </c>
      <c r="F14" s="46">
        <v>0</v>
      </c>
      <c r="G14" s="46">
        <v>0</v>
      </c>
      <c r="H14" s="46">
        <v>0</v>
      </c>
      <c r="I14" s="46">
        <v>0</v>
      </c>
      <c r="J14" s="46">
        <v>0</v>
      </c>
      <c r="K14" s="46">
        <v>0</v>
      </c>
      <c r="L14" s="46">
        <v>0</v>
      </c>
      <c r="M14" s="44">
        <f t="shared" si="0"/>
        <v>0</v>
      </c>
    </row>
    <row r="15" spans="1:13" ht="28.5">
      <c r="A15" s="38"/>
      <c r="B15" s="43" t="s">
        <v>174</v>
      </c>
      <c r="C15" s="44">
        <v>0</v>
      </c>
      <c r="D15" s="44">
        <v>0</v>
      </c>
      <c r="E15" s="44">
        <v>0</v>
      </c>
      <c r="F15" s="44">
        <v>0</v>
      </c>
      <c r="G15" s="44">
        <v>0</v>
      </c>
      <c r="H15" s="44">
        <v>0</v>
      </c>
      <c r="I15" s="44">
        <v>0</v>
      </c>
      <c r="J15" s="44">
        <v>0</v>
      </c>
      <c r="K15" s="44">
        <v>0</v>
      </c>
      <c r="L15" s="44">
        <v>0</v>
      </c>
      <c r="M15" s="44">
        <f t="shared" si="0"/>
        <v>0</v>
      </c>
    </row>
    <row r="16" spans="1:13">
      <c r="A16" s="38"/>
      <c r="B16" s="43"/>
      <c r="C16" s="46">
        <v>0</v>
      </c>
      <c r="D16" s="46">
        <v>0</v>
      </c>
      <c r="E16" s="46">
        <v>0</v>
      </c>
      <c r="F16" s="46">
        <v>0</v>
      </c>
      <c r="G16" s="46">
        <v>0</v>
      </c>
      <c r="H16" s="46">
        <v>0</v>
      </c>
      <c r="I16" s="46">
        <v>0</v>
      </c>
      <c r="J16" s="46">
        <v>0</v>
      </c>
      <c r="K16" s="46">
        <v>0</v>
      </c>
      <c r="L16" s="46">
        <v>0</v>
      </c>
      <c r="M16" s="44">
        <f t="shared" si="0"/>
        <v>0</v>
      </c>
    </row>
    <row r="17" spans="1:13" ht="28.5">
      <c r="A17" s="42" t="s">
        <v>74</v>
      </c>
      <c r="B17" s="43" t="s">
        <v>254</v>
      </c>
      <c r="C17" s="44">
        <f>SUM(C7:C16)</f>
        <v>100000</v>
      </c>
      <c r="D17" s="44">
        <f t="shared" ref="D17:M17" si="1">SUM(D7:D16)</f>
        <v>0</v>
      </c>
      <c r="E17" s="44">
        <f t="shared" si="1"/>
        <v>0</v>
      </c>
      <c r="F17" s="44">
        <f t="shared" si="1"/>
        <v>1000000</v>
      </c>
      <c r="G17" s="44">
        <f t="shared" si="1"/>
        <v>0</v>
      </c>
      <c r="H17" s="44">
        <v>14015271</v>
      </c>
      <c r="I17" s="44">
        <v>170882</v>
      </c>
      <c r="J17" s="44">
        <f t="shared" si="1"/>
        <v>0</v>
      </c>
      <c r="K17" s="44">
        <f t="shared" si="1"/>
        <v>0</v>
      </c>
      <c r="L17" s="44">
        <f t="shared" si="1"/>
        <v>0</v>
      </c>
      <c r="M17" s="44">
        <f t="shared" si="1"/>
        <v>15988418</v>
      </c>
    </row>
    <row r="18" spans="1:13">
      <c r="A18" s="38"/>
      <c r="B18" s="45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4"/>
    </row>
    <row r="19" spans="1:13" ht="28.5">
      <c r="A19" s="42" t="s">
        <v>74</v>
      </c>
      <c r="B19" s="43" t="s">
        <v>255</v>
      </c>
      <c r="C19" s="44">
        <v>100000</v>
      </c>
      <c r="D19" s="44">
        <v>0</v>
      </c>
      <c r="E19" s="44">
        <v>0</v>
      </c>
      <c r="F19" s="44">
        <v>1000000</v>
      </c>
      <c r="G19" s="44">
        <v>0</v>
      </c>
      <c r="H19" s="44">
        <v>14015271</v>
      </c>
      <c r="I19" s="44">
        <v>873147</v>
      </c>
      <c r="J19" s="44">
        <v>0</v>
      </c>
      <c r="K19" s="44">
        <v>0</v>
      </c>
      <c r="L19" s="44">
        <v>0</v>
      </c>
      <c r="M19" s="44">
        <v>15988418</v>
      </c>
    </row>
    <row r="20" spans="1:13" ht="28.5">
      <c r="A20" s="38"/>
      <c r="B20" s="43" t="s">
        <v>180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  <c r="I20" s="46">
        <v>0</v>
      </c>
      <c r="J20" s="46">
        <v>0</v>
      </c>
      <c r="K20" s="46">
        <v>0</v>
      </c>
      <c r="L20" s="46">
        <v>0</v>
      </c>
      <c r="M20" s="44">
        <f t="shared" si="0"/>
        <v>0</v>
      </c>
    </row>
    <row r="21" spans="1:13">
      <c r="A21" s="38"/>
      <c r="B21" s="45" t="s">
        <v>179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122170</v>
      </c>
      <c r="J21" s="44">
        <v>0</v>
      </c>
      <c r="K21" s="44">
        <v>0</v>
      </c>
      <c r="L21" s="44">
        <v>0</v>
      </c>
      <c r="M21" s="44">
        <f t="shared" si="0"/>
        <v>122170</v>
      </c>
    </row>
    <row r="22" spans="1:13">
      <c r="A22" s="38"/>
      <c r="B22" s="43" t="s">
        <v>178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46">
        <v>0</v>
      </c>
      <c r="J22" s="46">
        <v>0</v>
      </c>
      <c r="K22" s="46">
        <v>0</v>
      </c>
      <c r="L22" s="46">
        <v>0</v>
      </c>
      <c r="M22" s="44">
        <f t="shared" si="0"/>
        <v>0</v>
      </c>
    </row>
    <row r="23" spans="1:13" ht="28.5">
      <c r="A23" s="38"/>
      <c r="B23" s="43" t="s">
        <v>177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f t="shared" si="0"/>
        <v>0</v>
      </c>
    </row>
    <row r="24" spans="1:13" ht="42.75">
      <c r="A24" s="38"/>
      <c r="B24" s="43" t="s">
        <v>176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  <c r="I24" s="46">
        <v>0</v>
      </c>
      <c r="J24" s="46">
        <v>0</v>
      </c>
      <c r="K24" s="46">
        <v>0</v>
      </c>
      <c r="L24" s="46">
        <v>0</v>
      </c>
      <c r="M24" s="44">
        <f t="shared" si="0"/>
        <v>0</v>
      </c>
    </row>
    <row r="25" spans="1:13">
      <c r="A25" s="38"/>
      <c r="B25" s="45" t="s">
        <v>175</v>
      </c>
      <c r="C25" s="44">
        <v>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f t="shared" si="0"/>
        <v>0</v>
      </c>
    </row>
    <row r="26" spans="1:13">
      <c r="A26" s="38"/>
      <c r="B26" s="45" t="s">
        <v>168</v>
      </c>
      <c r="C26" s="46">
        <v>0</v>
      </c>
      <c r="D26" s="46">
        <v>0</v>
      </c>
      <c r="E26" s="46">
        <v>0</v>
      </c>
      <c r="F26" s="46">
        <v>0</v>
      </c>
      <c r="G26" s="46">
        <v>0</v>
      </c>
      <c r="H26" s="46">
        <v>0</v>
      </c>
      <c r="I26" s="46">
        <v>0</v>
      </c>
      <c r="J26" s="46">
        <v>0</v>
      </c>
      <c r="K26" s="46">
        <v>0</v>
      </c>
      <c r="L26" s="46">
        <v>0</v>
      </c>
      <c r="M26" s="44">
        <f t="shared" si="0"/>
        <v>0</v>
      </c>
    </row>
    <row r="27" spans="1:13" ht="28.5">
      <c r="A27" s="38"/>
      <c r="B27" s="43" t="s">
        <v>174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f t="shared" si="0"/>
        <v>0</v>
      </c>
    </row>
    <row r="28" spans="1:13">
      <c r="A28" s="42" t="s">
        <v>74</v>
      </c>
      <c r="B28" s="43" t="s">
        <v>256</v>
      </c>
      <c r="C28" s="44">
        <f>SUM(C19:C27)</f>
        <v>100000</v>
      </c>
      <c r="D28" s="44">
        <f t="shared" ref="D28:L28" si="2">SUM(D19:D27)</f>
        <v>0</v>
      </c>
      <c r="E28" s="44">
        <f t="shared" si="2"/>
        <v>0</v>
      </c>
      <c r="F28" s="44">
        <f t="shared" si="2"/>
        <v>1000000</v>
      </c>
      <c r="G28" s="44">
        <f t="shared" si="2"/>
        <v>0</v>
      </c>
      <c r="H28" s="44">
        <f t="shared" si="2"/>
        <v>14015271</v>
      </c>
      <c r="I28" s="44">
        <f t="shared" si="2"/>
        <v>995317</v>
      </c>
      <c r="J28" s="44">
        <f t="shared" si="2"/>
        <v>0</v>
      </c>
      <c r="K28" s="44">
        <f t="shared" si="2"/>
        <v>0</v>
      </c>
      <c r="L28" s="44">
        <f t="shared" si="2"/>
        <v>0</v>
      </c>
      <c r="M28" s="44">
        <f t="shared" si="0"/>
        <v>16110588</v>
      </c>
    </row>
  </sheetData>
  <mergeCells count="1">
    <mergeCell ref="B1:M1"/>
  </mergeCells>
  <printOptions horizontalCentered="1"/>
  <pageMargins left="0" right="0" top="0.196850393700787" bottom="0" header="0.31496062992126" footer="0.31496062992126"/>
  <pageSetup scale="85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30"/>
  <sheetViews>
    <sheetView workbookViewId="0">
      <selection activeCell="K16" sqref="K16"/>
    </sheetView>
  </sheetViews>
  <sheetFormatPr defaultRowHeight="12.75"/>
  <cols>
    <col min="1" max="1" width="6.140625" customWidth="1"/>
    <col min="2" max="2" width="28.28515625" customWidth="1"/>
    <col min="4" max="4" width="8" customWidth="1"/>
    <col min="5" max="5" width="12.5703125" customWidth="1"/>
    <col min="6" max="6" width="12.42578125" customWidth="1"/>
  </cols>
  <sheetData>
    <row r="1" spans="1:6" ht="17.25">
      <c r="A1" s="116"/>
      <c r="B1" s="116"/>
      <c r="C1" s="117" t="s">
        <v>239</v>
      </c>
      <c r="D1" s="116"/>
      <c r="E1" s="116"/>
      <c r="F1" s="116"/>
    </row>
    <row r="2" spans="1:6">
      <c r="A2" s="116"/>
      <c r="B2" s="116"/>
      <c r="C2" s="116"/>
      <c r="D2" s="116"/>
      <c r="E2" s="116"/>
      <c r="F2" s="116"/>
    </row>
    <row r="3" spans="1:6" ht="13.5">
      <c r="A3" s="115" t="s">
        <v>0</v>
      </c>
      <c r="B3" s="115" t="s">
        <v>198</v>
      </c>
      <c r="C3" s="115" t="s">
        <v>197</v>
      </c>
      <c r="D3" s="114" t="s">
        <v>196</v>
      </c>
      <c r="E3" s="114" t="s">
        <v>195</v>
      </c>
      <c r="F3" s="114" t="s">
        <v>194</v>
      </c>
    </row>
    <row r="4" spans="1:6">
      <c r="A4" s="113">
        <v>1</v>
      </c>
      <c r="B4" s="159" t="s">
        <v>224</v>
      </c>
      <c r="C4" s="160" t="s">
        <v>190</v>
      </c>
      <c r="D4" s="152">
        <v>1</v>
      </c>
      <c r="E4" s="160">
        <v>37350</v>
      </c>
      <c r="F4" s="153">
        <f>D4*E4</f>
        <v>37350</v>
      </c>
    </row>
    <row r="5" spans="1:6">
      <c r="A5" s="113">
        <v>2</v>
      </c>
      <c r="B5" s="159" t="s">
        <v>225</v>
      </c>
      <c r="C5" s="160" t="s">
        <v>232</v>
      </c>
      <c r="D5" s="152">
        <v>26.7</v>
      </c>
      <c r="E5" s="160">
        <v>8270.7865168539338</v>
      </c>
      <c r="F5" s="153">
        <f t="shared" ref="F5:F27" si="0">D5*E5</f>
        <v>220830.00000000003</v>
      </c>
    </row>
    <row r="6" spans="1:6">
      <c r="A6" s="113">
        <v>3</v>
      </c>
      <c r="B6" s="159" t="s">
        <v>226</v>
      </c>
      <c r="C6" s="160" t="s">
        <v>191</v>
      </c>
      <c r="D6" s="152">
        <v>40.200000000000003</v>
      </c>
      <c r="E6" s="160">
        <v>1600.3731343283582</v>
      </c>
      <c r="F6" s="153">
        <f t="shared" si="0"/>
        <v>64335.000000000007</v>
      </c>
    </row>
    <row r="7" spans="1:6">
      <c r="A7" s="113">
        <v>4</v>
      </c>
      <c r="B7" s="159" t="s">
        <v>227</v>
      </c>
      <c r="C7" s="160" t="s">
        <v>192</v>
      </c>
      <c r="D7" s="152">
        <v>493</v>
      </c>
      <c r="E7" s="160">
        <v>103.04259634888439</v>
      </c>
      <c r="F7" s="153">
        <f t="shared" si="0"/>
        <v>50800</v>
      </c>
    </row>
    <row r="8" spans="1:6">
      <c r="A8" s="113">
        <v>5</v>
      </c>
      <c r="B8" s="159" t="s">
        <v>228</v>
      </c>
      <c r="C8" s="160" t="s">
        <v>191</v>
      </c>
      <c r="D8" s="152">
        <v>850</v>
      </c>
      <c r="E8" s="160">
        <v>230</v>
      </c>
      <c r="F8" s="153">
        <f t="shared" si="0"/>
        <v>195500</v>
      </c>
    </row>
    <row r="9" spans="1:6">
      <c r="A9" s="113">
        <v>6</v>
      </c>
      <c r="B9" s="159" t="s">
        <v>229</v>
      </c>
      <c r="C9" s="160" t="s">
        <v>233</v>
      </c>
      <c r="D9" s="152">
        <v>80</v>
      </c>
      <c r="E9" s="160">
        <v>100</v>
      </c>
      <c r="F9" s="153">
        <f t="shared" si="0"/>
        <v>8000</v>
      </c>
    </row>
    <row r="10" spans="1:6">
      <c r="A10" s="113">
        <v>7</v>
      </c>
      <c r="B10" s="159" t="s">
        <v>230</v>
      </c>
      <c r="C10" s="160" t="s">
        <v>192</v>
      </c>
      <c r="D10" s="152">
        <v>40</v>
      </c>
      <c r="E10" s="160">
        <v>100</v>
      </c>
      <c r="F10" s="153">
        <f t="shared" si="0"/>
        <v>4000</v>
      </c>
    </row>
    <row r="11" spans="1:6">
      <c r="A11" s="113">
        <v>8</v>
      </c>
      <c r="B11" s="159" t="s">
        <v>231</v>
      </c>
      <c r="C11" s="160" t="s">
        <v>192</v>
      </c>
      <c r="D11" s="152">
        <v>780</v>
      </c>
      <c r="E11" s="160">
        <v>94</v>
      </c>
      <c r="F11" s="153">
        <f t="shared" si="0"/>
        <v>73320</v>
      </c>
    </row>
    <row r="12" spans="1:6">
      <c r="A12" s="113">
        <v>9</v>
      </c>
      <c r="B12" s="161" t="s">
        <v>240</v>
      </c>
      <c r="C12" s="162" t="s">
        <v>192</v>
      </c>
      <c r="D12" s="152">
        <v>5960</v>
      </c>
      <c r="E12" s="162">
        <v>70</v>
      </c>
      <c r="F12" s="153">
        <f t="shared" si="0"/>
        <v>417200</v>
      </c>
    </row>
    <row r="13" spans="1:6">
      <c r="A13" s="113">
        <v>10</v>
      </c>
      <c r="B13" s="161" t="s">
        <v>241</v>
      </c>
      <c r="C13" s="163" t="s">
        <v>192</v>
      </c>
      <c r="D13" s="152">
        <v>700</v>
      </c>
      <c r="E13" s="163">
        <v>79.17</v>
      </c>
      <c r="F13" s="153">
        <f t="shared" si="0"/>
        <v>55419</v>
      </c>
    </row>
    <row r="14" spans="1:6">
      <c r="A14" s="113">
        <v>11</v>
      </c>
      <c r="B14" s="161" t="s">
        <v>242</v>
      </c>
      <c r="C14" s="163" t="s">
        <v>191</v>
      </c>
      <c r="D14" s="152">
        <v>140</v>
      </c>
      <c r="E14" s="163">
        <v>208.33</v>
      </c>
      <c r="F14" s="153">
        <f t="shared" si="0"/>
        <v>29166.2</v>
      </c>
    </row>
    <row r="15" spans="1:6">
      <c r="A15" s="113">
        <v>12</v>
      </c>
      <c r="B15" s="161" t="s">
        <v>228</v>
      </c>
      <c r="C15" s="163" t="s">
        <v>191</v>
      </c>
      <c r="D15" s="152">
        <v>185</v>
      </c>
      <c r="E15" s="163">
        <v>200</v>
      </c>
      <c r="F15" s="153">
        <f t="shared" si="0"/>
        <v>37000</v>
      </c>
    </row>
    <row r="16" spans="1:6">
      <c r="A16" s="113">
        <v>13</v>
      </c>
      <c r="B16" s="161" t="s">
        <v>243</v>
      </c>
      <c r="C16" s="163" t="s">
        <v>244</v>
      </c>
      <c r="D16" s="152">
        <v>2</v>
      </c>
      <c r="E16" s="163">
        <v>20000</v>
      </c>
      <c r="F16" s="153">
        <f t="shared" si="0"/>
        <v>40000</v>
      </c>
    </row>
    <row r="17" spans="1:7">
      <c r="A17" s="113">
        <v>14</v>
      </c>
      <c r="B17" s="161" t="s">
        <v>225</v>
      </c>
      <c r="C17" s="163" t="s">
        <v>245</v>
      </c>
      <c r="D17" s="152">
        <v>79</v>
      </c>
      <c r="E17" s="163">
        <v>790</v>
      </c>
      <c r="F17" s="153">
        <f t="shared" si="0"/>
        <v>62410</v>
      </c>
    </row>
    <row r="18" spans="1:7">
      <c r="A18" s="113">
        <v>15</v>
      </c>
      <c r="B18" s="161" t="s">
        <v>227</v>
      </c>
      <c r="C18" s="163" t="s">
        <v>192</v>
      </c>
      <c r="D18" s="152">
        <v>1440</v>
      </c>
      <c r="E18" s="163">
        <v>78</v>
      </c>
      <c r="F18" s="153">
        <f t="shared" si="0"/>
        <v>112320</v>
      </c>
    </row>
    <row r="19" spans="1:7">
      <c r="A19" s="113">
        <v>16</v>
      </c>
      <c r="B19" s="161" t="s">
        <v>246</v>
      </c>
      <c r="C19" s="163" t="s">
        <v>190</v>
      </c>
      <c r="D19" s="152">
        <v>769</v>
      </c>
      <c r="E19" s="163">
        <v>18.5</v>
      </c>
      <c r="F19" s="153">
        <f t="shared" si="0"/>
        <v>14226.5</v>
      </c>
    </row>
    <row r="20" spans="1:7">
      <c r="A20" s="113">
        <v>17</v>
      </c>
      <c r="B20" s="161" t="s">
        <v>240</v>
      </c>
      <c r="C20" s="163" t="s">
        <v>192</v>
      </c>
      <c r="D20" s="152">
        <v>380</v>
      </c>
      <c r="E20" s="163">
        <v>72</v>
      </c>
      <c r="F20" s="153">
        <f t="shared" si="0"/>
        <v>27360</v>
      </c>
    </row>
    <row r="21" spans="1:7">
      <c r="A21" s="113">
        <v>18</v>
      </c>
      <c r="B21" s="161" t="s">
        <v>243</v>
      </c>
      <c r="C21" s="163" t="s">
        <v>244</v>
      </c>
      <c r="D21" s="152">
        <v>4</v>
      </c>
      <c r="E21" s="163">
        <v>17425</v>
      </c>
      <c r="F21" s="153">
        <f t="shared" si="0"/>
        <v>69700</v>
      </c>
    </row>
    <row r="22" spans="1:7">
      <c r="A22" s="113">
        <v>19</v>
      </c>
      <c r="B22" s="164" t="s">
        <v>247</v>
      </c>
      <c r="C22" s="165" t="s">
        <v>191</v>
      </c>
      <c r="D22" s="152">
        <v>112</v>
      </c>
      <c r="E22" s="163">
        <v>908.85</v>
      </c>
      <c r="F22" s="153">
        <f t="shared" si="0"/>
        <v>101791.2</v>
      </c>
    </row>
    <row r="23" spans="1:7">
      <c r="A23" s="113">
        <v>20</v>
      </c>
      <c r="B23" s="164" t="s">
        <v>248</v>
      </c>
      <c r="C23" s="165" t="s">
        <v>190</v>
      </c>
      <c r="D23" s="152">
        <v>2150</v>
      </c>
      <c r="E23" s="163">
        <v>86</v>
      </c>
      <c r="F23" s="153">
        <f t="shared" si="0"/>
        <v>184900</v>
      </c>
    </row>
    <row r="24" spans="1:7">
      <c r="A24" s="113">
        <v>21</v>
      </c>
      <c r="B24" s="164" t="s">
        <v>249</v>
      </c>
      <c r="C24" s="165" t="s">
        <v>193</v>
      </c>
      <c r="D24" s="152">
        <v>25</v>
      </c>
      <c r="E24" s="163">
        <v>750</v>
      </c>
      <c r="F24" s="153">
        <f t="shared" si="0"/>
        <v>18750</v>
      </c>
    </row>
    <row r="25" spans="1:7">
      <c r="A25" s="113">
        <v>22</v>
      </c>
      <c r="B25" s="164" t="s">
        <v>250</v>
      </c>
      <c r="C25" s="165" t="s">
        <v>193</v>
      </c>
      <c r="D25" s="152">
        <v>70</v>
      </c>
      <c r="E25" s="163">
        <v>916.67</v>
      </c>
      <c r="F25" s="153">
        <f t="shared" si="0"/>
        <v>64166.899999999994</v>
      </c>
    </row>
    <row r="26" spans="1:7">
      <c r="A26" s="113">
        <v>23</v>
      </c>
      <c r="B26" s="164" t="s">
        <v>251</v>
      </c>
      <c r="C26" s="165" t="s">
        <v>193</v>
      </c>
      <c r="D26" s="152">
        <v>50</v>
      </c>
      <c r="E26" s="163">
        <v>500</v>
      </c>
      <c r="F26" s="153">
        <f t="shared" si="0"/>
        <v>25000</v>
      </c>
    </row>
    <row r="27" spans="1:7">
      <c r="A27" s="113">
        <v>24</v>
      </c>
      <c r="B27" s="164" t="s">
        <v>252</v>
      </c>
      <c r="C27" s="165" t="s">
        <v>190</v>
      </c>
      <c r="D27" s="152">
        <v>160</v>
      </c>
      <c r="E27" s="163">
        <v>192</v>
      </c>
      <c r="F27" s="153">
        <f t="shared" si="0"/>
        <v>30720</v>
      </c>
    </row>
    <row r="28" spans="1:7">
      <c r="A28" s="113"/>
      <c r="B28" s="112" t="s">
        <v>234</v>
      </c>
      <c r="C28" s="112"/>
      <c r="D28" s="154"/>
      <c r="E28" s="154"/>
      <c r="F28" s="155">
        <f>SUM(F4:F27)</f>
        <v>1944264.7999999998</v>
      </c>
    </row>
    <row r="30" spans="1:7">
      <c r="G30" s="156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Kop.</vt:lpstr>
      <vt:lpstr>Aktivet</vt:lpstr>
      <vt:lpstr>Pasivet</vt:lpstr>
      <vt:lpstr>PASH 1</vt:lpstr>
      <vt:lpstr>Fluksi 1</vt:lpstr>
      <vt:lpstr>Kapitali 1</vt:lpstr>
      <vt:lpstr>INVENTARI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2018-04-06T07:59:48Z</cp:lastPrinted>
  <dcterms:created xsi:type="dcterms:W3CDTF">2002-02-16T18:16:52Z</dcterms:created>
  <dcterms:modified xsi:type="dcterms:W3CDTF">2018-07-30T11:47:07Z</dcterms:modified>
</cp:coreProperties>
</file>