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B44"/>
  <c r="D39"/>
  <c r="B39"/>
  <c r="D33"/>
  <c r="B33"/>
  <c r="D27"/>
  <c r="D26"/>
  <c r="D23"/>
  <c r="D22"/>
  <c r="B27"/>
  <c r="B26"/>
  <c r="B23"/>
  <c r="B22"/>
  <c r="D10"/>
  <c r="B10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<sst xmlns="http://schemas.openxmlformats.org/spreadsheetml/2006/main" count="414" uniqueCount="271">
  <si>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</si>
  <si>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</si>
  <si>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</si>
  <si>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</si>
  <si>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</si>
  <si>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</si>
  <si>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</si>
  <si>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</si>
  <si>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</si>
  <si>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</si>
  <si>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</si>
  <si>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</si>
  <si>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</si>
  <si>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</si>
  <si>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</si>
  <si>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</si>
  <si>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</si>
  <si>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</si>
  <si>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</si>
  <si>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</si>
  <si>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</si>
  <si>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</si>
  <si>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</si>
  <si>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</si>
  <si>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</si>
  <si>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</si>
  <si>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</si>
  <si>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</si>
  <si>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</si>
  <si>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</si>
  <si>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</si>
  <si>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</si>
  <si>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</si>
  <si>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</si>
  <si>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</si>
  <si>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</si>
  <si>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</si>
  <si>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</si>
  <si>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</si>
  <si>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</si>
  <si>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</si>
  <si>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</si>
  <si>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</si>
  <si>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</si>
  <si>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</si>
  <si>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</si>
  <si>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</si>
  <si>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</si>
  <si>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</si>
  <si>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</si>
  <si>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</si>
  <si>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</si>
  <si>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</si>
  <si>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</si>
  <si>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</si>
  <si>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</si>
  <si>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</si>
  <si>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</si>
  <si>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</si>
  <si>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</si>
  <si>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</si>
  <si>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</si>
  <si>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</si>
  <si>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</si>
  <si>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</si>
  <si>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</si>
  <si>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</si>
  <si>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</si>
  <si>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</si>
  <si>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</si>
  <si>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</si>
  <si>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</si>
  <si>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</si>
  <si>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</si>
  <si>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</si>
  <si>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</si>
  <si>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</si>
  <si>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</si>
  <si>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</si>
  <si>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</si>
  <si>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</si>
  <si>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</si>
  <si>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</si>
  <si>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</si>
  <si>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</si>
  <si>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</si>
  <si>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</si>
  <si>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</si>
  <si>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</si>
  <si>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</si>
  <si>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</si>
  <si>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</si>
  <si>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</si>
  <si>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</si>
  <si>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</si>
  <si>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</si>
  <si>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</si>
  <si>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</si>
  <si>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</si>
  <si>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</si>
  <si>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</si>
  <si>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</si>
  <si>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</si>
  <si>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</si>
  <si>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</si>
  <si>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</si>
  <si>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</si>
  <si>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</si>
  <si>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</si>
  <si>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</si>
  <si>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</si>
  <si>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</si>
  <si>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</si>
  <si>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</si>
  <si>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</si>
  <si>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</si>
  <si>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</si>
  <si>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</si>
  <si>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</si>
  <si>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</si>
  <si>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</si>
  <si>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</si>
  <si>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</si>
  <si>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</si>
  <si>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</si>
  <si>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</si>
  <si>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</si>
  <si>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</si>
  <si>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</si>
  <si>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</si>
  <si>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</si>
  <si>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</si>
  <si>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</si>
  <si>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</si>
  <si>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</si>
  <si>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</si>
  <si>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</si>
  <si>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</si>
  <si>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</si>
  <si>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</si>
  <si>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</si>
  <si>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</si>
  <si>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</si>
  <si>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</si>
  <si>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</si>
  <si>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</si>
  <si>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</si>
  <si>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</si>
  <si>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</si>
  <si>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</si>
  <si>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</si>
  <si>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</si>
  <si>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</si>
  <si>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</si>
  <si>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</si>
  <si>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</si>
  <si>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</si>
  <si>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</si>
  <si>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</si>
  <si>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</si>
  <si>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</si>
  <si>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</si>
  <si>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</si>
  <si>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</si>
  <si>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</si>
  <si>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</si>
  <si>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</si>
  <si>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</si>
  <si>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</si>
  <si>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</si>
  <si>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</si>
  <si>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</si>
  <si>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</si>
  <si>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</si>
  <si>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</si>
  <si>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</si>
  <si>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</si>
  <si>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</si>
  <si>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</si>
  <si>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</si>
  <si>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</si>
  <si>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</si>
  <si>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</si>
  <si>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</si>
  <si>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</si>
  <si>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</si>
  <si>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</si>
  <si>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</si>
  <si>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</si>
  <si>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</si>
  <si>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</si>
  <si>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</si>
  <si>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</si>
  <si>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</si>
  <si>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</si>
  <si>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</si>
  <si>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</si>
  <si>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</si>
  <si>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</si>
  <si>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</si>
  <si>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</si>
  <si>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</si>
  <si>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</si>
  <si>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</si>
  <si>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</si>
  <si>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</si>
  <si>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</si>
  <si>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</si>
  <si>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</si>
  <si>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</si>
  <si>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</si>
  <si>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</si>
  <si>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</si>
  <si>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</si>
  <si>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</si>
  <si>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</si>
  <si>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</si>
  <si>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</si>
  <si>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</si>
  <si>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</si>
  <si>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</si>
  <si>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</si>
  <si>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</si>
  <si>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</si>
  <si>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</si>
  <si>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</si>
  <si>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</si>
  <si>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</si>
  <si>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</si>
  <si>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</si>
  <si>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</si>
  <si>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</si>
  <si>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</si>
  <si>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</si>
  <si>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</si>
  <si>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</si>
  <si>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</si>
  <si>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</si>
  <si>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</si>
  <si>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</si>
  <si>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</si>
  <si>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</si>
  <si>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</si>
  <si>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</si>
  <si>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</si>
  <si>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</si>
  <si>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</si>
  <si>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</si>
  <si>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</si>
  <si>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</si>
  <si>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</si>
  <si>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</si>
  <si>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</si>
  <si>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</si>
  <si>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</si>
  <si>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</si>
  <si>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</si>
  <si>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</si>
  <si>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</si>
  <si>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</si>
  <si>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</si>
  <si>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</si>
  <si>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</si>
  <si>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</si>
  <si>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</si>
  <si>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</si>
  <si>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</si>
  <si>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Crowe AL shpk</t>
  </si>
  <si>
    <t>NIPT K31516059K</t>
  </si>
  <si>
    <t>Lek</t>
  </si>
  <si>
    <t xml:space="preserve">Interesa te arketueshem dhe te ardhura te tjera te ngjashme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</si>
</sst>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PF%20Crowe%20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PASH"/>
      <sheetName val="Levizja e kapitalit"/>
      <sheetName val="CASH FLOW"/>
    </sheetNames>
    <sheetDataSet>
      <sheetData sheetId="0"/>
      <sheetData sheetId="1"/>
      <sheetData sheetId="2"/>
      <sheetData sheetId="3">
        <row r="8">
          <cell r="G8">
            <v>22936159</v>
          </cell>
          <cell r="H8">
            <v>20661758</v>
          </cell>
        </row>
        <row r="16">
          <cell r="G16">
            <v>4743000</v>
          </cell>
          <cell r="H16">
            <v>4418636</v>
          </cell>
        </row>
        <row r="20">
          <cell r="G20">
            <v>1921004.02</v>
          </cell>
          <cell r="H20">
            <v>1168583</v>
          </cell>
        </row>
        <row r="21">
          <cell r="G21">
            <v>13872570.779999999</v>
          </cell>
          <cell r="H21">
            <v>13094459.029999999</v>
          </cell>
        </row>
        <row r="34">
          <cell r="G34">
            <v>252532.28</v>
          </cell>
          <cell r="H34">
            <v>68706.789999999994</v>
          </cell>
        </row>
        <row r="38">
          <cell r="G38">
            <v>363821.52</v>
          </cell>
          <cell r="H38">
            <v>339630.35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f>[1]PASH!$G$8</f>
        <v>22936159</v>
      </c>
      <c r="C10" s="52"/>
      <c r="D10" s="64">
        <f>[1]PASH!$H$8</f>
        <v>20661758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-[1]PASH!$G$16</f>
        <v>-4743000</v>
      </c>
      <c r="C22" s="52"/>
      <c r="D22" s="64">
        <f>-[1]PASH!$H$16</f>
        <v>-4418636</v>
      </c>
      <c r="E22" s="51"/>
      <c r="F22" s="42"/>
    </row>
    <row r="23" spans="1:6">
      <c r="A23" s="63" t="s">
        <v>245</v>
      </c>
      <c r="B23" s="64">
        <f>-562302</f>
        <v>-562302</v>
      </c>
      <c r="C23" s="52"/>
      <c r="D23" s="64">
        <f>-456166</f>
        <v>-456166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-[1]PASH!$G$20</f>
        <v>-1921004.02</v>
      </c>
      <c r="C26" s="52"/>
      <c r="D26" s="64">
        <f>-[1]PASH!$H$20</f>
        <v>-1168583</v>
      </c>
      <c r="E26" s="51"/>
      <c r="F26" s="42"/>
    </row>
    <row r="27" spans="1:6">
      <c r="A27" s="45" t="s">
        <v>221</v>
      </c>
      <c r="B27" s="64">
        <f>-[1]PASH!$G$21</f>
        <v>-13872570.779999999</v>
      </c>
      <c r="C27" s="52"/>
      <c r="D27" s="64">
        <f>-[1]PASH!$H$21</f>
        <v>-13094459.029999999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270</v>
      </c>
      <c r="B33" s="64">
        <f>8473.89</f>
        <v>8473.89</v>
      </c>
      <c r="C33" s="52"/>
      <c r="D33" s="64">
        <f>1325.16</f>
        <v>1325.16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-[1]PASH!$G$34</f>
        <v>-252532.28</v>
      </c>
      <c r="C39" s="52"/>
      <c r="D39" s="64">
        <f>-[1]PASH!$H$34</f>
        <v>-68706.789999999994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1593223.810000001</v>
      </c>
      <c r="C42" s="55"/>
      <c r="D42" s="54">
        <f>SUM(D9:D41)</f>
        <v>1456532.3400000005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-[1]PASH!$G$38</f>
        <v>-363821.52</v>
      </c>
      <c r="C44" s="52"/>
      <c r="D44" s="64">
        <f>-[1]PASH!$H$38</f>
        <v>-339630.35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1229402.290000001</v>
      </c>
      <c r="C47" s="58"/>
      <c r="D47" s="67">
        <f>SUM(D42:D46)</f>
        <v>1116901.9900000007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1229402.290000001</v>
      </c>
      <c r="C57" s="77"/>
      <c r="D57" s="76">
        <f>D47+D55</f>
        <v>1116901.9900000007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2019-07-15T16:01:34Z</dcterms:modified>
</cp:coreProperties>
</file>