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DOKUMENTA\Elton Toni\Aplikime Online\QKB 2020\05. Mediterranea\"/>
    </mc:Choice>
  </mc:AlternateContent>
  <bookViews>
    <workbookView xWindow="0" yWindow="0" windowWidth="19200" windowHeight="11595" tabRatio="967" activeTab="9"/>
  </bookViews>
  <sheets>
    <sheet name="Pasqyra" sheetId="39" r:id="rId1"/>
    <sheet name="Aktiv-Pasiv" sheetId="34" r:id="rId2"/>
    <sheet name="Pasqyra Ardh-Shpenz" sheetId="28" r:id="rId3"/>
    <sheet name="Fluksi monetar" sheetId="21" r:id="rId4"/>
    <sheet name="Pasqyra Kapital" sheetId="35" r:id="rId5"/>
    <sheet name="Politika" sheetId="38" r:id="rId6"/>
    <sheet name="Notat" sheetId="36" r:id="rId7"/>
    <sheet name="Amortiz" sheetId="40" r:id="rId8"/>
    <sheet name="Automjete" sheetId="41" r:id="rId9"/>
    <sheet name="Asetet" sheetId="42" r:id="rId10"/>
  </sheets>
  <calcPr calcId="152511"/>
</workbook>
</file>

<file path=xl/calcChain.xml><?xml version="1.0" encoding="utf-8"?>
<calcChain xmlns="http://schemas.openxmlformats.org/spreadsheetml/2006/main">
  <c r="E96" i="36" l="1"/>
  <c r="C96" i="36"/>
  <c r="C32" i="36"/>
  <c r="E30" i="21"/>
  <c r="E32" i="21" s="1"/>
  <c r="E25" i="21"/>
  <c r="E21" i="21"/>
  <c r="E14" i="21"/>
  <c r="H23" i="28"/>
  <c r="H13" i="28"/>
  <c r="H6" i="28"/>
  <c r="H19" i="28" s="1"/>
  <c r="H25" i="28" s="1"/>
  <c r="H27" i="28" s="1"/>
  <c r="F43" i="34"/>
  <c r="F28" i="34"/>
  <c r="F20" i="34"/>
  <c r="F10" i="34"/>
  <c r="F5" i="34"/>
  <c r="F44" i="34" l="1"/>
  <c r="F15" i="34"/>
  <c r="F21" i="34" s="1"/>
  <c r="F45" i="34" l="1"/>
  <c r="E181" i="36"/>
  <c r="E185" i="36" s="1"/>
  <c r="E160" i="36"/>
  <c r="E156" i="36"/>
  <c r="E146" i="36"/>
  <c r="E135" i="36"/>
  <c r="E105" i="36"/>
  <c r="E87" i="36"/>
  <c r="E77" i="36"/>
  <c r="E68" i="36"/>
  <c r="E54" i="36"/>
  <c r="E40" i="36"/>
  <c r="E32" i="36"/>
  <c r="E17" i="36"/>
  <c r="E11" i="36"/>
  <c r="C68" i="36"/>
  <c r="E166" i="36" l="1"/>
  <c r="E19" i="36"/>
  <c r="D44" i="40"/>
  <c r="C77" i="36"/>
  <c r="C181" i="36" l="1"/>
  <c r="C185" i="36" s="1"/>
  <c r="D46" i="42"/>
  <c r="D32" i="42"/>
  <c r="D25" i="42"/>
  <c r="D49" i="42" l="1"/>
  <c r="C87" i="36"/>
  <c r="G6" i="28"/>
  <c r="F6" i="28"/>
  <c r="D43" i="40"/>
  <c r="D45" i="40"/>
  <c r="D46" i="40"/>
  <c r="D47" i="40"/>
  <c r="D42" i="40"/>
  <c r="F13" i="41"/>
  <c r="C54" i="36" l="1"/>
  <c r="E46" i="40"/>
  <c r="E47" i="40"/>
  <c r="F47" i="40"/>
  <c r="F43" i="40"/>
  <c r="F44" i="40"/>
  <c r="F45" i="40"/>
  <c r="F46" i="40"/>
  <c r="G46" i="40" s="1"/>
  <c r="C21" i="21"/>
  <c r="C25" i="21"/>
  <c r="C14" i="21"/>
  <c r="D20" i="34" l="1"/>
  <c r="C160" i="36" l="1"/>
  <c r="I12" i="35"/>
  <c r="I11" i="35"/>
  <c r="I10" i="35"/>
  <c r="I9" i="35"/>
  <c r="I8" i="35"/>
  <c r="I7" i="35"/>
  <c r="I6" i="35"/>
  <c r="I5" i="35"/>
  <c r="D30" i="21"/>
  <c r="D25" i="21"/>
  <c r="C30" i="21"/>
  <c r="C32" i="21" s="1"/>
  <c r="D21" i="21"/>
  <c r="D14" i="21"/>
  <c r="F23" i="28"/>
  <c r="F13" i="28"/>
  <c r="F19" i="28" s="1"/>
  <c r="D43" i="34"/>
  <c r="D28" i="34"/>
  <c r="D5" i="34"/>
  <c r="D10" i="34"/>
  <c r="D50" i="40"/>
  <c r="G49" i="40"/>
  <c r="G48" i="40"/>
  <c r="G47" i="40"/>
  <c r="E45" i="40"/>
  <c r="G45" i="40" s="1"/>
  <c r="E44" i="40"/>
  <c r="G44" i="40" s="1"/>
  <c r="E43" i="40"/>
  <c r="G43" i="40" s="1"/>
  <c r="F42" i="40"/>
  <c r="F50" i="40" s="1"/>
  <c r="E42" i="40"/>
  <c r="G41" i="40"/>
  <c r="F35" i="40"/>
  <c r="E35" i="40"/>
  <c r="D35" i="40"/>
  <c r="G34" i="40"/>
  <c r="G33" i="40"/>
  <c r="G32" i="40"/>
  <c r="G31" i="40"/>
  <c r="G30" i="40"/>
  <c r="G29" i="40"/>
  <c r="G28" i="40"/>
  <c r="G27" i="40"/>
  <c r="G26" i="40"/>
  <c r="F20" i="40"/>
  <c r="E20" i="40"/>
  <c r="D20" i="40"/>
  <c r="G19" i="40"/>
  <c r="G18" i="40"/>
  <c r="G17" i="40"/>
  <c r="G16" i="40"/>
  <c r="G15" i="40"/>
  <c r="G14" i="40"/>
  <c r="G13" i="40"/>
  <c r="G12" i="40"/>
  <c r="G11" i="40"/>
  <c r="C156" i="36"/>
  <c r="C135" i="36"/>
  <c r="C146" i="36"/>
  <c r="C105" i="36"/>
  <c r="C40" i="36"/>
  <c r="C17" i="36"/>
  <c r="C11" i="36"/>
  <c r="E13" i="35"/>
  <c r="H13" i="35"/>
  <c r="E15" i="34"/>
  <c r="E21" i="34" s="1"/>
  <c r="G42" i="40" l="1"/>
  <c r="I13" i="35"/>
  <c r="C166" i="36"/>
  <c r="D44" i="34"/>
  <c r="E50" i="40"/>
  <c r="G20" i="40"/>
  <c r="D32" i="21"/>
  <c r="G35" i="40"/>
  <c r="G50" i="40"/>
  <c r="F25" i="28"/>
  <c r="F27" i="28" s="1"/>
  <c r="C19" i="36"/>
  <c r="D15" i="34"/>
  <c r="D21" i="34" l="1"/>
  <c r="D45" i="34" s="1"/>
</calcChain>
</file>

<file path=xl/sharedStrings.xml><?xml version="1.0" encoding="utf-8"?>
<sst xmlns="http://schemas.openxmlformats.org/spreadsheetml/2006/main" count="480" uniqueCount="359">
  <si>
    <t>AKTIVET</t>
  </si>
  <si>
    <t>Kapitali Aksionar</t>
  </si>
  <si>
    <t>Ndryshimet ne inventarin e Prodhimit ne proces</t>
  </si>
  <si>
    <t>Ndryshimi I Produktit te gatshem</t>
  </si>
  <si>
    <t>IV</t>
  </si>
  <si>
    <t>Pershkrimi</t>
  </si>
  <si>
    <t>Viti Ushtrimor</t>
  </si>
  <si>
    <t>PASQYRA  E FLUKSEVE MONETARE :</t>
  </si>
  <si>
    <t>Fluksi  monetar  nga veprimtaria e shfrytezimit</t>
  </si>
  <si>
    <t>Rregullime per:</t>
  </si>
  <si>
    <t>Tatimi Fitimin e njohur ne PASH</t>
  </si>
  <si>
    <t>Shpenzime per interesa te njohura ne PASH</t>
  </si>
  <si>
    <t>Te ardhura (Humbje) nga kembimet valutore</t>
  </si>
  <si>
    <t>Ndryshimet ne Flukset e MM nga aktiviteti I shfrytezimit</t>
  </si>
  <si>
    <t>Rritje/renie e kerkesave te arketueshme</t>
  </si>
  <si>
    <t>Rritje/renie e tepricave te inventarit</t>
  </si>
  <si>
    <t>Rritje/renie ne shpenzimet e shtyra</t>
  </si>
  <si>
    <t>Rritje/renie ne llogarite e furnitoreve</t>
  </si>
  <si>
    <t>Rritje/renie ne llogarite e tjera te pagueshme</t>
  </si>
  <si>
    <t>Rritje/renie ne parapagime te ardhura te shtyra</t>
  </si>
  <si>
    <t>MM Neto nga aktivitet e shfrytezimit</t>
  </si>
  <si>
    <t>Fluksi  monetar  nga veprimtaria e investimit</t>
  </si>
  <si>
    <t>Interes I arketuar</t>
  </si>
  <si>
    <t>Pagesa per blerje  AAM</t>
  </si>
  <si>
    <t>MM Neto nga aktiviteti i investimit</t>
  </si>
  <si>
    <t>Fluksi  monetar  nga veprimtaria e financiare</t>
  </si>
  <si>
    <t>MM Neto nga aktiviteti  financiar</t>
  </si>
  <si>
    <t>Diference konvertimi MM te mbajtura ne monedhe te huaj</t>
  </si>
  <si>
    <t>Rritja /renia neto e mjeteve monetare</t>
  </si>
  <si>
    <t>Paraja dhe ekuivalenteve te saj ne fillim te vitit</t>
  </si>
  <si>
    <t>Paraja dhe ekuivalenteve te saj ne fund te vitit</t>
  </si>
  <si>
    <t>Nr. Ref.</t>
  </si>
  <si>
    <t>Shitje neto</t>
  </si>
  <si>
    <t>Te ardhura te tjera nga veprimtarite e shfrytezimit</t>
  </si>
  <si>
    <t xml:space="preserve">Mallra, lendet e para dhe sherbimet </t>
  </si>
  <si>
    <t>Shpenzime te tjera nga veprimtarite e shfryt</t>
  </si>
  <si>
    <t>Shpenzimet e personelit</t>
  </si>
  <si>
    <t xml:space="preserve">     Pagat</t>
  </si>
  <si>
    <t xml:space="preserve">     Shpenzimet e sigurimeve shoqerore</t>
  </si>
  <si>
    <t xml:space="preserve">  Shpenzimet per personelin</t>
  </si>
  <si>
    <t>Amortizimi dhe Zhvleresimet</t>
  </si>
  <si>
    <t>Fitimi (humbja) nga veprimtarite e shfrytezimit</t>
  </si>
  <si>
    <t>Te ardhura dhe shpenzime financiare</t>
  </si>
  <si>
    <t>3/a</t>
  </si>
  <si>
    <t>Totali i te ardhurave dhe shpenzimeve financiare</t>
  </si>
  <si>
    <t>Fitimi (humbja) para tatimit</t>
  </si>
  <si>
    <t>Fitim (humbje) neto e vitit financiar</t>
  </si>
  <si>
    <t>Kapitali aksionar që i përket aksionerëve të shoqërisë mëmë</t>
  </si>
  <si>
    <t>a</t>
  </si>
  <si>
    <t>Efektet e ndryshimit të kurseve të këmbimit gjatë konsolidimit</t>
  </si>
  <si>
    <t>b</t>
  </si>
  <si>
    <t>Totali i të ardhurave apo i shpenzimeve, qe nuk jane njohur në PASH</t>
  </si>
  <si>
    <t>c</t>
  </si>
  <si>
    <t>d</t>
  </si>
  <si>
    <t>e</t>
  </si>
  <si>
    <t>Transferime në rezervën e detyrueshme  statutore</t>
  </si>
  <si>
    <t>f</t>
  </si>
  <si>
    <t>Emetim i kapitalit aksionar</t>
  </si>
  <si>
    <t>g</t>
  </si>
  <si>
    <t>Aksione të thesarit të riblera</t>
  </si>
  <si>
    <t>PASIVET DHE KAPITALI</t>
  </si>
  <si>
    <t>Hua te tjera</t>
  </si>
  <si>
    <t>Pasive Totale Afatshkurtra</t>
  </si>
  <si>
    <t>Pasivet Afatgjata</t>
  </si>
  <si>
    <t>Pasive Totale Afatgjata</t>
  </si>
  <si>
    <t>Totali i pasiveve</t>
  </si>
  <si>
    <t>TOTALI AKTIVEVE</t>
  </si>
  <si>
    <t>TOTALI I PASIVEVE DHE KAPITALIT</t>
  </si>
  <si>
    <t xml:space="preserve">Pasivet Afateshkurtera </t>
  </si>
  <si>
    <t>Asete te vlefshme per shitje</t>
  </si>
  <si>
    <t>Furnitore afatgjate</t>
  </si>
  <si>
    <t>Totali</t>
  </si>
  <si>
    <t>Shenime</t>
  </si>
  <si>
    <t>Aktive Afatshkurtra</t>
  </si>
  <si>
    <t>Mjetet Monetare</t>
  </si>
  <si>
    <t>a)</t>
  </si>
  <si>
    <t>b)</t>
  </si>
  <si>
    <t xml:space="preserve"> Llogari kerkesa te arketueshme</t>
  </si>
  <si>
    <t>c)</t>
  </si>
  <si>
    <t xml:space="preserve"> Instrumente te tjera borxhi</t>
  </si>
  <si>
    <t>Inventari</t>
  </si>
  <si>
    <t xml:space="preserve"> Lendet e para</t>
  </si>
  <si>
    <t xml:space="preserve"> Prodhimi ne proces</t>
  </si>
  <si>
    <t>Parapagime dhe shpenzime te shtyra</t>
  </si>
  <si>
    <t>Total i Aktiveve Afatshkurtra</t>
  </si>
  <si>
    <t>Aktive Afatgjata</t>
  </si>
  <si>
    <t>Aktive Afatgjata Materiale</t>
  </si>
  <si>
    <t>Makineri dhe pajisje (neto)</t>
  </si>
  <si>
    <t>Totali i Aktiveve Afatgjata</t>
  </si>
  <si>
    <t>Te pagueshme ndaj furnitoreve</t>
  </si>
  <si>
    <t>Huate afatgjata</t>
  </si>
  <si>
    <t>Hua, bono dhe detyrime nga qeraja financiare</t>
  </si>
  <si>
    <t>Huamarrje te tjera afatgjata</t>
  </si>
  <si>
    <t>Grandet dhe te ardhura te shtyra</t>
  </si>
  <si>
    <t>Kapitali</t>
  </si>
  <si>
    <t>Kapitali i aksionar</t>
  </si>
  <si>
    <t>Rezerva ligjore</t>
  </si>
  <si>
    <t>Fitimi i pashperndare</t>
  </si>
  <si>
    <t>Fitimi (humbje) e vitit financiar</t>
  </si>
  <si>
    <t>Totali i Kapitalit</t>
  </si>
  <si>
    <t>Shpenzimet e tatimit mbi fitimin</t>
  </si>
  <si>
    <t>Fitimi para tatimit</t>
  </si>
  <si>
    <t>Dividendët e paguar</t>
  </si>
  <si>
    <t>Akitive te tjera afatgjata materiele (neto)</t>
  </si>
  <si>
    <t>Fitimi neto për periudhën kontabël</t>
  </si>
  <si>
    <t>Fitimi pashperndare</t>
  </si>
  <si>
    <t>Sheni
me</t>
  </si>
  <si>
    <t>Rezerva statu-ore e ligjore</t>
  </si>
  <si>
    <t>Amortizimi i Aktiveve Afat gjate</t>
  </si>
  <si>
    <t>Rritje pakesim i detyrimeve te qerase financiare</t>
  </si>
  <si>
    <t>Rritje/renie ne huamarrje ortaku</t>
  </si>
  <si>
    <t>PASQYRA E TE ARDHURAVE E SHPENZIMEVE</t>
  </si>
  <si>
    <t>PASQYRA E BILANCIT</t>
  </si>
  <si>
    <t>Mjetet monetare</t>
  </si>
  <si>
    <t xml:space="preserve">LEK </t>
  </si>
  <si>
    <t>Arka</t>
  </si>
  <si>
    <t>- në monedhë vendase</t>
  </si>
  <si>
    <t>- ne monedhe te huaj</t>
  </si>
  <si>
    <t>- garancitë ne monedhe vendase</t>
  </si>
  <si>
    <t>Paraja në  bankë</t>
  </si>
  <si>
    <t>- ne monedhe vendase</t>
  </si>
  <si>
    <t>- bankar overdraft</t>
  </si>
  <si>
    <t>Totali i mjeteve monetare</t>
  </si>
  <si>
    <t>Te drejta te arketueshme</t>
  </si>
  <si>
    <t>TVSH</t>
  </si>
  <si>
    <t>Parapagimet dhe shpenzimet e shtyra janë si vijon:</t>
  </si>
  <si>
    <t>Shpenzime te shtyra</t>
  </si>
  <si>
    <t>Shpenzime te periudhave te ardhme</t>
  </si>
  <si>
    <t>Detyrimet afatshkurtra</t>
  </si>
  <si>
    <t>Nenkontraktoret</t>
  </si>
  <si>
    <t>Te pagueshme per shpenzime te konstatuara</t>
  </si>
  <si>
    <t>Paga dhe shperblime</t>
  </si>
  <si>
    <t>Detyrime ndaj sigurimeve shoqërore</t>
  </si>
  <si>
    <t>Lenda e pare dhe materiale te konsumuara</t>
  </si>
  <si>
    <t>Blerje te materialeve te tjera</t>
  </si>
  <si>
    <t>Blerje mallrash dhe sherbimesh</t>
  </si>
  <si>
    <t>Shpenzime te tjera</t>
  </si>
  <si>
    <t>Shpenzime per pesonelin</t>
  </si>
  <si>
    <t>Paga dhe shpërblime</t>
  </si>
  <si>
    <t>Sigurimet shoqërore dhe shëndetësore</t>
  </si>
  <si>
    <t>Shpenzime te tjera shfrytezimi</t>
  </si>
  <si>
    <t>Qera</t>
  </si>
  <si>
    <t>Mirembajtja dhe riparime</t>
  </si>
  <si>
    <t>Sigurime</t>
  </si>
  <si>
    <t>Transferta udhetime dieta</t>
  </si>
  <si>
    <t>Shpenzime postare dhe telekomunikacioni</t>
  </si>
  <si>
    <t>Shpenzime transporti</t>
  </si>
  <si>
    <t>Shpenzime per sherbimet bankare</t>
  </si>
  <si>
    <t>Taksa Tarifa Doganore</t>
  </si>
  <si>
    <t>Taksa dhe tarifa vendore</t>
  </si>
  <si>
    <t>Shpenzime per pritje e percjelljeje</t>
  </si>
  <si>
    <t>Gjoba dhe demshperblime</t>
  </si>
  <si>
    <t>Shpenzime financiare</t>
  </si>
  <si>
    <t>Fitime nga kurset e këmbimit</t>
  </si>
  <si>
    <t>Humbje nga kurset e këmbimit</t>
  </si>
  <si>
    <t>Humbjet neto nga kurset e këmbimit</t>
  </si>
  <si>
    <t>Te ardhurat nga interesi nga depozitat</t>
  </si>
  <si>
    <t>Shpenzime interesi për llogarite rrjedhëse</t>
  </si>
  <si>
    <t>Te ardhurat neto nga interesi</t>
  </si>
  <si>
    <t>Shpenzime te tjera financiare</t>
  </si>
  <si>
    <t>Te ardhura te tjera financiare rimarrje provizioni</t>
  </si>
  <si>
    <t>Te ardhura te tjera financiare neto</t>
  </si>
  <si>
    <t>Totali i te ardhurave/(shpenzimeve) financiare neto</t>
  </si>
  <si>
    <t>Shpenzimi I tatimit mbi fitimin</t>
  </si>
  <si>
    <t>Fitimi/(Humbja) para tatimit</t>
  </si>
  <si>
    <t>Te ardhura te perjashtuara ( rimarrje provizioni)</t>
  </si>
  <si>
    <t>Shpenzime te panjohura</t>
  </si>
  <si>
    <t>Humbje te mbartura (-)</t>
  </si>
  <si>
    <t>Fitimi / (humbje) e tatueshme (1+2)</t>
  </si>
  <si>
    <t>Norma e tatimit mbi fitimin</t>
  </si>
  <si>
    <t>Shpenzim tatim fitimi</t>
  </si>
  <si>
    <t>Emertimi dhe Forma Ligjore</t>
  </si>
  <si>
    <t>NIPT-i</t>
  </si>
  <si>
    <t>Adresa e Selise</t>
  </si>
  <si>
    <t>Tirane</t>
  </si>
  <si>
    <t>Data e krijimit</t>
  </si>
  <si>
    <t>Nr.i Regjistrit Tregtar</t>
  </si>
  <si>
    <t>Veprimtaria Kryesore</t>
  </si>
  <si>
    <t>P A S Q Y R A T   F I N A N C I A R E</t>
  </si>
  <si>
    <t>Pasqyra Financiare jane individuale</t>
  </si>
  <si>
    <t>Po</t>
  </si>
  <si>
    <t>Pasqyra Financiare jane te konsoliduara</t>
  </si>
  <si>
    <t>Jo</t>
  </si>
  <si>
    <t>Pasqyra Financiare jane te shprehura ne</t>
  </si>
  <si>
    <t>Leke</t>
  </si>
  <si>
    <t>Pasqyra Financiare jane te rrumbullakosura ne</t>
  </si>
  <si>
    <t>Te qindtetat</t>
  </si>
  <si>
    <t>Periudha Kontabel e Pasqyrave Financiare</t>
  </si>
  <si>
    <t xml:space="preserve">Nga </t>
  </si>
  <si>
    <t xml:space="preserve">Deri </t>
  </si>
  <si>
    <t>Data e mbylljes se Pasqyrave Financiare</t>
  </si>
  <si>
    <t>S H E N I M E T          SH P J E G U E S E</t>
  </si>
  <si>
    <t>Sqarim:</t>
  </si>
  <si>
    <t xml:space="preserve">     Dhënia e shënimeve shpjeguese në këtë pjesë është e detyrueshme sipas SKK 2 i permiresuar</t>
  </si>
  <si>
    <t xml:space="preserve">     Plotesimi i te dhenave të kësaj pjese duhet të bëhet sipas kërkesave dhe strukturës standarte te </t>
  </si>
  <si>
    <t>percaktuara ne SKK 2 te permiresuar.  Rradha e dhenies se spjegimeve duhet te jete :</t>
  </si>
  <si>
    <t xml:space="preserve">               a) Informacion i përgjithsëm dhe politikat kontabël</t>
  </si>
  <si>
    <t xml:space="preserve">               b)Shënimet qe shpjegojnë zërat e ndryshëm të pasqyrave financiare</t>
  </si>
  <si>
    <t xml:space="preserve">               c) Shënime të tjera shpjegeuse</t>
  </si>
  <si>
    <t>A I</t>
  </si>
  <si>
    <t>Informacion i përgjithshëm</t>
  </si>
  <si>
    <t xml:space="preserve">     Baza e pergatitjes se PF : Mbi bazen e konceptit te materialitetit.(SSK 1, 1-3) </t>
  </si>
  <si>
    <t xml:space="preserve">     Parimet baze per pergatitjen e Pasqyrave Financiare: (SKK 1; 40 - 90)</t>
  </si>
  <si>
    <t xml:space="preserve">        1. Parimi i njesise ekonomike: mban ne llogarite e saj aktivet,detyrimet dhe</t>
  </si>
  <si>
    <t>transaksionet ekonomike te veta.</t>
  </si>
  <si>
    <t xml:space="preserve">        2. Parimi i vijimesise: veprimtaria ekonomike e njesise sone raportuse eshte e siguruar</t>
  </si>
  <si>
    <t>duke mos pasur ne plan ose nevoje nderprerjen  e aktivitetit te saj.</t>
  </si>
  <si>
    <t xml:space="preserve">        3. Kompensimi: midis nje aktivi dhe nje pasivi nuk ka , ndersa midis te ardhurave dhe </t>
  </si>
  <si>
    <t>shpenzimeve ka vetem ne rastet qe lejohen nga SKK.</t>
  </si>
  <si>
    <t xml:space="preserve">        4. Kuptushmeria e Pasqyrave Financiare eshte realizuar ne masen e plote per te </t>
  </si>
  <si>
    <t xml:space="preserve">qene te qarta dhe te kuptushme per perdorues te jashtem qe kane njohuri te pergjitheshme te </t>
  </si>
  <si>
    <t>mjaftueshme ne fushen e kontabilitetit.</t>
  </si>
  <si>
    <t xml:space="preserve">        5. Materialiteti eshte vleresuar nga ana jone dhe ne baze te tij Pasqyrat Financiare</t>
  </si>
  <si>
    <t>jane hartuar vetem per zera materiale.</t>
  </si>
  <si>
    <t xml:space="preserve">        6. Besushmeria per hartimin e Pasqyrave Financiare eshte e siguruar pasi nuk ka</t>
  </si>
  <si>
    <t>gabime materiale duke zbatuar parimet e meposhteme :</t>
  </si>
  <si>
    <t xml:space="preserve">     </t>
  </si>
  <si>
    <t xml:space="preserve">                - Parimin e paraqitjes me besnikeri</t>
  </si>
  <si>
    <t xml:space="preserve">                - Parimin e perparesise se permbajtjes ekonomike mbi formen ligjore</t>
  </si>
  <si>
    <t xml:space="preserve">                - Parimin e paaneshmerise pa asnje influencim te qellimshem</t>
  </si>
  <si>
    <t xml:space="preserve">                - Parimin e maturise pa optimizem te teperuar,pa nen e mbivleresim te qellimshem</t>
  </si>
  <si>
    <t xml:space="preserve">                - Parimin e plotesise duke paraqitur nje pamje te vertete e te drejte te PF.</t>
  </si>
  <si>
    <t xml:space="preserve">                - Parimin e qendrushmerise per te mos ndryshuar politikat e metodat kontabel</t>
  </si>
  <si>
    <t xml:space="preserve">                - Parimin e krahasushmerise duke siguruar krahasimin midis dy periudhave.</t>
  </si>
  <si>
    <t>A II</t>
  </si>
  <si>
    <t>Politikat kontabël</t>
  </si>
  <si>
    <t xml:space="preserve">     Per percaktimin e kostos se inventareve eshte zgjedhur metoda "FIFO" ( hyrje e pare ,</t>
  </si>
  <si>
    <t>dalje e pare.(SKK 4: )</t>
  </si>
  <si>
    <t xml:space="preserve">     Vleresimi fillestar i nje elementi te AAM qe ploteson kriteret per njohje si aktiv ne bilanc </t>
  </si>
  <si>
    <t>eshte vleresuar me kosto. (SKK 5; )</t>
  </si>
  <si>
    <t xml:space="preserve">     Per prodhimin ose krijimin e AAM kur kjo financohet nga nje hua,kostot e huamarrjes (dhe</t>
  </si>
  <si>
    <t>interesat) eshte metoda e kapitalizimit ne koston e aktivit per periudhen e investimit.(SKK 5: )</t>
  </si>
  <si>
    <t xml:space="preserve">     Per vleresimi i mepaseshem i AAM eshte zgjedhur modeli i kostos duke i paraqitur ne </t>
  </si>
  <si>
    <t>bilanc me kosto minus amortizimin e akumuluar. (SKK 5; )</t>
  </si>
  <si>
    <t xml:space="preserve">     Per llogaritjen e amortizimit te AAM (SKK 5:) njesia jone ekonomike  ka percaktuar si metode </t>
  </si>
  <si>
    <t xml:space="preserve">te amortizimit te A.Agj.M  metoden e amortizimit mbi bazen e vleftes se mbetur ndersa normat </t>
  </si>
  <si>
    <t>e amortizimit jane perdorur te njellojta me ato te sistemit fiskal ne fuqi dhe konkretisht :</t>
  </si>
  <si>
    <t xml:space="preserve">                - Per ndertesat me 5 % te vleftes se mbetur.</t>
  </si>
  <si>
    <t xml:space="preserve">                - Kompjutera e sisteme informacioni me 25 % te vleftes se mbetur</t>
  </si>
  <si>
    <t xml:space="preserve">                - Te gjitha AAM te tjera me 20 % te vleftes se mbetur</t>
  </si>
  <si>
    <t xml:space="preserve">     Per llogaritjen e amortizimit te AAJM (SKK 5: ) njesia ekonomike raportuese ka percaktuar</t>
  </si>
  <si>
    <t>si metode te amortizimit ate lineare me normen e amortizimit 15 % ne vit.</t>
  </si>
  <si>
    <t>Shpenzime konsumi dhe amortizimi</t>
  </si>
  <si>
    <t>Nr</t>
  </si>
  <si>
    <t>Emertimi</t>
  </si>
  <si>
    <t>Sasia</t>
  </si>
  <si>
    <t>Shtesa</t>
  </si>
  <si>
    <t>Pakesime</t>
  </si>
  <si>
    <t>Toka</t>
  </si>
  <si>
    <t>Ndertime</t>
  </si>
  <si>
    <t>Makineri, paisje</t>
  </si>
  <si>
    <t>Mjete transporti</t>
  </si>
  <si>
    <t>Kompjuterike</t>
  </si>
  <si>
    <t>Zyre</t>
  </si>
  <si>
    <t>TOTALI</t>
  </si>
  <si>
    <t>Makineri, paisje, vegla</t>
  </si>
  <si>
    <t xml:space="preserve"> Llogari kerkesa te tjera te arketueshme  </t>
  </si>
  <si>
    <t xml:space="preserve">     Kuadri kontabel i aplikuar : Standartet Kombetare te Kontabilitetit ne Shqiperi.(SKK 2;)</t>
  </si>
  <si>
    <t>L61817016A</t>
  </si>
  <si>
    <t>Rr. Bardhok Biba, Pall. Trema Shk.A, Kati 7, Apt. 28</t>
  </si>
  <si>
    <t>17/06/2016</t>
  </si>
  <si>
    <t>Shërbime arkitekturore, inxhinierike, urbanistike, etj</t>
  </si>
  <si>
    <t>Giovanni Di Fisco</t>
  </si>
  <si>
    <t>Te ardhura/shpenzime financiare</t>
  </si>
  <si>
    <t>Irma Ferhati Kellezi</t>
  </si>
  <si>
    <t>Edmond Brahimaj</t>
  </si>
  <si>
    <t>Mediterranea Engineering SRL</t>
  </si>
  <si>
    <t>Subjekti</t>
  </si>
  <si>
    <t>NIPT</t>
  </si>
  <si>
    <t>Nr.</t>
  </si>
  <si>
    <t>Lloji automjetit</t>
  </si>
  <si>
    <t>Kapaciteti</t>
  </si>
  <si>
    <t>Targa</t>
  </si>
  <si>
    <t>Vlera</t>
  </si>
  <si>
    <t>TR 7335 U</t>
  </si>
  <si>
    <t xml:space="preserve">Autoveture Chrysler </t>
  </si>
  <si>
    <t>Shitje sherbimesh projektimi</t>
  </si>
  <si>
    <t>DATA</t>
  </si>
  <si>
    <t>PERSHKRIMI</t>
  </si>
  <si>
    <t>SHUMA</t>
  </si>
  <si>
    <t>MOBILJE ZYRE</t>
  </si>
  <si>
    <t>Nr. Fat.</t>
  </si>
  <si>
    <t>R64686</t>
  </si>
  <si>
    <t>MJETE TRANSPORTI</t>
  </si>
  <si>
    <t>PAISJE INFORMATIKE</t>
  </si>
  <si>
    <t>D1723</t>
  </si>
  <si>
    <t xml:space="preserve">Mother board dhe servis </t>
  </si>
  <si>
    <t>TOTAL</t>
  </si>
  <si>
    <t xml:space="preserve">frigorifer </t>
  </si>
  <si>
    <t xml:space="preserve">Televizor Samsung </t>
  </si>
  <si>
    <t>DIF14BIEU</t>
  </si>
  <si>
    <t xml:space="preserve">Raft </t>
  </si>
  <si>
    <t xml:space="preserve">Fshese korrenti </t>
  </si>
  <si>
    <t>Grila Vertikale 10m2</t>
  </si>
  <si>
    <t>Aksesor metalike mobiljesh-Rafte</t>
  </si>
  <si>
    <t xml:space="preserve">Mobilje te ndryshme per zyre-Set I zyrave </t>
  </si>
  <si>
    <t xml:space="preserve">Mikrovale </t>
  </si>
  <si>
    <t xml:space="preserve">Frigorifer Samsung </t>
  </si>
  <si>
    <t xml:space="preserve">Furre </t>
  </si>
  <si>
    <t xml:space="preserve">FK633 </t>
  </si>
  <si>
    <t xml:space="preserve">MW </t>
  </si>
  <si>
    <t xml:space="preserve">Autoveture Chrysler TR7335U </t>
  </si>
  <si>
    <t xml:space="preserve">Monitor </t>
  </si>
  <si>
    <t xml:space="preserve">Printer Xerox </t>
  </si>
  <si>
    <t xml:space="preserve">USB taken </t>
  </si>
  <si>
    <t xml:space="preserve">PC Asemblur, HDD,SSD, PSU </t>
  </si>
  <si>
    <t>Kryegjyshata Boterore Bektashiane</t>
  </si>
  <si>
    <t>Te tjere</t>
  </si>
  <si>
    <t>31.12.2018</t>
  </si>
  <si>
    <t>Pozicioni më 31 dhjetor 2018</t>
  </si>
  <si>
    <t>Wess Contract Shpk</t>
  </si>
  <si>
    <t>Cela-P Shpk</t>
  </si>
  <si>
    <t>Bashkia Elbasan</t>
  </si>
  <si>
    <t>Komuniteti Myslyman I Shqiperise</t>
  </si>
  <si>
    <t>OSHEE</t>
  </si>
  <si>
    <t>UKT</t>
  </si>
  <si>
    <t>Mediterranea Engineering Srl</t>
  </si>
  <si>
    <t>Tatim fitimi</t>
  </si>
  <si>
    <t>PC dhe Monitor</t>
  </si>
  <si>
    <t>Kase masterbox</t>
  </si>
  <si>
    <t>D3688</t>
  </si>
  <si>
    <t>Viti  2019</t>
  </si>
  <si>
    <t>01.01.2019</t>
  </si>
  <si>
    <t>31.12.2019</t>
  </si>
  <si>
    <t>Pozicioni më 31 dhjetor 2019</t>
  </si>
  <si>
    <t xml:space="preserve">Aktivet Afatgjata Materiale me vlere fillestare  </t>
  </si>
  <si>
    <t xml:space="preserve">Amortizimi A.A.Materiale   </t>
  </si>
  <si>
    <t xml:space="preserve">Vlera Kontabel Neto e A.A.Materiale  </t>
  </si>
  <si>
    <t>Gjendje 01/01/2019</t>
  </si>
  <si>
    <t>Inventari automjeteve ne pronesi te subjektit 31.12.2019</t>
  </si>
  <si>
    <t>Inventari i aseteve te subjektit 31.12.2019</t>
  </si>
  <si>
    <t>Blerje sherbimesh</t>
  </si>
  <si>
    <t>Shitje te tjera</t>
  </si>
  <si>
    <t>Gjendje 31/12/2019</t>
  </si>
  <si>
    <t>Tatim Fitimi</t>
  </si>
  <si>
    <t>8/1</t>
  </si>
  <si>
    <t>Te ardhura financiare</t>
  </si>
  <si>
    <t>Angazhimet dhe arbitrazhi</t>
  </si>
  <si>
    <t>Në rrjedhën e zakonshme të biznesit, Kompania mund të përfshihet në kërkesa të ndryshme dhe veprime ligjore. Veçanërisht, legjislacioni shqiptar i taksave dhe doganave i cili u miratua ose u miratua në mënyrë thelbësore në fund të periudhës së mëparshme të raportimit, i nënshtrohet interpretimeve të ndryshme kur zbatohet për transaksionet dhe aktivitetet e Kompanisë. Si pasojë, pozicionet tatimore të marra nga menaxhmenti dhe dokumentacioni zyrtar që mbështesin pozicionet tatimore mund të kundërshtohen nga autoritetet përkatëse. Periudhat fiskale mbeten të hapura për t'u rishikuar nga autoritetet në lidhje me taksat për pesë vjet kalendarik përpara vitit të rishikimit.</t>
  </si>
  <si>
    <t>Me 31 Dhjetor 2019 Kompania nuk është përfshirë në ndonjë pretendim apo veprim juridik. Menaxhmenti beson se pozicioni financiar i Kompanisë nuk do të ndikohet negativisht në rast të ndonjë pretendimi.</t>
  </si>
  <si>
    <t>Ngjarje pas dates se mbylljes se raportimit finaniar</t>
  </si>
  <si>
    <r>
      <t>Egzistenca e Koronavirusit të ri (Covid-19) u konfirmua në fillim të vitit 2020 dhe tashmë ka shpërthyer dhe është përhapur edhe përtej kufijve të Kinës duke i dhënë një goditje të fortë biznesit dhe ekonomisë botërore në tërësi. Shoqëria e konsideron këtë pandemi si një ngjarje post raportimi për të cilën nuk ka nevojë të bëhen axhustime në pasqyrat financiare të vitit 2019. Duke qenë se kjo ngjarje është akoma në zhvillim e sipër, Shoqëria në këtë moment, nuk e konsideron të nevojshme  të bëjë një vlerësim sasior të impaktit që do të ketë kjo pandemi tek financat e Shoqërisë.</t>
    </r>
    <r>
      <rPr>
        <sz val="11"/>
        <rFont val="Times New Roman"/>
        <family val="1"/>
      </rPr>
      <t xml:space="preserve"> </t>
    </r>
    <r>
      <rPr>
        <sz val="10"/>
        <rFont val="Times New Roman"/>
        <family val="1"/>
      </rPr>
      <t>Nuk është e mundur të vlerësohet me besueshmëri kohëzgjatja dhe ashpërsia e këtyre pasojave, si dhe ndikimi i tyre në pozicionin financiar dhe rezultatet e Shoqërisë për periudhat e ardhshme</t>
    </r>
  </si>
  <si>
    <t>Nuk ka ngjarje domethënëse pas datës së raportimit, të cilat kërkojnë rregullim ose shpalosje të këtyre pasqyrave financiare.</t>
  </si>
  <si>
    <t>Per Drejtimin  e Njesise  Ekonomike</t>
  </si>
  <si>
    <t>Elton TIRANA</t>
  </si>
  <si>
    <t>Pagesa per auditim ligjor  150.000 ALL pa TVSH</t>
  </si>
  <si>
    <t xml:space="preserve">  "MEDITERRANEA ENGINEERING"  Degë e Shoqërisë së Huaj në Likujdim e Sipër</t>
  </si>
  <si>
    <t xml:space="preserve"> "MEDITERRANEA ENGINEERING"  Degë e Shoqërisë së Huaj në Likujdim e Sipër</t>
  </si>
  <si>
    <t xml:space="preserve"> Administratori I Likujdimit</t>
  </si>
  <si>
    <t>Mediterranea Engineering Dege e shoqërisë së huaj me date 23.12.2019 ka filluar likujdimin e saj</t>
  </si>
  <si>
    <t xml:space="preserve"> Mediterranea Engineering Dege e shoqërisë së huaj  është 100% e zotëruar nga "MEDITERRANEA ENGINEERING SRL".</t>
  </si>
  <si>
    <t>Mediterranea Engineering Dege e shoqërisë së huaj (këtej e tutje referuar si “Kompania” është  regjistruar në Qendrën Kombëtare të Biznesit më 17/06/2016 me numër identifikimi Tatimor NIPT L61817016A</t>
  </si>
  <si>
    <t>Likujdatori I shoqerise eshte Elton Tirana</t>
  </si>
  <si>
    <t xml:space="preserve">Kompania i ka të regjistruara zyrat e saj në adresën Rr. Rruga Sami Frasheri, Pallati
BJORN,  Kati 11-teTiranë, Shqipëri </t>
  </si>
  <si>
    <t>Numri I punonjësve më 31 Dhjetor 2019 është 1 (nje) punonjës (31 Dhjetor 2018: 6  punonjës).</t>
  </si>
  <si>
    <t>19.06.2020</t>
  </si>
  <si>
    <t>Ligjit Nr.25/2018  Per kontabilitetin dhe pasqyrat Financiare)</t>
  </si>
  <si>
    <t xml:space="preserve">  (Ne zbatim te Standartit Kombetar te Kontabilitetit Nr.2  te permiresuar dhe</t>
  </si>
  <si>
    <t xml:space="preserve">     Kuadri ligjor: Ligjit Nr.25/2018 "Per Kontabilitetin dhe Pasqyrat Financiare"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</si>
</sst>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0_);_(* \(#,##0\);_(* &quot;-&quot;_);_(@_)"/>
    <numFmt numFmtId="43" formatCode="_(* #,##0.00_);_(* \(#,##0.00\);_(* &quot;-&quot;??_);_(@_)"/>
    <numFmt numFmtId="164" formatCode="_(* #,##0_);_(* \(#,##0\);_(* &quot;-&quot;??_);_(@_)"/>
    <numFmt numFmtId="165" formatCode="_-* #,##0_-;\-* #,##0_-;_-* &quot;-&quot;??_-;_-@_-"/>
    <numFmt numFmtId="166" formatCode="_-* #,##0.00_-;\-* #,##0.00_-;_-* &quot;-&quot;??_-;_-@_-"/>
    <numFmt numFmtId="167" formatCode="_-* #,##0_L_e_k_-;\-* #,##0_L_e_k_-;_-* &quot;-&quot;??_L_e_k_-;_-@_-"/>
    <numFmt numFmtId="168" formatCode="[$-409]d\-mmm\-yy;@"/>
  </numFmts>
  <fonts count="71" x14ac:knownFonts="1">
    <font>
      <sz val="10"/>
      <color indexed="8"/>
      <name val="MS Sans Serif"/>
    </font>
    <font>
      <b/>
      <i/>
      <sz val="13.45"/>
      <color indexed="8"/>
      <name val="Times New Roman"/>
      <family val="1"/>
    </font>
    <font>
      <sz val="10"/>
      <name val="Arial"/>
      <family val="2"/>
    </font>
    <font>
      <sz val="10"/>
      <name val="Arial"/>
      <family val="2"/>
    </font>
    <font>
      <b/>
      <sz val="11"/>
      <color indexed="56"/>
      <name val="Calibri"/>
      <family val="2"/>
    </font>
    <font>
      <sz val="11"/>
      <color indexed="8"/>
      <name val="Calibri"/>
      <family val="2"/>
    </font>
    <font>
      <b/>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10"/>
      <name val="Calibri"/>
      <family val="2"/>
    </font>
    <font>
      <sz val="11"/>
      <color indexed="19"/>
      <name val="Calibri"/>
      <family val="2"/>
    </font>
    <font>
      <sz val="10"/>
      <color indexed="8"/>
      <name val="MS Sans Serif"/>
      <family val="2"/>
    </font>
    <font>
      <sz val="10"/>
      <color indexed="8"/>
      <name val="MS Sans Serif"/>
      <family val="2"/>
    </font>
    <font>
      <b/>
      <sz val="11"/>
      <color indexed="63"/>
      <name val="Calibri"/>
      <family val="2"/>
    </font>
    <font>
      <b/>
      <sz val="18"/>
      <color indexed="62"/>
      <name val="Cambria"/>
      <family val="2"/>
    </font>
    <font>
      <sz val="8"/>
      <name val="MS Sans Serif"/>
      <family val="2"/>
    </font>
    <font>
      <sz val="10"/>
      <name val="Calibri"/>
      <family val="2"/>
    </font>
    <font>
      <b/>
      <sz val="10"/>
      <name val="Calibri"/>
      <family val="2"/>
    </font>
    <font>
      <b/>
      <i/>
      <sz val="10"/>
      <name val="Calibri"/>
      <family val="2"/>
    </font>
    <font>
      <sz val="10"/>
      <color indexed="8"/>
      <name val="Calibri"/>
      <family val="2"/>
    </font>
    <font>
      <b/>
      <sz val="10"/>
      <color indexed="8"/>
      <name val="Calibri"/>
      <family val="2"/>
    </font>
    <font>
      <b/>
      <sz val="10"/>
      <name val="Calibri"/>
      <family val="2"/>
    </font>
    <font>
      <i/>
      <sz val="10"/>
      <name val="Calibri"/>
      <family val="2"/>
    </font>
    <font>
      <sz val="8"/>
      <name val="MS Sans Serif"/>
      <family val="2"/>
    </font>
    <font>
      <b/>
      <sz val="8"/>
      <color indexed="8"/>
      <name val="Tahoma"/>
      <family val="2"/>
    </font>
    <font>
      <b/>
      <sz val="12"/>
      <color indexed="8"/>
      <name val="Arial"/>
      <family val="2"/>
    </font>
    <font>
      <sz val="9"/>
      <name val="Arial"/>
      <family val="2"/>
    </font>
    <font>
      <sz val="8"/>
      <name val="Arial"/>
      <family val="2"/>
    </font>
    <font>
      <b/>
      <u/>
      <sz val="8"/>
      <name val="Arial"/>
      <family val="2"/>
    </font>
    <font>
      <b/>
      <sz val="8"/>
      <name val="Arial"/>
      <family val="2"/>
    </font>
    <font>
      <sz val="12"/>
      <name val="Garamond"/>
      <family val="1"/>
    </font>
    <font>
      <i/>
      <sz val="11"/>
      <name val="Times New Roman"/>
      <family val="1"/>
    </font>
    <font>
      <sz val="10.5"/>
      <name val="Times New Roman"/>
      <family val="1"/>
    </font>
    <font>
      <b/>
      <sz val="12"/>
      <name val="Garamond"/>
      <family val="1"/>
    </font>
    <font>
      <b/>
      <i/>
      <sz val="8"/>
      <name val="Arial"/>
      <family val="2"/>
    </font>
    <font>
      <b/>
      <sz val="12"/>
      <name val="Arial"/>
      <family val="2"/>
    </font>
    <font>
      <sz val="22"/>
      <name val="Arial"/>
      <family val="2"/>
    </font>
    <font>
      <sz val="20"/>
      <name val="Arial"/>
      <family val="2"/>
    </font>
    <font>
      <sz val="10"/>
      <name val="Arial"/>
      <family val="2"/>
      <charset val="238"/>
    </font>
    <font>
      <b/>
      <u/>
      <sz val="14"/>
      <name val="Arial"/>
      <family val="2"/>
    </font>
    <font>
      <u/>
      <sz val="10"/>
      <name val="Arial"/>
      <family val="2"/>
    </font>
    <font>
      <b/>
      <u/>
      <sz val="12"/>
      <name val="Arial"/>
      <family val="2"/>
    </font>
    <font>
      <b/>
      <u/>
      <sz val="10"/>
      <name val="Arial"/>
      <family val="2"/>
    </font>
    <font>
      <b/>
      <sz val="10"/>
      <name val="Arial"/>
      <family val="2"/>
    </font>
    <font>
      <b/>
      <sz val="9.5"/>
      <color rgb="FF0070C0"/>
      <name val="Arial Black"/>
      <family val="2"/>
    </font>
    <font>
      <b/>
      <sz val="10"/>
      <color rgb="FF0070C0"/>
      <name val="Arial Black"/>
      <family val="2"/>
    </font>
    <font>
      <b/>
      <sz val="8"/>
      <color rgb="FF000000"/>
      <name val="Arial"/>
      <family val="2"/>
    </font>
    <font>
      <sz val="8"/>
      <color rgb="FF000000"/>
      <name val="Arial"/>
      <family val="2"/>
    </font>
    <font>
      <b/>
      <sz val="10"/>
      <color theme="4" tint="-0.249977111117893"/>
      <name val="Arial"/>
      <family val="2"/>
    </font>
    <font>
      <sz val="9"/>
      <color indexed="8"/>
      <name val="Arial"/>
      <family val="2"/>
    </font>
    <font>
      <b/>
      <sz val="10"/>
      <color theme="3" tint="0.39997558519241921"/>
      <name val="Arial Black"/>
      <family val="2"/>
    </font>
    <font>
      <sz val="12"/>
      <name val="Arial"/>
      <family val="2"/>
    </font>
    <font>
      <sz val="8"/>
      <color indexed="18"/>
      <name val="Arial"/>
      <family val="2"/>
    </font>
    <font>
      <sz val="8"/>
      <color indexed="8"/>
      <name val="Arial"/>
      <family val="2"/>
    </font>
    <font>
      <sz val="10"/>
      <color indexed="8"/>
      <name val="Arial"/>
      <family val="2"/>
    </font>
    <font>
      <b/>
      <sz val="12"/>
      <color theme="4" tint="-0.249977111117893"/>
      <name val="Arial"/>
      <family val="2"/>
    </font>
    <font>
      <sz val="10"/>
      <color rgb="FF000000"/>
      <name val="Calibri"/>
      <family val="2"/>
    </font>
    <font>
      <sz val="10"/>
      <name val="Times New Roman"/>
      <family val="1"/>
    </font>
    <font>
      <sz val="11"/>
      <name val="Times New Roman"/>
      <family val="1"/>
    </font>
    <font>
      <u/>
      <sz val="12"/>
      <name val="Arial"/>
      <family val="2"/>
    </font>
    <font>
      <b/>
      <sz val="10"/>
      <color indexed="8"/>
      <name val="Arial"/>
      <family val="2"/>
    </font>
    <font>
      <b/>
      <sz val="12"/>
      <name val="Times New Roman"/>
      <family val="1"/>
    </font>
    <font>
      <b/>
      <sz val="12"/>
      <color indexed="8"/>
      <name val="Times New Roman"/>
      <family val="1"/>
    </font>
  </fonts>
  <fills count="21">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4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right/>
      <top/>
      <bottom style="double">
        <color indexed="64"/>
      </bottom>
      <diagonal/>
    </border>
    <border>
      <left/>
      <right/>
      <top/>
      <bottom style="medium">
        <color indexed="64"/>
      </bottom>
      <diagonal/>
    </border>
    <border>
      <left/>
      <right/>
      <top style="medium">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right style="hair">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7">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7" fillId="6"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8" borderId="0" applyNumberFormat="0" applyBorder="0" applyAlignment="0" applyProtection="0"/>
    <xf numFmtId="0" fontId="7" fillId="6" borderId="0" applyNumberFormat="0" applyBorder="0" applyAlignment="0" applyProtection="0"/>
    <xf numFmtId="0" fontId="7" fillId="3" borderId="0" applyNumberFormat="0" applyBorder="0" applyAlignment="0" applyProtection="0"/>
    <xf numFmtId="0" fontId="7" fillId="11"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8" fillId="15" borderId="0" applyNumberFormat="0" applyBorder="0" applyAlignment="0" applyProtection="0"/>
    <xf numFmtId="0" fontId="9" fillId="16" borderId="1" applyNumberFormat="0" applyAlignment="0" applyProtection="0"/>
    <xf numFmtId="0" fontId="10" fillId="17" borderId="2" applyNumberFormat="0" applyAlignment="0" applyProtection="0"/>
    <xf numFmtId="43" fontId="1"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1" fillId="0" borderId="0" applyNumberFormat="0" applyFill="0" applyBorder="0" applyAlignment="0" applyProtection="0"/>
    <xf numFmtId="0" fontId="12" fillId="6"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6" fillId="7" borderId="1" applyNumberFormat="0" applyAlignment="0" applyProtection="0"/>
    <xf numFmtId="0" fontId="17" fillId="0" borderId="6" applyNumberFormat="0" applyFill="0" applyAlignment="0" applyProtection="0"/>
    <xf numFmtId="0" fontId="18" fillId="7" borderId="0" applyNumberFormat="0" applyBorder="0" applyAlignment="0" applyProtection="0"/>
    <xf numFmtId="0" fontId="3" fillId="0" borderId="0"/>
    <xf numFmtId="0" fontId="19" fillId="0" borderId="0"/>
    <xf numFmtId="0" fontId="46" fillId="0" borderId="0"/>
    <xf numFmtId="0" fontId="2" fillId="0" borderId="0"/>
    <xf numFmtId="0" fontId="3" fillId="0" borderId="0"/>
    <xf numFmtId="0" fontId="3" fillId="0" borderId="0"/>
    <xf numFmtId="0" fontId="20" fillId="4" borderId="7" applyNumberFormat="0" applyFont="0" applyAlignment="0" applyProtection="0"/>
    <xf numFmtId="0" fontId="21" fillId="16" borderId="8" applyNumberFormat="0" applyAlignment="0" applyProtection="0"/>
    <xf numFmtId="9" fontId="3" fillId="0" borderId="0" applyFont="0" applyFill="0" applyBorder="0" applyAlignment="0" applyProtection="0"/>
    <xf numFmtId="0" fontId="22" fillId="0" borderId="0" applyNumberFormat="0" applyFill="0" applyBorder="0" applyAlignment="0" applyProtection="0"/>
    <xf numFmtId="0" fontId="6" fillId="0" borderId="9" applyNumberFormat="0" applyFill="0" applyAlignment="0" applyProtection="0"/>
    <xf numFmtId="0" fontId="17" fillId="0" borderId="0" applyNumberFormat="0" applyFill="0" applyBorder="0" applyAlignment="0" applyProtection="0"/>
  </cellStyleXfs>
  <cellXfs count="385">
    <xf numFmtId="0" fontId="0" fillId="0" borderId="0" xfId="0" applyNumberFormat="1" applyFill="1" applyBorder="1" applyAlignment="1" applyProtection="1"/>
    <xf numFmtId="164" fontId="24" fillId="18" borderId="0" xfId="28" applyNumberFormat="1" applyFont="1" applyFill="1" applyBorder="1"/>
    <xf numFmtId="0" fontId="24" fillId="18" borderId="0" xfId="48" applyFont="1" applyFill="1" applyBorder="1"/>
    <xf numFmtId="164" fontId="24" fillId="18" borderId="0" xfId="33" applyNumberFormat="1" applyFont="1" applyFill="1" applyBorder="1"/>
    <xf numFmtId="164" fontId="24" fillId="18" borderId="0" xfId="48" applyNumberFormat="1" applyFont="1" applyFill="1" applyBorder="1"/>
    <xf numFmtId="165" fontId="24" fillId="18" borderId="0" xfId="32" applyNumberFormat="1" applyFont="1" applyFill="1" applyBorder="1"/>
    <xf numFmtId="0" fontId="25" fillId="18" borderId="0" xfId="48" applyNumberFormat="1" applyFont="1" applyFill="1" applyBorder="1" applyAlignment="1">
      <alignment horizontal="center"/>
    </xf>
    <xf numFmtId="164" fontId="25" fillId="18" borderId="0" xfId="33" applyNumberFormat="1" applyFont="1" applyFill="1" applyBorder="1"/>
    <xf numFmtId="165" fontId="25" fillId="18" borderId="0" xfId="32" applyNumberFormat="1" applyFont="1" applyFill="1" applyBorder="1"/>
    <xf numFmtId="164" fontId="25" fillId="18" borderId="10" xfId="33" applyNumberFormat="1" applyFont="1" applyFill="1" applyBorder="1"/>
    <xf numFmtId="0" fontId="25" fillId="18" borderId="0" xfId="50" applyFont="1" applyFill="1" applyBorder="1" applyAlignment="1">
      <alignment horizontal="center" vertical="center" wrapText="1"/>
    </xf>
    <xf numFmtId="0" fontId="25" fillId="18" borderId="0" xfId="50" applyFont="1" applyFill="1" applyBorder="1" applyAlignment="1">
      <alignment horizontal="center"/>
    </xf>
    <xf numFmtId="0" fontId="24" fillId="18" borderId="0" xfId="0" applyFont="1" applyFill="1" applyBorder="1"/>
    <xf numFmtId="3" fontId="24" fillId="18" borderId="0" xfId="0" applyNumberFormat="1" applyFont="1" applyFill="1" applyBorder="1"/>
    <xf numFmtId="0" fontId="25" fillId="18" borderId="0" xfId="0" applyFont="1" applyFill="1" applyBorder="1"/>
    <xf numFmtId="164" fontId="25" fillId="18" borderId="0" xfId="28" applyNumberFormat="1" applyFont="1" applyFill="1" applyBorder="1"/>
    <xf numFmtId="0" fontId="24" fillId="18" borderId="0" xfId="50" applyFont="1" applyFill="1"/>
    <xf numFmtId="0" fontId="25" fillId="18" borderId="0" xfId="50" applyFont="1" applyFill="1"/>
    <xf numFmtId="0" fontId="25" fillId="18" borderId="0" xfId="50" applyFont="1" applyFill="1" applyBorder="1" applyAlignment="1"/>
    <xf numFmtId="164" fontId="25" fillId="18" borderId="0" xfId="34" applyNumberFormat="1" applyFont="1" applyFill="1" applyBorder="1"/>
    <xf numFmtId="0" fontId="29" fillId="18" borderId="0" xfId="50" applyFont="1" applyFill="1" applyBorder="1" applyAlignment="1">
      <alignment horizontal="center"/>
    </xf>
    <xf numFmtId="0" fontId="24" fillId="18" borderId="0" xfId="50" applyFont="1" applyFill="1" applyBorder="1" applyAlignment="1">
      <alignment horizontal="center"/>
    </xf>
    <xf numFmtId="164" fontId="25" fillId="18" borderId="0" xfId="34" applyNumberFormat="1" applyFont="1" applyFill="1" applyBorder="1" applyAlignment="1">
      <alignment horizontal="right"/>
    </xf>
    <xf numFmtId="164" fontId="26" fillId="18" borderId="0" xfId="34" applyNumberFormat="1" applyFont="1" applyFill="1" applyBorder="1" applyAlignment="1">
      <alignment horizontal="right"/>
    </xf>
    <xf numFmtId="0" fontId="26" fillId="18" borderId="0" xfId="50" applyFont="1" applyFill="1" applyBorder="1" applyAlignment="1">
      <alignment horizontal="center"/>
    </xf>
    <xf numFmtId="0" fontId="29" fillId="18" borderId="0" xfId="50" applyFont="1" applyFill="1" applyAlignment="1">
      <alignment horizontal="center"/>
    </xf>
    <xf numFmtId="164" fontId="26" fillId="18" borderId="0" xfId="34" applyNumberFormat="1" applyFont="1" applyFill="1" applyBorder="1"/>
    <xf numFmtId="0" fontId="25" fillId="18" borderId="11" xfId="48" applyNumberFormat="1" applyFont="1" applyFill="1" applyBorder="1" applyAlignment="1">
      <alignment horizontal="center"/>
    </xf>
    <xf numFmtId="165" fontId="25" fillId="18" borderId="12" xfId="32" applyNumberFormat="1" applyFont="1" applyFill="1" applyBorder="1"/>
    <xf numFmtId="165" fontId="24" fillId="18" borderId="0" xfId="50" applyNumberFormat="1" applyFont="1" applyFill="1"/>
    <xf numFmtId="164" fontId="25" fillId="18" borderId="12" xfId="28" applyNumberFormat="1" applyFont="1" applyFill="1" applyBorder="1"/>
    <xf numFmtId="37" fontId="24" fillId="18" borderId="0" xfId="48" applyNumberFormat="1" applyFont="1" applyFill="1" applyBorder="1"/>
    <xf numFmtId="165" fontId="25" fillId="18" borderId="10" xfId="32" applyNumberFormat="1" applyFont="1" applyFill="1" applyBorder="1"/>
    <xf numFmtId="0" fontId="25" fillId="0" borderId="0" xfId="50" applyFont="1" applyFill="1" applyBorder="1" applyAlignment="1">
      <alignment horizontal="center" vertical="center" wrapText="1"/>
    </xf>
    <xf numFmtId="0" fontId="24" fillId="0" borderId="0" xfId="50" applyFont="1" applyFill="1"/>
    <xf numFmtId="0" fontId="25" fillId="0" borderId="0" xfId="50" applyFont="1" applyFill="1" applyBorder="1"/>
    <xf numFmtId="0" fontId="25" fillId="0" borderId="0" xfId="50" applyFont="1" applyFill="1" applyBorder="1" applyAlignment="1">
      <alignment horizontal="left"/>
    </xf>
    <xf numFmtId="0" fontId="30" fillId="0" borderId="0" xfId="50" applyFont="1" applyFill="1" applyBorder="1"/>
    <xf numFmtId="0" fontId="30" fillId="0" borderId="0" xfId="50" applyFont="1" applyFill="1" applyBorder="1" applyAlignment="1">
      <alignment horizontal="left"/>
    </xf>
    <xf numFmtId="0" fontId="24" fillId="0" borderId="0" xfId="50" applyFont="1" applyFill="1" applyBorder="1" applyAlignment="1">
      <alignment horizontal="left"/>
    </xf>
    <xf numFmtId="0" fontId="24" fillId="0" borderId="0" xfId="50" applyFont="1" applyFill="1" applyBorder="1" applyAlignment="1">
      <alignment horizontal="right"/>
    </xf>
    <xf numFmtId="0" fontId="24" fillId="0" borderId="0" xfId="50" applyFont="1" applyFill="1" applyBorder="1"/>
    <xf numFmtId="0" fontId="25" fillId="18" borderId="0" xfId="0" applyFont="1" applyFill="1" applyBorder="1" applyAlignment="1">
      <alignment horizontal="left" vertical="center"/>
    </xf>
    <xf numFmtId="3" fontId="25" fillId="18" borderId="0" xfId="0" applyNumberFormat="1" applyFont="1" applyFill="1" applyBorder="1" applyAlignment="1">
      <alignment horizontal="right" vertical="center" wrapText="1"/>
    </xf>
    <xf numFmtId="0" fontId="24" fillId="18" borderId="0" xfId="0" applyFont="1" applyFill="1" applyBorder="1" applyAlignment="1">
      <alignment horizontal="left" vertical="center"/>
    </xf>
    <xf numFmtId="3" fontId="25" fillId="18" borderId="0" xfId="45" applyNumberFormat="1" applyFont="1" applyFill="1" applyBorder="1" applyAlignment="1">
      <alignment horizontal="right" wrapText="1"/>
    </xf>
    <xf numFmtId="164" fontId="24" fillId="18" borderId="11" xfId="28" applyNumberFormat="1" applyFont="1" applyFill="1" applyBorder="1"/>
    <xf numFmtId="3" fontId="25" fillId="18" borderId="0" xfId="45" applyNumberFormat="1" applyFont="1" applyFill="1" applyBorder="1" applyAlignment="1">
      <alignment wrapText="1"/>
    </xf>
    <xf numFmtId="164" fontId="25" fillId="18" borderId="0" xfId="28" applyNumberFormat="1" applyFont="1" applyFill="1" applyBorder="1" applyAlignment="1"/>
    <xf numFmtId="164" fontId="24" fillId="18" borderId="0" xfId="28" applyNumberFormat="1" applyFont="1" applyFill="1" applyBorder="1" applyAlignment="1" applyProtection="1">
      <alignment horizontal="right"/>
    </xf>
    <xf numFmtId="164" fontId="25" fillId="18" borderId="0" xfId="28" applyNumberFormat="1" applyFont="1" applyFill="1" applyBorder="1" applyAlignment="1" applyProtection="1">
      <alignment horizontal="right"/>
    </xf>
    <xf numFmtId="0" fontId="24" fillId="0" borderId="0" xfId="49" applyFont="1" applyFill="1" applyBorder="1"/>
    <xf numFmtId="0" fontId="24" fillId="0" borderId="0" xfId="49" applyFont="1" applyFill="1"/>
    <xf numFmtId="0" fontId="25" fillId="0" borderId="10" xfId="49" applyFont="1" applyFill="1" applyBorder="1"/>
    <xf numFmtId="0" fontId="25" fillId="0" borderId="0" xfId="49" applyFont="1" applyFill="1" applyBorder="1"/>
    <xf numFmtId="0" fontId="24" fillId="0" borderId="0" xfId="49" applyFont="1" applyFill="1" applyBorder="1" applyAlignment="1">
      <alignment horizontal="center" vertical="center"/>
    </xf>
    <xf numFmtId="164" fontId="24" fillId="0" borderId="0" xfId="28" applyNumberFormat="1" applyFont="1" applyFill="1" applyBorder="1"/>
    <xf numFmtId="164" fontId="25" fillId="0" borderId="0" xfId="28" applyNumberFormat="1" applyFont="1" applyFill="1" applyBorder="1"/>
    <xf numFmtId="0" fontId="24" fillId="18" borderId="0" xfId="48" applyFont="1" applyFill="1" applyBorder="1" applyAlignment="1">
      <alignment horizontal="center" vertical="center"/>
    </xf>
    <xf numFmtId="164" fontId="24" fillId="18" borderId="0" xfId="28" applyNumberFormat="1" applyFont="1" applyFill="1" applyBorder="1" applyAlignment="1">
      <alignment horizontal="right"/>
    </xf>
    <xf numFmtId="0" fontId="25" fillId="0" borderId="11" xfId="50" applyFont="1" applyFill="1" applyBorder="1" applyAlignment="1">
      <alignment horizontal="center" vertical="center" wrapText="1"/>
    </xf>
    <xf numFmtId="0" fontId="25" fillId="18" borderId="11" xfId="50" applyFont="1" applyFill="1" applyBorder="1" applyAlignment="1">
      <alignment horizontal="center" vertical="center" wrapText="1"/>
    </xf>
    <xf numFmtId="0" fontId="27" fillId="0" borderId="0" xfId="0" applyNumberFormat="1" applyFont="1" applyFill="1" applyBorder="1" applyAlignment="1" applyProtection="1"/>
    <xf numFmtId="164" fontId="27" fillId="0" borderId="0" xfId="28" applyNumberFormat="1" applyFont="1" applyFill="1" applyBorder="1" applyAlignment="1" applyProtection="1"/>
    <xf numFmtId="0" fontId="24" fillId="18" borderId="10" xfId="48" applyFont="1" applyFill="1" applyBorder="1" applyAlignment="1">
      <alignment horizontal="center" vertical="center"/>
    </xf>
    <xf numFmtId="0" fontId="24" fillId="18" borderId="12" xfId="48" applyFont="1" applyFill="1" applyBorder="1" applyAlignment="1">
      <alignment horizontal="center" vertical="center"/>
    </xf>
    <xf numFmtId="0" fontId="24" fillId="18" borderId="13" xfId="48" applyFont="1" applyFill="1" applyBorder="1" applyAlignment="1">
      <alignment horizontal="center" vertical="center"/>
    </xf>
    <xf numFmtId="0" fontId="25" fillId="0" borderId="12" xfId="50" applyFont="1" applyFill="1" applyBorder="1" applyAlignment="1">
      <alignment horizontal="left"/>
    </xf>
    <xf numFmtId="0" fontId="24" fillId="18" borderId="12" xfId="50" applyFont="1" applyFill="1" applyBorder="1" applyAlignment="1">
      <alignment horizontal="center"/>
    </xf>
    <xf numFmtId="0" fontId="29" fillId="18" borderId="12" xfId="50" applyFont="1" applyFill="1" applyBorder="1" applyAlignment="1">
      <alignment horizontal="center"/>
    </xf>
    <xf numFmtId="0" fontId="25" fillId="0" borderId="13" xfId="50" applyFont="1" applyFill="1" applyBorder="1" applyAlignment="1">
      <alignment horizontal="left"/>
    </xf>
    <xf numFmtId="0" fontId="24" fillId="18" borderId="13" xfId="50" applyFont="1" applyFill="1" applyBorder="1" applyAlignment="1">
      <alignment horizontal="center"/>
    </xf>
    <xf numFmtId="0" fontId="24" fillId="18" borderId="11" xfId="0" applyFont="1" applyFill="1" applyBorder="1" applyAlignment="1">
      <alignment horizontal="left" vertical="center"/>
    </xf>
    <xf numFmtId="0" fontId="25" fillId="18" borderId="12" xfId="0" applyFont="1" applyFill="1" applyBorder="1" applyAlignment="1">
      <alignment horizontal="left" vertical="center"/>
    </xf>
    <xf numFmtId="0" fontId="25" fillId="18" borderId="13" xfId="0" applyFont="1" applyFill="1" applyBorder="1" applyAlignment="1">
      <alignment horizontal="left" vertical="center"/>
    </xf>
    <xf numFmtId="164" fontId="26" fillId="18" borderId="0" xfId="28" applyNumberFormat="1" applyFont="1" applyFill="1" applyBorder="1" applyAlignment="1">
      <alignment horizontal="right" vertical="center"/>
    </xf>
    <xf numFmtId="164" fontId="24" fillId="18" borderId="0" xfId="28" applyNumberFormat="1" applyFont="1" applyFill="1" applyBorder="1" applyAlignment="1">
      <alignment horizontal="right" wrapText="1"/>
    </xf>
    <xf numFmtId="164" fontId="24" fillId="18" borderId="0" xfId="28" applyNumberFormat="1" applyFont="1" applyFill="1" applyBorder="1" applyAlignment="1">
      <alignment wrapText="1"/>
    </xf>
    <xf numFmtId="164" fontId="25" fillId="18" borderId="12" xfId="28" applyNumberFormat="1" applyFont="1" applyFill="1" applyBorder="1" applyAlignment="1">
      <alignment horizontal="right" wrapText="1"/>
    </xf>
    <xf numFmtId="0" fontId="25" fillId="18" borderId="11" xfId="0" applyFont="1" applyFill="1" applyBorder="1" applyAlignment="1">
      <alignment horizontal="left" vertical="center"/>
    </xf>
    <xf numFmtId="37" fontId="24" fillId="18" borderId="0" xfId="50" applyNumberFormat="1" applyFont="1" applyFill="1"/>
    <xf numFmtId="37" fontId="24" fillId="18" borderId="0" xfId="32" applyNumberFormat="1" applyFont="1" applyFill="1" applyBorder="1"/>
    <xf numFmtId="37" fontId="30" fillId="18" borderId="0" xfId="32" applyNumberFormat="1" applyFont="1" applyFill="1" applyBorder="1"/>
    <xf numFmtId="0" fontId="27" fillId="18" borderId="0" xfId="0" applyNumberFormat="1" applyFont="1" applyFill="1" applyBorder="1" applyAlignment="1" applyProtection="1"/>
    <xf numFmtId="0" fontId="27" fillId="18" borderId="0" xfId="0" applyNumberFormat="1" applyFont="1" applyFill="1" applyBorder="1" applyAlignment="1" applyProtection="1">
      <alignment horizontal="left"/>
    </xf>
    <xf numFmtId="0" fontId="25" fillId="18" borderId="0" xfId="48" applyFont="1" applyFill="1" applyBorder="1" applyAlignment="1">
      <alignment horizontal="centerContinuous"/>
    </xf>
    <xf numFmtId="0" fontId="25" fillId="18" borderId="11" xfId="48" applyFont="1" applyFill="1" applyBorder="1" applyAlignment="1">
      <alignment horizontal="left" vertical="center" wrapText="1"/>
    </xf>
    <xf numFmtId="0" fontId="25" fillId="18" borderId="0" xfId="48" applyFont="1" applyFill="1" applyBorder="1" applyAlignment="1">
      <alignment horizontal="left"/>
    </xf>
    <xf numFmtId="0" fontId="24" fillId="18" borderId="0" xfId="48" applyFont="1" applyFill="1" applyBorder="1" applyAlignment="1">
      <alignment horizontal="left"/>
    </xf>
    <xf numFmtId="0" fontId="25" fillId="18" borderId="10" xfId="48" applyFont="1" applyFill="1" applyBorder="1" applyAlignment="1">
      <alignment horizontal="left"/>
    </xf>
    <xf numFmtId="0" fontId="25" fillId="18" borderId="13" xfId="48" applyFont="1" applyFill="1" applyBorder="1" applyAlignment="1">
      <alignment horizontal="left"/>
    </xf>
    <xf numFmtId="0" fontId="25" fillId="18" borderId="0" xfId="48" applyFont="1" applyFill="1" applyBorder="1" applyAlignment="1">
      <alignment horizontal="left" vertical="center" wrapText="1"/>
    </xf>
    <xf numFmtId="0" fontId="25" fillId="18" borderId="12" xfId="48" applyFont="1" applyFill="1" applyBorder="1" applyAlignment="1">
      <alignment horizontal="left"/>
    </xf>
    <xf numFmtId="3" fontId="24" fillId="18" borderId="0" xfId="48" applyNumberFormat="1" applyFont="1" applyFill="1" applyBorder="1" applyAlignment="1"/>
    <xf numFmtId="3" fontId="25" fillId="18" borderId="10" xfId="32" applyNumberFormat="1" applyFont="1" applyFill="1" applyBorder="1"/>
    <xf numFmtId="164" fontId="25" fillId="18" borderId="14" xfId="28" applyNumberFormat="1" applyFont="1" applyFill="1" applyBorder="1"/>
    <xf numFmtId="164" fontId="25" fillId="18" borderId="11" xfId="28" applyNumberFormat="1" applyFont="1" applyFill="1" applyBorder="1"/>
    <xf numFmtId="37" fontId="27" fillId="18" borderId="0" xfId="0" applyNumberFormat="1" applyFont="1" applyFill="1" applyBorder="1" applyAlignment="1" applyProtection="1"/>
    <xf numFmtId="164" fontId="27" fillId="18" borderId="0" xfId="0" applyNumberFormat="1" applyFont="1" applyFill="1" applyBorder="1" applyAlignment="1" applyProtection="1"/>
    <xf numFmtId="0" fontId="24" fillId="0" borderId="11" xfId="49" applyFont="1" applyFill="1" applyBorder="1"/>
    <xf numFmtId="0" fontId="25" fillId="0" borderId="11" xfId="49" applyFont="1" applyFill="1" applyBorder="1" applyAlignment="1">
      <alignment horizontal="center" vertical="center" wrapText="1"/>
    </xf>
    <xf numFmtId="164" fontId="25" fillId="0" borderId="11" xfId="28" applyNumberFormat="1" applyFont="1" applyFill="1" applyBorder="1" applyAlignment="1">
      <alignment horizontal="center" vertical="center" wrapText="1"/>
    </xf>
    <xf numFmtId="164" fontId="28" fillId="0" borderId="11" xfId="28" applyNumberFormat="1" applyFont="1" applyFill="1" applyBorder="1" applyAlignment="1" applyProtection="1">
      <alignment horizontal="center" vertical="center" wrapText="1"/>
    </xf>
    <xf numFmtId="164" fontId="25" fillId="19" borderId="0" xfId="28" applyNumberFormat="1" applyFont="1" applyFill="1" applyBorder="1"/>
    <xf numFmtId="164" fontId="24" fillId="19" borderId="0" xfId="33" applyNumberFormat="1" applyFont="1" applyFill="1" applyBorder="1"/>
    <xf numFmtId="164" fontId="24" fillId="19" borderId="0" xfId="28" applyNumberFormat="1" applyFont="1" applyFill="1" applyBorder="1"/>
    <xf numFmtId="164" fontId="24" fillId="19" borderId="0" xfId="48" applyNumberFormat="1" applyFont="1" applyFill="1" applyBorder="1"/>
    <xf numFmtId="164" fontId="25" fillId="19" borderId="10" xfId="48" applyNumberFormat="1" applyFont="1" applyFill="1" applyBorder="1"/>
    <xf numFmtId="164" fontId="25" fillId="19" borderId="10" xfId="33" applyNumberFormat="1" applyFont="1" applyFill="1" applyBorder="1"/>
    <xf numFmtId="164" fontId="25" fillId="19" borderId="13" xfId="48" applyNumberFormat="1" applyFont="1" applyFill="1" applyBorder="1"/>
    <xf numFmtId="0" fontId="24" fillId="19" borderId="0" xfId="48" applyFont="1" applyFill="1" applyBorder="1"/>
    <xf numFmtId="0" fontId="25" fillId="19" borderId="0" xfId="48" applyNumberFormat="1" applyFont="1" applyFill="1" applyBorder="1" applyAlignment="1">
      <alignment horizontal="center"/>
    </xf>
    <xf numFmtId="165" fontId="25" fillId="19" borderId="0" xfId="32" applyNumberFormat="1" applyFont="1" applyFill="1" applyBorder="1"/>
    <xf numFmtId="37" fontId="24" fillId="19" borderId="0" xfId="48" applyNumberFormat="1" applyFont="1" applyFill="1" applyBorder="1"/>
    <xf numFmtId="165" fontId="24" fillId="19" borderId="0" xfId="32" applyNumberFormat="1" applyFont="1" applyFill="1" applyBorder="1"/>
    <xf numFmtId="165" fontId="25" fillId="19" borderId="12" xfId="32" applyNumberFormat="1" applyFont="1" applyFill="1" applyBorder="1"/>
    <xf numFmtId="165" fontId="25" fillId="19" borderId="10" xfId="32" applyNumberFormat="1" applyFont="1" applyFill="1" applyBorder="1"/>
    <xf numFmtId="164" fontId="27" fillId="18" borderId="0" xfId="28" applyNumberFormat="1" applyFont="1" applyFill="1" applyBorder="1" applyAlignment="1" applyProtection="1"/>
    <xf numFmtId="165" fontId="27" fillId="18" borderId="0" xfId="0" applyNumberFormat="1" applyFont="1" applyFill="1" applyBorder="1" applyAlignment="1" applyProtection="1"/>
    <xf numFmtId="0" fontId="0" fillId="19" borderId="0" xfId="0" applyNumberFormat="1" applyFill="1" applyBorder="1" applyAlignment="1" applyProtection="1"/>
    <xf numFmtId="0" fontId="33" fillId="19" borderId="0" xfId="0" applyFont="1" applyFill="1" applyAlignment="1">
      <alignment horizontal="left" vertical="center"/>
    </xf>
    <xf numFmtId="0" fontId="28" fillId="18" borderId="0" xfId="0" applyNumberFormat="1" applyFont="1" applyFill="1" applyBorder="1" applyAlignment="1" applyProtection="1">
      <alignment horizontal="left"/>
    </xf>
    <xf numFmtId="0" fontId="52" fillId="0" borderId="0" xfId="0" applyFont="1" applyAlignment="1">
      <alignment horizontal="justify"/>
    </xf>
    <xf numFmtId="0" fontId="53" fillId="0" borderId="0" xfId="0" applyFont="1" applyAlignment="1"/>
    <xf numFmtId="0" fontId="0" fillId="0" borderId="0" xfId="0"/>
    <xf numFmtId="167" fontId="34" fillId="0" borderId="0" xfId="28" applyNumberFormat="1" applyFont="1"/>
    <xf numFmtId="0" fontId="34" fillId="0" borderId="0" xfId="0" applyFont="1"/>
    <xf numFmtId="43" fontId="34" fillId="0" borderId="0" xfId="28" applyFont="1"/>
    <xf numFmtId="0" fontId="35" fillId="20" borderId="0" xfId="0" applyFont="1" applyFill="1" applyAlignment="1">
      <alignment horizontal="justify"/>
    </xf>
    <xf numFmtId="0" fontId="37" fillId="20" borderId="0" xfId="0" applyFont="1" applyFill="1" applyAlignment="1">
      <alignment horizontal="justify"/>
    </xf>
    <xf numFmtId="0" fontId="36" fillId="20" borderId="0" xfId="0" applyFont="1" applyFill="1" applyAlignment="1">
      <alignment horizontal="justify"/>
    </xf>
    <xf numFmtId="0" fontId="54" fillId="20" borderId="0" xfId="0" applyFont="1" applyFill="1" applyAlignment="1">
      <alignment horizontal="justify"/>
    </xf>
    <xf numFmtId="3" fontId="55" fillId="20" borderId="0" xfId="0" applyNumberFormat="1" applyFont="1" applyFill="1" applyAlignment="1">
      <alignment horizontal="justify"/>
    </xf>
    <xf numFmtId="0" fontId="55" fillId="20" borderId="0" xfId="0" applyFont="1" applyFill="1" applyAlignment="1">
      <alignment horizontal="justify"/>
    </xf>
    <xf numFmtId="0" fontId="55" fillId="20" borderId="15" xfId="0" applyFont="1" applyFill="1" applyBorder="1" applyAlignment="1">
      <alignment horizontal="justify"/>
    </xf>
    <xf numFmtId="3" fontId="54" fillId="20" borderId="0" xfId="0" applyNumberFormat="1" applyFont="1" applyFill="1" applyAlignment="1">
      <alignment horizontal="justify"/>
    </xf>
    <xf numFmtId="49" fontId="35" fillId="20" borderId="0" xfId="0" applyNumberFormat="1" applyFont="1" applyFill="1" applyAlignment="1">
      <alignment horizontal="justify"/>
    </xf>
    <xf numFmtId="3" fontId="55" fillId="20" borderId="15" xfId="0" applyNumberFormat="1" applyFont="1" applyFill="1" applyBorder="1" applyAlignment="1">
      <alignment horizontal="justify"/>
    </xf>
    <xf numFmtId="3" fontId="54" fillId="20" borderId="16" xfId="0" applyNumberFormat="1" applyFont="1" applyFill="1" applyBorder="1" applyAlignment="1">
      <alignment horizontal="justify"/>
    </xf>
    <xf numFmtId="0" fontId="38" fillId="0" borderId="0" xfId="0" applyFont="1" applyAlignment="1">
      <alignment horizontal="justify"/>
    </xf>
    <xf numFmtId="167" fontId="35" fillId="20" borderId="0" xfId="28" applyNumberFormat="1" applyFont="1" applyFill="1" applyAlignment="1">
      <alignment horizontal="justify"/>
    </xf>
    <xf numFmtId="3" fontId="37" fillId="20" borderId="16" xfId="0" applyNumberFormat="1" applyFont="1" applyFill="1" applyBorder="1" applyAlignment="1">
      <alignment horizontal="justify"/>
    </xf>
    <xf numFmtId="3" fontId="37" fillId="20" borderId="0" xfId="0" applyNumberFormat="1" applyFont="1" applyFill="1" applyBorder="1" applyAlignment="1">
      <alignment horizontal="justify"/>
    </xf>
    <xf numFmtId="0" fontId="37" fillId="20" borderId="0" xfId="0" applyFont="1" applyFill="1" applyBorder="1" applyAlignment="1">
      <alignment horizontal="justify"/>
    </xf>
    <xf numFmtId="0" fontId="39" fillId="0" borderId="0" xfId="0" applyFont="1" applyAlignment="1">
      <alignment horizontal="justify"/>
    </xf>
    <xf numFmtId="0" fontId="40" fillId="0" borderId="0" xfId="0" applyFont="1" applyAlignment="1">
      <alignment horizontal="justify"/>
    </xf>
    <xf numFmtId="167" fontId="37" fillId="20" borderId="16" xfId="28" applyNumberFormat="1" applyFont="1" applyFill="1" applyBorder="1" applyAlignment="1">
      <alignment horizontal="justify"/>
    </xf>
    <xf numFmtId="0" fontId="41" fillId="0" borderId="0" xfId="0" applyFont="1" applyAlignment="1">
      <alignment horizontal="justify"/>
    </xf>
    <xf numFmtId="43" fontId="35" fillId="20" borderId="0" xfId="28" applyFont="1" applyFill="1" applyAlignment="1">
      <alignment horizontal="justify"/>
    </xf>
    <xf numFmtId="43" fontId="37" fillId="20" borderId="16" xfId="28" applyFont="1" applyFill="1" applyBorder="1" applyAlignment="1">
      <alignment horizontal="justify"/>
    </xf>
    <xf numFmtId="0" fontId="53" fillId="20" borderId="0" xfId="0" applyFont="1" applyFill="1" applyAlignment="1"/>
    <xf numFmtId="0" fontId="53" fillId="20" borderId="0" xfId="0" applyFont="1" applyFill="1" applyAlignment="1">
      <alignment horizontal="center"/>
    </xf>
    <xf numFmtId="167" fontId="37" fillId="20" borderId="0" xfId="28" applyNumberFormat="1" applyFont="1" applyFill="1" applyBorder="1" applyAlignment="1">
      <alignment horizontal="justify"/>
    </xf>
    <xf numFmtId="0" fontId="53" fillId="20" borderId="0" xfId="0" applyFont="1" applyFill="1" applyAlignment="1">
      <alignment horizontal="center"/>
    </xf>
    <xf numFmtId="0" fontId="42" fillId="20" borderId="0" xfId="0" applyFont="1" applyFill="1" applyAlignment="1">
      <alignment horizontal="justify"/>
    </xf>
    <xf numFmtId="43" fontId="37" fillId="20" borderId="0" xfId="28" applyFont="1" applyFill="1" applyBorder="1" applyAlignment="1">
      <alignment horizontal="justify"/>
    </xf>
    <xf numFmtId="0" fontId="53" fillId="20" borderId="0" xfId="0" applyFont="1" applyFill="1"/>
    <xf numFmtId="0" fontId="35" fillId="20" borderId="0" xfId="0" applyFont="1" applyFill="1" applyAlignment="1">
      <alignment horizontal="left"/>
    </xf>
    <xf numFmtId="167" fontId="35" fillId="20" borderId="0" xfId="28" applyNumberFormat="1" applyFont="1" applyFill="1" applyAlignment="1">
      <alignment horizontal="left" wrapText="1"/>
    </xf>
    <xf numFmtId="167" fontId="35" fillId="20" borderId="0" xfId="28" applyNumberFormat="1" applyFont="1" applyFill="1" applyAlignment="1">
      <alignment horizontal="justify" wrapText="1"/>
    </xf>
    <xf numFmtId="0" fontId="0" fillId="0" borderId="0" xfId="0" applyAlignment="1">
      <alignment wrapText="1"/>
    </xf>
    <xf numFmtId="167" fontId="34" fillId="0" borderId="0" xfId="28" applyNumberFormat="1" applyFont="1" applyAlignment="1">
      <alignment wrapText="1"/>
    </xf>
    <xf numFmtId="0" fontId="34" fillId="0" borderId="0" xfId="0" applyFont="1" applyAlignment="1">
      <alignment wrapText="1"/>
    </xf>
    <xf numFmtId="43" fontId="34" fillId="0" borderId="0" xfId="28" applyFont="1" applyAlignment="1">
      <alignment wrapText="1"/>
    </xf>
    <xf numFmtId="167" fontId="42" fillId="20" borderId="0" xfId="28" applyNumberFormat="1" applyFont="1" applyFill="1" applyAlignment="1">
      <alignment horizontal="justify"/>
    </xf>
    <xf numFmtId="167" fontId="37" fillId="20" borderId="15" xfId="28" applyNumberFormat="1" applyFont="1" applyFill="1" applyBorder="1" applyAlignment="1">
      <alignment horizontal="justify"/>
    </xf>
    <xf numFmtId="167" fontId="37" fillId="20" borderId="14" xfId="28" applyNumberFormat="1" applyFont="1" applyFill="1" applyBorder="1" applyAlignment="1">
      <alignment horizontal="justify"/>
    </xf>
    <xf numFmtId="167" fontId="53" fillId="20" borderId="0" xfId="28" applyNumberFormat="1" applyFont="1" applyFill="1" applyBorder="1" applyAlignment="1">
      <alignment horizontal="justify"/>
    </xf>
    <xf numFmtId="167" fontId="55" fillId="20" borderId="0" xfId="28" applyNumberFormat="1" applyFont="1" applyFill="1" applyBorder="1" applyAlignment="1">
      <alignment horizontal="justify"/>
    </xf>
    <xf numFmtId="167" fontId="55" fillId="20" borderId="0" xfId="28" applyNumberFormat="1" applyFont="1" applyFill="1" applyBorder="1" applyAlignment="1">
      <alignment horizontal="justify" wrapText="1"/>
    </xf>
    <xf numFmtId="167" fontId="35" fillId="20" borderId="0" xfId="28" applyNumberFormat="1" applyFont="1" applyFill="1" applyBorder="1" applyAlignment="1">
      <alignment horizontal="justify"/>
    </xf>
    <xf numFmtId="167" fontId="35" fillId="20" borderId="0" xfId="28" applyNumberFormat="1" applyFont="1" applyFill="1" applyBorder="1" applyAlignment="1">
      <alignment horizontal="justify" wrapText="1"/>
    </xf>
    <xf numFmtId="9" fontId="35" fillId="20" borderId="0" xfId="28" applyNumberFormat="1" applyFont="1" applyFill="1" applyAlignment="1">
      <alignment horizontal="justify"/>
    </xf>
    <xf numFmtId="0" fontId="34" fillId="0" borderId="0" xfId="0" applyFont="1" applyBorder="1"/>
    <xf numFmtId="0" fontId="43" fillId="0" borderId="0" xfId="0" applyFont="1" applyBorder="1"/>
    <xf numFmtId="0" fontId="0" fillId="0" borderId="0" xfId="0" applyBorder="1"/>
    <xf numFmtId="0" fontId="46" fillId="0" borderId="0" xfId="47" applyFont="1" applyFill="1"/>
    <xf numFmtId="0" fontId="46" fillId="0" borderId="17" xfId="47" applyFont="1" applyFill="1" applyBorder="1"/>
    <xf numFmtId="0" fontId="46" fillId="0" borderId="12" xfId="47" applyFont="1" applyFill="1" applyBorder="1"/>
    <xf numFmtId="0" fontId="2" fillId="0" borderId="12" xfId="47" applyFont="1" applyFill="1" applyBorder="1"/>
    <xf numFmtId="3" fontId="2" fillId="0" borderId="12" xfId="47" applyNumberFormat="1" applyFont="1" applyFill="1" applyBorder="1"/>
    <xf numFmtId="0" fontId="46" fillId="0" borderId="18" xfId="47" applyFont="1" applyFill="1" applyBorder="1"/>
    <xf numFmtId="0" fontId="46" fillId="0" borderId="0" xfId="47" applyFont="1" applyFill="1" applyAlignment="1">
      <alignment vertical="center"/>
    </xf>
    <xf numFmtId="0" fontId="47" fillId="0" borderId="19" xfId="47" applyFont="1" applyFill="1" applyBorder="1" applyAlignment="1">
      <alignment horizontal="center" vertical="center"/>
    </xf>
    <xf numFmtId="0" fontId="47" fillId="0" borderId="0" xfId="47" applyFont="1" applyFill="1" applyBorder="1" applyAlignment="1">
      <alignment horizontal="center" vertical="center"/>
    </xf>
    <xf numFmtId="0" fontId="47" fillId="0" borderId="20" xfId="47" applyFont="1" applyFill="1" applyBorder="1" applyAlignment="1">
      <alignment horizontal="center" vertical="center"/>
    </xf>
    <xf numFmtId="0" fontId="35" fillId="0" borderId="0" xfId="47" applyFont="1" applyFill="1"/>
    <xf numFmtId="0" fontId="35" fillId="0" borderId="19" xfId="47" applyFont="1" applyFill="1" applyBorder="1"/>
    <xf numFmtId="0" fontId="2" fillId="0" borderId="21" xfId="47" applyFont="1" applyFill="1" applyBorder="1" applyAlignment="1">
      <alignment horizontal="center"/>
    </xf>
    <xf numFmtId="0" fontId="48" fillId="0" borderId="22" xfId="47" applyFont="1" applyFill="1" applyBorder="1" applyAlignment="1">
      <alignment horizontal="left"/>
    </xf>
    <xf numFmtId="0" fontId="35" fillId="0" borderId="22" xfId="47" applyFont="1" applyFill="1" applyBorder="1"/>
    <xf numFmtId="0" fontId="2" fillId="0" borderId="22" xfId="47" applyFont="1" applyFill="1" applyBorder="1"/>
    <xf numFmtId="3" fontId="2" fillId="0" borderId="22" xfId="47" applyNumberFormat="1" applyFont="1" applyFill="1" applyBorder="1"/>
    <xf numFmtId="3" fontId="2" fillId="0" borderId="23" xfId="47" applyNumberFormat="1" applyFont="1" applyFill="1" applyBorder="1"/>
    <xf numFmtId="0" fontId="46" fillId="0" borderId="20" xfId="47" applyFont="1" applyFill="1" applyBorder="1"/>
    <xf numFmtId="0" fontId="2" fillId="0" borderId="24" xfId="47" applyFont="1" applyFill="1" applyBorder="1" applyAlignment="1">
      <alignment horizontal="center"/>
    </xf>
    <xf numFmtId="0" fontId="48" fillId="0" borderId="0" xfId="47" applyFont="1" applyFill="1" applyBorder="1" applyAlignment="1">
      <alignment horizontal="left"/>
    </xf>
    <xf numFmtId="0" fontId="35" fillId="0" borderId="0" xfId="47" applyFont="1" applyFill="1" applyBorder="1"/>
    <xf numFmtId="0" fontId="2" fillId="0" borderId="0" xfId="47" applyFont="1" applyFill="1" applyBorder="1"/>
    <xf numFmtId="3" fontId="2" fillId="0" borderId="0" xfId="47" applyNumberFormat="1" applyFont="1" applyFill="1" applyBorder="1"/>
    <xf numFmtId="3" fontId="2" fillId="0" borderId="25" xfId="47" applyNumberFormat="1" applyFont="1" applyFill="1" applyBorder="1"/>
    <xf numFmtId="0" fontId="35" fillId="0" borderId="24" xfId="47" applyFont="1" applyFill="1" applyBorder="1"/>
    <xf numFmtId="0" fontId="35" fillId="0" borderId="26" xfId="47" applyFont="1" applyBorder="1"/>
    <xf numFmtId="0" fontId="35" fillId="0" borderId="24" xfId="47" applyFont="1" applyBorder="1"/>
    <xf numFmtId="0" fontId="35" fillId="0" borderId="0" xfId="47" applyFont="1" applyFill="1" applyBorder="1" applyAlignment="1"/>
    <xf numFmtId="0" fontId="35" fillId="0" borderId="27" xfId="47" applyFont="1" applyFill="1" applyBorder="1"/>
    <xf numFmtId="0" fontId="35" fillId="0" borderId="28" xfId="47" applyFont="1" applyFill="1" applyBorder="1"/>
    <xf numFmtId="0" fontId="2" fillId="0" borderId="28" xfId="47" applyFont="1" applyFill="1" applyBorder="1"/>
    <xf numFmtId="3" fontId="2" fillId="0" borderId="28" xfId="47" applyNumberFormat="1" applyFont="1" applyFill="1" applyBorder="1"/>
    <xf numFmtId="3" fontId="2" fillId="0" borderId="29" xfId="47" applyNumberFormat="1" applyFont="1" applyFill="1" applyBorder="1"/>
    <xf numFmtId="0" fontId="46" fillId="0" borderId="19" xfId="47" applyFont="1" applyFill="1" applyBorder="1"/>
    <xf numFmtId="0" fontId="46" fillId="0" borderId="0" xfId="47" applyFont="1" applyFill="1" applyBorder="1"/>
    <xf numFmtId="0" fontId="2" fillId="0" borderId="0" xfId="47" applyFont="1" applyFill="1" applyAlignment="1">
      <alignment horizontal="center"/>
    </xf>
    <xf numFmtId="0" fontId="49" fillId="0" borderId="0" xfId="47" applyFont="1" applyBorder="1" applyAlignment="1">
      <alignment horizontal="left" vertical="center"/>
    </xf>
    <xf numFmtId="0" fontId="49" fillId="0" borderId="0" xfId="47" applyFont="1" applyBorder="1" applyAlignment="1">
      <alignment vertical="center"/>
    </xf>
    <xf numFmtId="0" fontId="35" fillId="0" borderId="0" xfId="47" applyFont="1" applyBorder="1" applyAlignment="1">
      <alignment horizontal="right" vertical="center"/>
    </xf>
    <xf numFmtId="0" fontId="2" fillId="0" borderId="0" xfId="47" applyFont="1"/>
    <xf numFmtId="0" fontId="2" fillId="0" borderId="0" xfId="47" applyFont="1" applyBorder="1" applyAlignment="1">
      <alignment horizontal="right"/>
    </xf>
    <xf numFmtId="0" fontId="2" fillId="0" borderId="0" xfId="47" applyFont="1" applyBorder="1"/>
    <xf numFmtId="0" fontId="2" fillId="0" borderId="0" xfId="47" applyFont="1" applyFill="1"/>
    <xf numFmtId="0" fontId="2" fillId="0" borderId="19" xfId="47" applyFont="1" applyFill="1" applyBorder="1"/>
    <xf numFmtId="0" fontId="2" fillId="0" borderId="20" xfId="47" applyFont="1" applyFill="1" applyBorder="1"/>
    <xf numFmtId="0" fontId="2" fillId="0" borderId="12" xfId="47" applyFont="1" applyFill="1" applyBorder="1" applyAlignment="1">
      <alignment horizontal="center"/>
    </xf>
    <xf numFmtId="0" fontId="2" fillId="0" borderId="0" xfId="47" applyFont="1" applyFill="1" applyBorder="1" applyAlignment="1">
      <alignment horizontal="center"/>
    </xf>
    <xf numFmtId="3" fontId="2" fillId="0" borderId="0" xfId="47" applyNumberFormat="1" applyFont="1" applyFill="1"/>
    <xf numFmtId="0" fontId="0" fillId="0" borderId="0" xfId="0" applyAlignment="1">
      <alignment horizontal="center"/>
    </xf>
    <xf numFmtId="0" fontId="50" fillId="0" borderId="0" xfId="0" applyFont="1"/>
    <xf numFmtId="0" fontId="0" fillId="0" borderId="0" xfId="0" applyFill="1"/>
    <xf numFmtId="0" fontId="56" fillId="20" borderId="11" xfId="0" applyFont="1" applyFill="1" applyBorder="1"/>
    <xf numFmtId="0" fontId="56" fillId="20" borderId="11" xfId="0" applyFont="1" applyFill="1" applyBorder="1" applyAlignment="1">
      <alignment horizontal="center" wrapText="1"/>
    </xf>
    <xf numFmtId="0" fontId="35" fillId="20" borderId="0" xfId="0" applyFont="1" applyFill="1"/>
    <xf numFmtId="0" fontId="37" fillId="20" borderId="0" xfId="0" applyFont="1" applyFill="1" applyAlignment="1">
      <alignment horizontal="center" wrapText="1"/>
    </xf>
    <xf numFmtId="0" fontId="0" fillId="0" borderId="30" xfId="0" applyBorder="1" applyAlignment="1">
      <alignment horizontal="center" vertical="center"/>
    </xf>
    <xf numFmtId="0" fontId="0" fillId="0" borderId="30" xfId="0" applyBorder="1" applyAlignment="1">
      <alignment vertical="center"/>
    </xf>
    <xf numFmtId="0" fontId="2" fillId="0" borderId="30" xfId="0" applyFont="1" applyFill="1" applyBorder="1" applyAlignment="1">
      <alignment horizontal="center" vertical="center" wrapText="1"/>
    </xf>
    <xf numFmtId="0" fontId="0" fillId="0" borderId="30" xfId="0" applyFill="1" applyBorder="1" applyAlignment="1">
      <alignment horizontal="center" vertical="center"/>
    </xf>
    <xf numFmtId="0" fontId="0" fillId="0" borderId="30" xfId="0" applyBorder="1" applyAlignment="1">
      <alignment horizontal="center"/>
    </xf>
    <xf numFmtId="0" fontId="0" fillId="0" borderId="30" xfId="0" applyBorder="1"/>
    <xf numFmtId="164" fontId="0" fillId="0" borderId="30" xfId="28" applyNumberFormat="1" applyFont="1" applyFill="1" applyBorder="1"/>
    <xf numFmtId="164" fontId="0" fillId="0" borderId="0" xfId="0" applyNumberFormat="1" applyFill="1"/>
    <xf numFmtId="167" fontId="34" fillId="0" borderId="0" xfId="28" applyNumberFormat="1" applyFont="1" applyFill="1"/>
    <xf numFmtId="167" fontId="0" fillId="0" borderId="0" xfId="28" applyNumberFormat="1" applyFont="1" applyFill="1"/>
    <xf numFmtId="167" fontId="0" fillId="0" borderId="0" xfId="0" applyNumberFormat="1" applyFill="1"/>
    <xf numFmtId="0" fontId="51" fillId="0" borderId="0" xfId="0" applyFont="1" applyBorder="1"/>
    <xf numFmtId="14" fontId="43" fillId="0" borderId="0" xfId="0" applyNumberFormat="1" applyFont="1" applyBorder="1"/>
    <xf numFmtId="164" fontId="25" fillId="19" borderId="0" xfId="33" applyNumberFormat="1" applyFont="1" applyFill="1" applyBorder="1"/>
    <xf numFmtId="164" fontId="25" fillId="18" borderId="13" xfId="32" applyNumberFormat="1" applyFont="1" applyFill="1" applyBorder="1"/>
    <xf numFmtId="43" fontId="24" fillId="18" borderId="0" xfId="48" applyNumberFormat="1" applyFont="1" applyFill="1" applyBorder="1"/>
    <xf numFmtId="43" fontId="24" fillId="18" borderId="0" xfId="28" applyFont="1" applyFill="1" applyBorder="1"/>
    <xf numFmtId="164" fontId="25" fillId="18" borderId="0" xfId="28" applyNumberFormat="1" applyFont="1" applyFill="1" applyBorder="1" applyAlignment="1">
      <alignment horizontal="center"/>
    </xf>
    <xf numFmtId="164" fontId="24" fillId="19" borderId="0" xfId="28" applyNumberFormat="1" applyFont="1" applyFill="1"/>
    <xf numFmtId="164" fontId="25" fillId="18" borderId="13" xfId="28" applyNumberFormat="1" applyFont="1" applyFill="1" applyBorder="1"/>
    <xf numFmtId="164" fontId="24" fillId="18" borderId="0" xfId="28" applyNumberFormat="1" applyFont="1" applyFill="1" applyBorder="1" applyAlignment="1"/>
    <xf numFmtId="164" fontId="32" fillId="18" borderId="11" xfId="28" applyNumberFormat="1" applyFont="1" applyFill="1" applyBorder="1" applyAlignment="1">
      <alignment wrapText="1"/>
    </xf>
    <xf numFmtId="164" fontId="32" fillId="18" borderId="10" xfId="28" applyNumberFormat="1" applyFont="1" applyFill="1" applyBorder="1" applyAlignment="1">
      <alignment horizontal="right" vertical="center" wrapText="1"/>
    </xf>
    <xf numFmtId="164" fontId="25" fillId="0" borderId="10" xfId="28" applyNumberFormat="1" applyFont="1" applyFill="1" applyBorder="1" applyAlignment="1">
      <alignment horizontal="right"/>
    </xf>
    <xf numFmtId="164" fontId="25" fillId="0" borderId="10" xfId="28" applyNumberFormat="1" applyFont="1" applyFill="1" applyBorder="1"/>
    <xf numFmtId="0" fontId="57" fillId="0" borderId="0" xfId="0" applyFont="1" applyBorder="1"/>
    <xf numFmtId="0" fontId="25" fillId="18" borderId="11" xfId="48" applyFont="1" applyFill="1" applyBorder="1" applyAlignment="1">
      <alignment horizontal="center" vertical="center"/>
    </xf>
    <xf numFmtId="164" fontId="55" fillId="20" borderId="0" xfId="28" applyNumberFormat="1" applyFont="1" applyFill="1" applyAlignment="1">
      <alignment horizontal="justify"/>
    </xf>
    <xf numFmtId="0" fontId="58" fillId="0" borderId="11" xfId="0" applyNumberFormat="1" applyFont="1" applyFill="1" applyBorder="1" applyAlignment="1" applyProtection="1">
      <alignment horizontal="center" vertical="center"/>
    </xf>
    <xf numFmtId="164" fontId="37" fillId="20" borderId="16" xfId="28" applyNumberFormat="1" applyFont="1" applyFill="1" applyBorder="1" applyAlignment="1">
      <alignment horizontal="justify"/>
    </xf>
    <xf numFmtId="0" fontId="0" fillId="0" borderId="31" xfId="0" applyBorder="1"/>
    <xf numFmtId="0" fontId="0" fillId="0" borderId="32" xfId="0" applyBorder="1"/>
    <xf numFmtId="0" fontId="0" fillId="0" borderId="33" xfId="0" applyBorder="1"/>
    <xf numFmtId="0" fontId="0" fillId="0" borderId="34" xfId="0" applyBorder="1"/>
    <xf numFmtId="0" fontId="43" fillId="0" borderId="35" xfId="0" applyFont="1" applyBorder="1"/>
    <xf numFmtId="0" fontId="0" fillId="0" borderId="35" xfId="0" applyBorder="1"/>
    <xf numFmtId="0" fontId="57" fillId="0" borderId="35" xfId="0" applyFont="1" applyBorder="1"/>
    <xf numFmtId="0" fontId="34" fillId="0" borderId="35" xfId="0" applyFont="1" applyBorder="1"/>
    <xf numFmtId="0" fontId="0" fillId="0" borderId="36" xfId="0" applyBorder="1"/>
    <xf numFmtId="0" fontId="0" fillId="0" borderId="15" xfId="0" applyBorder="1"/>
    <xf numFmtId="0" fontId="0" fillId="0" borderId="37" xfId="0" applyBorder="1"/>
    <xf numFmtId="0" fontId="59" fillId="0" borderId="0" xfId="0" applyFont="1"/>
    <xf numFmtId="43" fontId="0" fillId="0" borderId="0" xfId="28" applyNumberFormat="1" applyFont="1" applyBorder="1"/>
    <xf numFmtId="0" fontId="43" fillId="0" borderId="0" xfId="0" applyFont="1"/>
    <xf numFmtId="43" fontId="0" fillId="0" borderId="0" xfId="28" applyNumberFormat="1" applyFont="1"/>
    <xf numFmtId="0" fontId="48" fillId="0" borderId="0" xfId="0" applyFont="1"/>
    <xf numFmtId="43" fontId="0" fillId="0" borderId="30" xfId="28" applyNumberFormat="1" applyFont="1" applyBorder="1" applyAlignment="1">
      <alignment horizontal="center"/>
    </xf>
    <xf numFmtId="0" fontId="2" fillId="0" borderId="30" xfId="0" applyFont="1" applyBorder="1"/>
    <xf numFmtId="43" fontId="0" fillId="0" borderId="30" xfId="28" applyNumberFormat="1" applyFont="1" applyBorder="1"/>
    <xf numFmtId="0" fontId="51" fillId="0" borderId="0" xfId="0" applyFont="1"/>
    <xf numFmtId="0" fontId="19" fillId="0" borderId="30" xfId="0" applyFont="1" applyBorder="1"/>
    <xf numFmtId="0" fontId="53" fillId="20" borderId="0" xfId="0" applyFont="1" applyFill="1" applyAlignment="1">
      <alignment horizontal="center"/>
    </xf>
    <xf numFmtId="164" fontId="35" fillId="20" borderId="0" xfId="28" applyNumberFormat="1" applyFont="1" applyFill="1" applyAlignment="1">
      <alignment horizontal="justify"/>
    </xf>
    <xf numFmtId="0" fontId="35" fillId="0" borderId="34" xfId="0" applyNumberFormat="1" applyFont="1" applyFill="1" applyBorder="1" applyAlignment="1">
      <alignment horizontal="center"/>
    </xf>
    <xf numFmtId="0" fontId="35" fillId="0" borderId="0" xfId="0" applyFont="1" applyFill="1" applyBorder="1" applyAlignment="1">
      <alignment horizontal="center"/>
    </xf>
    <xf numFmtId="168" fontId="35" fillId="0" borderId="0" xfId="0" applyNumberFormat="1" applyFont="1" applyFill="1" applyBorder="1" applyAlignment="1">
      <alignment horizontal="center"/>
    </xf>
    <xf numFmtId="0" fontId="35" fillId="0" borderId="0" xfId="0" applyFont="1" applyFill="1" applyBorder="1" applyAlignment="1">
      <alignment horizontal="center" wrapText="1"/>
    </xf>
    <xf numFmtId="166" fontId="35" fillId="0" borderId="35" xfId="28" applyNumberFormat="1" applyFont="1" applyFill="1" applyBorder="1" applyAlignment="1">
      <alignment horizontal="center"/>
    </xf>
    <xf numFmtId="0" fontId="35" fillId="0" borderId="0" xfId="0" applyFont="1" applyFill="1"/>
    <xf numFmtId="168" fontId="35" fillId="0" borderId="0" xfId="0" applyNumberFormat="1" applyFont="1" applyFill="1" applyAlignment="1">
      <alignment horizontal="center"/>
    </xf>
    <xf numFmtId="0" fontId="35" fillId="0" borderId="0" xfId="0" applyFont="1" applyFill="1" applyAlignment="1">
      <alignment horizontal="center"/>
    </xf>
    <xf numFmtId="0" fontId="35" fillId="0" borderId="38" xfId="0" applyFont="1" applyFill="1" applyBorder="1"/>
    <xf numFmtId="0" fontId="35" fillId="0" borderId="34" xfId="0" applyFont="1" applyFill="1" applyBorder="1"/>
    <xf numFmtId="0" fontId="35" fillId="0" borderId="35" xfId="0" applyFont="1" applyFill="1" applyBorder="1" applyAlignment="1">
      <alignment horizontal="center"/>
    </xf>
    <xf numFmtId="0" fontId="37" fillId="0" borderId="34" xfId="0" applyFont="1" applyFill="1" applyBorder="1"/>
    <xf numFmtId="168" fontId="37" fillId="0" borderId="0" xfId="0" applyNumberFormat="1" applyFont="1" applyFill="1" applyBorder="1" applyAlignment="1">
      <alignment horizontal="center"/>
    </xf>
    <xf numFmtId="0" fontId="37" fillId="0" borderId="0" xfId="0" applyFont="1" applyFill="1" applyBorder="1" applyAlignment="1">
      <alignment horizontal="center"/>
    </xf>
    <xf numFmtId="0" fontId="37" fillId="0" borderId="35" xfId="0" applyFont="1" applyFill="1" applyBorder="1" applyAlignment="1">
      <alignment horizontal="center"/>
    </xf>
    <xf numFmtId="168" fontId="35" fillId="0" borderId="0" xfId="28" applyNumberFormat="1" applyFont="1" applyFill="1" applyBorder="1" applyAlignment="1">
      <alignment horizontal="center"/>
    </xf>
    <xf numFmtId="166" fontId="35" fillId="0" borderId="0" xfId="28" applyNumberFormat="1" applyFont="1" applyFill="1" applyBorder="1" applyAlignment="1">
      <alignment horizontal="center" wrapText="1"/>
    </xf>
    <xf numFmtId="166" fontId="35" fillId="0" borderId="35" xfId="28" applyNumberFormat="1" applyFont="1" applyFill="1" applyBorder="1"/>
    <xf numFmtId="0" fontId="35" fillId="0" borderId="36" xfId="0" applyFont="1" applyFill="1" applyBorder="1"/>
    <xf numFmtId="166" fontId="37" fillId="0" borderId="37" xfId="28" applyNumberFormat="1" applyFont="1" applyFill="1" applyBorder="1" applyAlignment="1">
      <alignment horizontal="center"/>
    </xf>
    <xf numFmtId="168" fontId="0" fillId="0" borderId="0" xfId="0" applyNumberFormat="1" applyFill="1" applyAlignment="1">
      <alignment horizontal="center"/>
    </xf>
    <xf numFmtId="0" fontId="0" fillId="0" borderId="0" xfId="0" applyFill="1" applyAlignment="1">
      <alignment horizontal="center"/>
    </xf>
    <xf numFmtId="0" fontId="2" fillId="0" borderId="0" xfId="0" applyFont="1" applyFill="1" applyAlignment="1">
      <alignment horizontal="center"/>
    </xf>
    <xf numFmtId="0" fontId="37" fillId="0" borderId="39" xfId="0" applyFont="1" applyFill="1" applyBorder="1" applyAlignment="1"/>
    <xf numFmtId="0" fontId="37" fillId="0" borderId="40" xfId="0" applyFont="1" applyFill="1" applyBorder="1" applyAlignment="1"/>
    <xf numFmtId="0" fontId="35" fillId="0" borderId="31" xfId="0" applyFont="1" applyFill="1" applyBorder="1"/>
    <xf numFmtId="168" fontId="35" fillId="0" borderId="32" xfId="0" applyNumberFormat="1" applyFont="1" applyFill="1" applyBorder="1" applyAlignment="1">
      <alignment horizontal="center"/>
    </xf>
    <xf numFmtId="0" fontId="35" fillId="0" borderId="32" xfId="0" applyFont="1" applyFill="1" applyBorder="1" applyAlignment="1">
      <alignment horizontal="center"/>
    </xf>
    <xf numFmtId="0" fontId="35" fillId="0" borderId="33" xfId="0" applyFont="1" applyFill="1" applyBorder="1" applyAlignment="1">
      <alignment horizontal="center"/>
    </xf>
    <xf numFmtId="49" fontId="60" fillId="0" borderId="34" xfId="28" applyNumberFormat="1" applyFont="1" applyFill="1" applyBorder="1" applyAlignment="1">
      <alignment horizontal="center"/>
    </xf>
    <xf numFmtId="0" fontId="35" fillId="0" borderId="34" xfId="28" applyNumberFormat="1" applyFont="1" applyFill="1" applyBorder="1" applyAlignment="1">
      <alignment horizontal="center"/>
    </xf>
    <xf numFmtId="0" fontId="35" fillId="0" borderId="34" xfId="0" applyFont="1" applyFill="1" applyBorder="1" applyAlignment="1">
      <alignment horizontal="center"/>
    </xf>
    <xf numFmtId="165" fontId="51" fillId="0" borderId="40" xfId="0" applyNumberFormat="1" applyFont="1" applyFill="1" applyBorder="1" applyAlignment="1">
      <alignment horizontal="center"/>
    </xf>
    <xf numFmtId="43" fontId="0" fillId="0" borderId="0" xfId="0" applyNumberFormat="1"/>
    <xf numFmtId="0" fontId="35" fillId="20" borderId="0" xfId="0" applyFont="1" applyFill="1" applyBorder="1" applyAlignment="1">
      <alignment horizontal="justify"/>
    </xf>
    <xf numFmtId="0" fontId="54" fillId="20" borderId="0" xfId="0" applyFont="1" applyFill="1" applyBorder="1" applyAlignment="1">
      <alignment horizontal="justify"/>
    </xf>
    <xf numFmtId="0" fontId="55" fillId="20" borderId="0" xfId="0" applyFont="1" applyFill="1" applyBorder="1" applyAlignment="1">
      <alignment horizontal="justify"/>
    </xf>
    <xf numFmtId="164" fontId="35" fillId="20" borderId="0" xfId="28" applyNumberFormat="1" applyFont="1" applyFill="1" applyBorder="1" applyAlignment="1">
      <alignment horizontal="justify"/>
    </xf>
    <xf numFmtId="43" fontId="35" fillId="20" borderId="0" xfId="28" applyFont="1" applyFill="1" applyBorder="1" applyAlignment="1">
      <alignment horizontal="justify"/>
    </xf>
    <xf numFmtId="0" fontId="37" fillId="20" borderId="0" xfId="0" applyFont="1" applyFill="1" applyBorder="1" applyAlignment="1">
      <alignment horizontal="justify" wrapText="1"/>
    </xf>
    <xf numFmtId="167" fontId="42" fillId="20" borderId="0" xfId="28" applyNumberFormat="1" applyFont="1" applyFill="1" applyBorder="1" applyAlignment="1">
      <alignment horizontal="justify" wrapText="1"/>
    </xf>
    <xf numFmtId="9" fontId="35" fillId="20" borderId="0" xfId="28" applyNumberFormat="1" applyFont="1" applyFill="1" applyBorder="1" applyAlignment="1">
      <alignment horizontal="justify" wrapText="1"/>
    </xf>
    <xf numFmtId="167" fontId="37" fillId="20" borderId="0" xfId="28" applyNumberFormat="1" applyFont="1" applyFill="1" applyBorder="1" applyAlignment="1">
      <alignment horizontal="justify" wrapText="1"/>
    </xf>
    <xf numFmtId="167" fontId="35" fillId="19" borderId="0" xfId="28" applyNumberFormat="1" applyFont="1" applyFill="1" applyAlignment="1">
      <alignment horizontal="justify"/>
    </xf>
    <xf numFmtId="164" fontId="35" fillId="19" borderId="0" xfId="28" applyNumberFormat="1" applyFont="1" applyFill="1" applyAlignment="1">
      <alignment horizontal="justify" wrapText="1"/>
    </xf>
    <xf numFmtId="164" fontId="61" fillId="19" borderId="0" xfId="28" applyNumberFormat="1" applyFont="1" applyFill="1"/>
    <xf numFmtId="0" fontId="62" fillId="19" borderId="0" xfId="0" applyFont="1" applyFill="1"/>
    <xf numFmtId="49" fontId="53" fillId="20" borderId="0" xfId="0" applyNumberFormat="1" applyFont="1" applyFill="1" applyAlignment="1">
      <alignment horizontal="center"/>
    </xf>
    <xf numFmtId="49" fontId="25" fillId="18" borderId="0" xfId="50" applyNumberFormat="1" applyFont="1" applyFill="1" applyBorder="1" applyAlignment="1">
      <alignment horizontal="center"/>
    </xf>
    <xf numFmtId="0" fontId="63" fillId="19" borderId="11" xfId="0" applyFont="1" applyFill="1" applyBorder="1" applyAlignment="1">
      <alignment wrapText="1"/>
    </xf>
    <xf numFmtId="0" fontId="63" fillId="19" borderId="11" xfId="0" applyFont="1" applyFill="1" applyBorder="1" applyAlignment="1">
      <alignment horizontal="center" wrapText="1"/>
    </xf>
    <xf numFmtId="0" fontId="35" fillId="19" borderId="0" xfId="0" applyFont="1" applyFill="1" applyAlignment="1">
      <alignment horizontal="justify"/>
    </xf>
    <xf numFmtId="167" fontId="37" fillId="19" borderId="0" xfId="28" applyNumberFormat="1" applyFont="1" applyFill="1" applyBorder="1" applyAlignment="1">
      <alignment horizontal="justify"/>
    </xf>
    <xf numFmtId="0" fontId="0" fillId="19" borderId="0" xfId="0" applyFill="1"/>
    <xf numFmtId="0" fontId="59" fillId="19" borderId="0" xfId="47" applyFont="1" applyFill="1" applyBorder="1" applyAlignment="1"/>
    <xf numFmtId="0" fontId="64" fillId="0" borderId="0" xfId="0" applyFont="1" applyAlignment="1">
      <alignment horizontal="left" vertical="center" wrapText="1"/>
    </xf>
    <xf numFmtId="0" fontId="24" fillId="0" borderId="0" xfId="0" applyFont="1" applyAlignment="1">
      <alignment horizontal="justify" vertical="center"/>
    </xf>
    <xf numFmtId="0" fontId="63" fillId="19" borderId="0" xfId="0" applyFont="1" applyFill="1" applyBorder="1" applyAlignment="1">
      <alignment wrapText="1"/>
    </xf>
    <xf numFmtId="0" fontId="63" fillId="19" borderId="0" xfId="0" applyFont="1" applyFill="1" applyBorder="1" applyAlignment="1">
      <alignment horizontal="center" wrapText="1"/>
    </xf>
    <xf numFmtId="0" fontId="67" fillId="19" borderId="0" xfId="47" applyFont="1" applyFill="1" applyBorder="1" applyAlignment="1"/>
    <xf numFmtId="0" fontId="2" fillId="0" borderId="0" xfId="47" applyFont="1" applyFill="1" applyBorder="1" applyAlignment="1">
      <alignment horizontal="left"/>
    </xf>
    <xf numFmtId="0" fontId="68" fillId="19" borderId="0" xfId="0" applyFont="1" applyFill="1" applyAlignment="1">
      <alignment horizontal="left" vertical="center"/>
    </xf>
    <xf numFmtId="0" fontId="69" fillId="19" borderId="0" xfId="47" applyFont="1" applyFill="1" applyBorder="1" applyAlignment="1"/>
    <xf numFmtId="0" fontId="70" fillId="0" borderId="0" xfId="0" applyFont="1"/>
    <xf numFmtId="0" fontId="24" fillId="0" borderId="0" xfId="0" applyFont="1" applyFill="1" applyAlignment="1">
      <alignment horizontal="left" vertical="center"/>
    </xf>
    <xf numFmtId="0" fontId="2" fillId="0" borderId="0" xfId="0" applyFont="1" applyFill="1" applyAlignment="1">
      <alignment horizontal="left"/>
    </xf>
    <xf numFmtId="0" fontId="44" fillId="0" borderId="34" xfId="0" applyFont="1" applyBorder="1" applyAlignment="1">
      <alignment horizontal="center"/>
    </xf>
    <xf numFmtId="0" fontId="44" fillId="0" borderId="0" xfId="0" applyFont="1" applyBorder="1" applyAlignment="1">
      <alignment horizontal="center"/>
    </xf>
    <xf numFmtId="0" fontId="44" fillId="0" borderId="35" xfId="0" applyFont="1" applyBorder="1" applyAlignment="1">
      <alignment horizontal="center"/>
    </xf>
    <xf numFmtId="0" fontId="35" fillId="0" borderId="34" xfId="0" applyFont="1" applyBorder="1" applyAlignment="1">
      <alignment horizontal="center"/>
    </xf>
    <xf numFmtId="0" fontId="35" fillId="0" borderId="0" xfId="0" applyFont="1" applyBorder="1" applyAlignment="1">
      <alignment horizontal="center"/>
    </xf>
    <xf numFmtId="0" fontId="35" fillId="0" borderId="35" xfId="0" applyFont="1" applyBorder="1" applyAlignment="1">
      <alignment horizontal="center"/>
    </xf>
    <xf numFmtId="0" fontId="45" fillId="0" borderId="34" xfId="0" applyFont="1" applyBorder="1" applyAlignment="1">
      <alignment horizontal="center"/>
    </xf>
    <xf numFmtId="0" fontId="45" fillId="0" borderId="0" xfId="0" applyFont="1" applyBorder="1" applyAlignment="1">
      <alignment horizontal="center"/>
    </xf>
    <xf numFmtId="0" fontId="45" fillId="0" borderId="35" xfId="0" applyFont="1" applyBorder="1" applyAlignment="1">
      <alignment horizontal="center"/>
    </xf>
    <xf numFmtId="0" fontId="51" fillId="0" borderId="0" xfId="0" applyFont="1" applyBorder="1" applyAlignment="1">
      <alignment horizontal="center" wrapText="1"/>
    </xf>
    <xf numFmtId="0" fontId="25" fillId="18" borderId="0" xfId="50" applyFont="1" applyFill="1" applyBorder="1" applyAlignment="1">
      <alignment horizontal="center" vertical="center" wrapText="1"/>
    </xf>
    <xf numFmtId="37" fontId="25" fillId="18" borderId="0" xfId="50" applyNumberFormat="1" applyFont="1" applyFill="1" applyBorder="1" applyAlignment="1">
      <alignment horizontal="center"/>
    </xf>
    <xf numFmtId="0" fontId="25" fillId="0" borderId="11" xfId="49" applyFont="1" applyFill="1" applyBorder="1" applyAlignment="1">
      <alignment horizontal="center"/>
    </xf>
    <xf numFmtId="0" fontId="33" fillId="19" borderId="0" xfId="0" applyFont="1" applyFill="1" applyAlignment="1">
      <alignment horizontal="center" vertical="center" wrapText="1"/>
    </xf>
    <xf numFmtId="0" fontId="47" fillId="0" borderId="19" xfId="47" applyFont="1" applyFill="1" applyBorder="1" applyAlignment="1">
      <alignment horizontal="center" vertical="center"/>
    </xf>
    <xf numFmtId="0" fontId="47" fillId="0" borderId="0" xfId="47" applyFont="1" applyFill="1" applyBorder="1" applyAlignment="1">
      <alignment horizontal="center" vertical="center"/>
    </xf>
    <xf numFmtId="0" fontId="47" fillId="0" borderId="20" xfId="47" applyFont="1" applyFill="1" applyBorder="1" applyAlignment="1">
      <alignment horizontal="center" vertical="center"/>
    </xf>
    <xf numFmtId="0" fontId="24" fillId="0" borderId="0" xfId="0" applyFont="1" applyFill="1" applyAlignment="1">
      <alignment horizontal="left" vertical="center" wrapText="1"/>
    </xf>
    <xf numFmtId="0" fontId="64" fillId="0" borderId="0" xfId="0" applyFont="1" applyAlignment="1">
      <alignment horizontal="left" vertical="center" wrapText="1"/>
    </xf>
    <xf numFmtId="0" fontId="53" fillId="20" borderId="0" xfId="0" applyFont="1" applyFill="1" applyAlignment="1">
      <alignment horizontal="center"/>
    </xf>
    <xf numFmtId="0" fontId="52" fillId="0" borderId="0" xfId="0" applyFont="1" applyAlignment="1">
      <alignment horizontal="center"/>
    </xf>
    <xf numFmtId="0" fontId="53" fillId="20" borderId="0" xfId="0" applyFont="1" applyFill="1" applyAlignment="1">
      <alignment horizontal="center" wrapText="1"/>
    </xf>
    <xf numFmtId="0" fontId="65" fillId="0" borderId="0" xfId="0" applyFont="1" applyAlignment="1">
      <alignment horizontal="left" wrapText="1"/>
    </xf>
    <xf numFmtId="0" fontId="50" fillId="0" borderId="0" xfId="0" applyFont="1" applyAlignment="1">
      <alignment horizontal="center"/>
    </xf>
    <xf numFmtId="0" fontId="51" fillId="0" borderId="0" xfId="0" applyFont="1" applyAlignment="1">
      <alignment horizontal="center"/>
    </xf>
    <xf numFmtId="0" fontId="0" fillId="0" borderId="30" xfId="0" applyBorder="1" applyAlignment="1">
      <alignment horizontal="center"/>
    </xf>
    <xf numFmtId="0" fontId="0" fillId="0" borderId="30" xfId="0" applyBorder="1" applyAlignment="1"/>
    <xf numFmtId="43" fontId="51" fillId="0" borderId="30" xfId="28" applyNumberFormat="1" applyFont="1" applyBorder="1" applyAlignment="1"/>
    <xf numFmtId="0" fontId="37" fillId="0" borderId="15" xfId="0" applyFont="1" applyFill="1" applyBorder="1" applyAlignment="1">
      <alignment horizontal="center"/>
    </xf>
    <xf numFmtId="0" fontId="51" fillId="0" borderId="38" xfId="0" applyFont="1" applyFill="1" applyBorder="1" applyAlignment="1">
      <alignment horizontal="center"/>
    </xf>
    <xf numFmtId="0" fontId="51" fillId="0" borderId="39" xfId="0" applyFont="1" applyFill="1" applyBorder="1" applyAlignment="1">
      <alignment horizontal="center"/>
    </xf>
    <xf numFmtId="0" fontId="51" fillId="0" borderId="40" xfId="0" applyFont="1" applyFill="1" applyBorder="1" applyAlignment="1">
      <alignment horizontal="center"/>
    </xf>
    <xf numFmtId="0" fontId="37" fillId="0" borderId="39" xfId="0" applyFont="1" applyFill="1" applyBorder="1" applyAlignment="1">
      <alignment horizontal="center"/>
    </xf>
    <xf numFmtId="0" fontId="37" fillId="0" borderId="40" xfId="0" applyFont="1" applyFill="1" applyBorder="1" applyAlignment="1">
      <alignment horizontal="center"/>
    </xf>
  </cellXfs>
  <cellStyles count="5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0] 2" xfId="29"/>
    <cellStyle name="Comma 2" xfId="30"/>
    <cellStyle name="Comma 6" xfId="31"/>
    <cellStyle name="Comma_Bilanc_i_Formatuar_2009  S&amp;J" xfId="32"/>
    <cellStyle name="Comma_Bilanci Albavia" xfId="33"/>
    <cellStyle name="Comma_Profit &amp; Loss acc. Albavia" xfId="34"/>
    <cellStyle name="Explanatory Text" xfId="35" builtinId="53" customBuiltin="1"/>
    <cellStyle name="Good" xfId="36" builtinId="26" customBuiltin="1"/>
    <cellStyle name="Heading 1" xfId="37" builtinId="16" customBuiltin="1"/>
    <cellStyle name="Heading 2" xfId="38" builtinId="17" customBuiltin="1"/>
    <cellStyle name="Heading 3" xfId="39" builtinId="18" customBuiltin="1"/>
    <cellStyle name="Heading 4" xfId="40" builtinId="19" customBuiltin="1"/>
    <cellStyle name="Heading 4 2" xfId="41"/>
    <cellStyle name="Input" xfId="42" builtinId="20" customBuiltin="1"/>
    <cellStyle name="Linked Cell" xfId="43" builtinId="24" customBuiltin="1"/>
    <cellStyle name="Neutral" xfId="44" builtinId="28" customBuiltin="1"/>
    <cellStyle name="Normal" xfId="0" builtinId="0"/>
    <cellStyle name="Normal 2" xfId="45"/>
    <cellStyle name="Normal 2 2" xfId="46"/>
    <cellStyle name="Normal 3" xfId="47"/>
    <cellStyle name="Normal_Bilanc_i_Formatuar_2009  S&amp;J" xfId="48"/>
    <cellStyle name="Normal_B-Sheet Diekati 2003" xfId="49"/>
    <cellStyle name="Normal_Profit &amp; Loss acc. Albavia" xfId="50"/>
    <cellStyle name="Note" xfId="51" builtinId="10" customBuiltin="1"/>
    <cellStyle name="Output" xfId="52" builtinId="21" customBuiltin="1"/>
    <cellStyle name="Percent 2" xfId="53"/>
    <cellStyle name="Title" xfId="54" builtinId="15" customBuiltin="1"/>
    <cellStyle name="Total" xfId="55" builtinId="25" customBuiltin="1"/>
    <cellStyle name="Warning Text" xfId="56"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52"/>
  <sheetViews>
    <sheetView topLeftCell="A13" workbookViewId="0">
      <selection activeCell="I27" sqref="I27"/>
    </sheetView>
  </sheetViews>
  <sheetFormatPr defaultColWidth="9.140625" defaultRowHeight="12.75" x14ac:dyDescent="0.2"/>
  <cols>
    <col min="1" max="1" width="2.7109375" style="124" customWidth="1"/>
    <col min="2" max="2" width="3" style="124" customWidth="1"/>
    <col min="3" max="3" width="21.5703125" style="124" customWidth="1"/>
    <col min="4" max="4" width="16.5703125" style="124" customWidth="1"/>
    <col min="5" max="5" width="17.7109375" style="124" customWidth="1"/>
    <col min="6" max="6" width="14.85546875" style="124" customWidth="1"/>
    <col min="7" max="7" width="13.140625" style="124" customWidth="1"/>
    <col min="8" max="16384" width="9.140625" style="124"/>
  </cols>
  <sheetData>
    <row r="1" spans="2:7" ht="13.5" thickBot="1" x14ac:dyDescent="0.25"/>
    <row r="2" spans="2:7" ht="12.75" customHeight="1" x14ac:dyDescent="0.2">
      <c r="B2" s="262"/>
      <c r="C2" s="263"/>
      <c r="D2" s="263"/>
      <c r="E2" s="263"/>
      <c r="F2" s="263"/>
      <c r="G2" s="264"/>
    </row>
    <row r="3" spans="2:7" ht="28.5" customHeight="1" x14ac:dyDescent="0.25">
      <c r="B3" s="265"/>
      <c r="C3" s="173" t="s">
        <v>171</v>
      </c>
      <c r="D3" s="360" t="s">
        <v>346</v>
      </c>
      <c r="E3" s="360"/>
      <c r="F3" s="360"/>
      <c r="G3" s="266"/>
    </row>
    <row r="4" spans="2:7" ht="9.9499999999999993" customHeight="1" x14ac:dyDescent="0.25">
      <c r="B4" s="265"/>
      <c r="C4" s="173"/>
      <c r="D4" s="174"/>
      <c r="E4" s="174"/>
      <c r="F4" s="174"/>
      <c r="G4" s="266"/>
    </row>
    <row r="5" spans="2:7" ht="15.75" customHeight="1" x14ac:dyDescent="0.25">
      <c r="B5" s="265"/>
      <c r="C5" s="173" t="s">
        <v>172</v>
      </c>
      <c r="D5" s="174" t="s">
        <v>258</v>
      </c>
      <c r="E5" s="174"/>
      <c r="F5" s="174"/>
      <c r="G5" s="266"/>
    </row>
    <row r="6" spans="2:7" ht="8.25" customHeight="1" x14ac:dyDescent="0.25">
      <c r="B6" s="265"/>
      <c r="C6" s="173"/>
      <c r="D6" s="174"/>
      <c r="E6" s="174"/>
      <c r="F6" s="174"/>
      <c r="G6" s="266"/>
    </row>
    <row r="7" spans="2:7" ht="15" customHeight="1" x14ac:dyDescent="0.25">
      <c r="B7" s="265"/>
      <c r="C7" s="173" t="s">
        <v>173</v>
      </c>
      <c r="D7" s="243" t="s">
        <v>259</v>
      </c>
      <c r="E7" s="243"/>
      <c r="F7" s="174"/>
      <c r="G7" s="266"/>
    </row>
    <row r="8" spans="2:7" ht="18.95" customHeight="1" x14ac:dyDescent="0.25">
      <c r="B8" s="265"/>
      <c r="C8" s="173"/>
      <c r="D8" s="243" t="s">
        <v>174</v>
      </c>
      <c r="E8" s="243"/>
      <c r="F8" s="174"/>
      <c r="G8" s="266"/>
    </row>
    <row r="9" spans="2:7" ht="15.75" customHeight="1" x14ac:dyDescent="0.25">
      <c r="B9" s="265"/>
      <c r="C9" s="173"/>
      <c r="D9" s="174"/>
      <c r="E9" s="174"/>
      <c r="F9" s="174"/>
      <c r="G9" s="266"/>
    </row>
    <row r="10" spans="2:7" ht="9" customHeight="1" x14ac:dyDescent="0.25">
      <c r="B10" s="265"/>
      <c r="C10" s="173"/>
      <c r="D10" s="174"/>
      <c r="E10" s="174"/>
      <c r="F10" s="174"/>
      <c r="G10" s="266"/>
    </row>
    <row r="11" spans="2:7" ht="16.5" customHeight="1" x14ac:dyDescent="0.25">
      <c r="B11" s="265"/>
      <c r="C11" s="173" t="s">
        <v>175</v>
      </c>
      <c r="D11" s="244" t="s">
        <v>260</v>
      </c>
      <c r="E11" s="174"/>
      <c r="F11" s="174"/>
      <c r="G11" s="266"/>
    </row>
    <row r="12" spans="2:7" ht="9" customHeight="1" x14ac:dyDescent="0.25">
      <c r="B12" s="265"/>
      <c r="C12" s="173"/>
      <c r="D12" s="174"/>
      <c r="E12" s="174"/>
      <c r="F12" s="174"/>
      <c r="G12" s="266"/>
    </row>
    <row r="13" spans="2:7" ht="15.75" customHeight="1" x14ac:dyDescent="0.25">
      <c r="B13" s="265"/>
      <c r="C13" s="173" t="s">
        <v>176</v>
      </c>
      <c r="D13" s="174"/>
      <c r="E13" s="174"/>
      <c r="F13" s="174"/>
      <c r="G13" s="266"/>
    </row>
    <row r="14" spans="2:7" ht="5.25" customHeight="1" x14ac:dyDescent="0.25">
      <c r="B14" s="265"/>
      <c r="C14" s="173"/>
      <c r="D14" s="174"/>
      <c r="E14" s="174"/>
      <c r="F14" s="174"/>
      <c r="G14" s="266"/>
    </row>
    <row r="15" spans="2:7" ht="18" customHeight="1" x14ac:dyDescent="0.25">
      <c r="B15" s="265"/>
      <c r="C15" s="173" t="s">
        <v>177</v>
      </c>
      <c r="D15" s="243" t="s">
        <v>261</v>
      </c>
      <c r="E15" s="174"/>
      <c r="F15" s="174"/>
      <c r="G15" s="266"/>
    </row>
    <row r="16" spans="2:7" ht="8.25" customHeight="1" x14ac:dyDescent="0.25">
      <c r="B16" s="265"/>
      <c r="C16" s="173"/>
      <c r="D16" s="174"/>
      <c r="E16" s="174"/>
      <c r="F16" s="174"/>
      <c r="G16" s="266"/>
    </row>
    <row r="17" spans="2:7" ht="14.25" customHeight="1" x14ac:dyDescent="0.25">
      <c r="B17" s="265"/>
      <c r="C17" s="173"/>
      <c r="D17" s="174"/>
      <c r="E17" s="174"/>
      <c r="F17" s="174"/>
      <c r="G17" s="266"/>
    </row>
    <row r="18" spans="2:7" ht="12.75" customHeight="1" x14ac:dyDescent="0.25">
      <c r="B18" s="265"/>
      <c r="C18" s="173"/>
      <c r="D18" s="174"/>
      <c r="E18" s="174"/>
      <c r="F18" s="174"/>
      <c r="G18" s="266"/>
    </row>
    <row r="19" spans="2:7" ht="12.75" customHeight="1" x14ac:dyDescent="0.2">
      <c r="B19" s="265"/>
      <c r="C19" s="175"/>
      <c r="D19" s="175"/>
      <c r="E19" s="175"/>
      <c r="F19" s="175"/>
      <c r="G19" s="267"/>
    </row>
    <row r="20" spans="2:7" ht="12.75" customHeight="1" x14ac:dyDescent="0.2">
      <c r="B20" s="265"/>
      <c r="C20" s="175"/>
      <c r="D20" s="175"/>
      <c r="E20" s="175"/>
      <c r="F20" s="175"/>
      <c r="G20" s="267"/>
    </row>
    <row r="21" spans="2:7" ht="12.75" customHeight="1" x14ac:dyDescent="0.2">
      <c r="B21" s="265"/>
      <c r="C21" s="175"/>
      <c r="D21" s="175"/>
      <c r="E21" s="175"/>
      <c r="F21" s="175"/>
      <c r="G21" s="267"/>
    </row>
    <row r="22" spans="2:7" ht="29.25" customHeight="1" x14ac:dyDescent="0.35">
      <c r="B22" s="351" t="s">
        <v>178</v>
      </c>
      <c r="C22" s="352"/>
      <c r="D22" s="352"/>
      <c r="E22" s="352"/>
      <c r="F22" s="352"/>
      <c r="G22" s="353"/>
    </row>
    <row r="23" spans="2:7" ht="12.75" customHeight="1" x14ac:dyDescent="0.2">
      <c r="B23" s="354" t="s">
        <v>357</v>
      </c>
      <c r="C23" s="355"/>
      <c r="D23" s="355"/>
      <c r="E23" s="355"/>
      <c r="F23" s="355"/>
      <c r="G23" s="356"/>
    </row>
    <row r="24" spans="2:7" ht="12.75" customHeight="1" x14ac:dyDescent="0.2">
      <c r="B24" s="354" t="s">
        <v>356</v>
      </c>
      <c r="C24" s="355"/>
      <c r="D24" s="355"/>
      <c r="E24" s="355"/>
      <c r="F24" s="355"/>
      <c r="G24" s="356"/>
    </row>
    <row r="25" spans="2:7" x14ac:dyDescent="0.2">
      <c r="B25" s="265"/>
      <c r="C25" s="175"/>
      <c r="D25" s="175"/>
      <c r="E25" s="175"/>
      <c r="F25" s="175"/>
      <c r="G25" s="267"/>
    </row>
    <row r="26" spans="2:7" x14ac:dyDescent="0.2">
      <c r="B26" s="265"/>
      <c r="C26" s="175"/>
      <c r="D26" s="175"/>
      <c r="E26" s="175"/>
      <c r="F26" s="175"/>
      <c r="G26" s="267"/>
    </row>
    <row r="27" spans="2:7" ht="25.5" x14ac:dyDescent="0.35">
      <c r="B27" s="357" t="s">
        <v>321</v>
      </c>
      <c r="C27" s="358"/>
      <c r="D27" s="358"/>
      <c r="E27" s="358"/>
      <c r="F27" s="358"/>
      <c r="G27" s="359"/>
    </row>
    <row r="28" spans="2:7" x14ac:dyDescent="0.2">
      <c r="B28" s="265"/>
      <c r="C28" s="175"/>
      <c r="D28" s="175"/>
      <c r="E28" s="175"/>
      <c r="F28" s="175"/>
      <c r="G28" s="267"/>
    </row>
    <row r="29" spans="2:7" x14ac:dyDescent="0.2">
      <c r="B29" s="265"/>
      <c r="C29" s="175"/>
      <c r="D29" s="175"/>
      <c r="E29" s="175"/>
      <c r="F29" s="175"/>
      <c r="G29" s="267"/>
    </row>
    <row r="30" spans="2:7" x14ac:dyDescent="0.2">
      <c r="B30" s="265"/>
      <c r="C30" s="175"/>
      <c r="D30" s="175"/>
      <c r="E30" s="175"/>
      <c r="F30" s="175"/>
      <c r="G30" s="267"/>
    </row>
    <row r="31" spans="2:7" x14ac:dyDescent="0.2">
      <c r="B31" s="265"/>
      <c r="C31" s="175"/>
      <c r="D31" s="175"/>
      <c r="E31" s="175"/>
      <c r="F31" s="175"/>
      <c r="G31" s="267"/>
    </row>
    <row r="32" spans="2:7" x14ac:dyDescent="0.2">
      <c r="B32" s="265"/>
      <c r="C32" s="175"/>
      <c r="D32" s="175"/>
      <c r="E32" s="175"/>
      <c r="F32" s="175"/>
      <c r="G32" s="267"/>
    </row>
    <row r="33" spans="2:7" x14ac:dyDescent="0.2">
      <c r="B33" s="265"/>
      <c r="C33" s="175"/>
      <c r="D33" s="175"/>
      <c r="E33" s="175"/>
      <c r="F33" s="175"/>
      <c r="G33" s="267"/>
    </row>
    <row r="34" spans="2:7" x14ac:dyDescent="0.2">
      <c r="B34" s="265"/>
      <c r="C34" s="175"/>
      <c r="D34" s="175"/>
      <c r="E34" s="175"/>
      <c r="F34" s="175"/>
      <c r="G34" s="267"/>
    </row>
    <row r="35" spans="2:7" x14ac:dyDescent="0.2">
      <c r="B35" s="265"/>
      <c r="C35" s="175"/>
      <c r="D35" s="175"/>
      <c r="E35" s="175"/>
      <c r="F35" s="175"/>
      <c r="G35" s="267"/>
    </row>
    <row r="36" spans="2:7" x14ac:dyDescent="0.2">
      <c r="B36" s="265"/>
      <c r="C36" s="175"/>
      <c r="D36" s="175"/>
      <c r="E36" s="175"/>
      <c r="F36" s="175"/>
      <c r="G36" s="267"/>
    </row>
    <row r="37" spans="2:7" x14ac:dyDescent="0.2">
      <c r="B37" s="265"/>
      <c r="C37" s="175"/>
      <c r="D37" s="175"/>
      <c r="E37" s="175"/>
      <c r="F37" s="175"/>
      <c r="G37" s="267"/>
    </row>
    <row r="38" spans="2:7" x14ac:dyDescent="0.2">
      <c r="B38" s="265"/>
      <c r="C38" s="175"/>
      <c r="D38" s="175"/>
      <c r="E38" s="175"/>
      <c r="F38" s="175"/>
      <c r="G38" s="267"/>
    </row>
    <row r="39" spans="2:7" x14ac:dyDescent="0.2">
      <c r="B39" s="265"/>
      <c r="C39" s="175"/>
      <c r="D39" s="175"/>
      <c r="E39" s="175"/>
      <c r="F39" s="175"/>
      <c r="G39" s="267"/>
    </row>
    <row r="40" spans="2:7" x14ac:dyDescent="0.2">
      <c r="B40" s="265"/>
      <c r="C40" s="257"/>
      <c r="D40" s="257"/>
      <c r="E40" s="257"/>
      <c r="F40" s="257"/>
      <c r="G40" s="268"/>
    </row>
    <row r="41" spans="2:7" x14ac:dyDescent="0.2">
      <c r="B41" s="265"/>
      <c r="C41" s="257" t="s">
        <v>179</v>
      </c>
      <c r="D41" s="257"/>
      <c r="E41" s="257"/>
      <c r="F41" s="257" t="s">
        <v>180</v>
      </c>
      <c r="G41" s="268"/>
    </row>
    <row r="42" spans="2:7" x14ac:dyDescent="0.2">
      <c r="B42" s="265"/>
      <c r="C42" s="257" t="s">
        <v>181</v>
      </c>
      <c r="D42" s="257"/>
      <c r="E42" s="257"/>
      <c r="F42" s="257" t="s">
        <v>182</v>
      </c>
      <c r="G42" s="268"/>
    </row>
    <row r="43" spans="2:7" x14ac:dyDescent="0.2">
      <c r="B43" s="265"/>
      <c r="C43" s="257" t="s">
        <v>183</v>
      </c>
      <c r="D43" s="257"/>
      <c r="E43" s="257"/>
      <c r="F43" s="257" t="s">
        <v>184</v>
      </c>
      <c r="G43" s="268"/>
    </row>
    <row r="44" spans="2:7" x14ac:dyDescent="0.2">
      <c r="B44" s="265"/>
      <c r="C44" s="257" t="s">
        <v>185</v>
      </c>
      <c r="D44" s="257"/>
      <c r="E44" s="257"/>
      <c r="F44" s="257" t="s">
        <v>186</v>
      </c>
      <c r="G44" s="268"/>
    </row>
    <row r="45" spans="2:7" x14ac:dyDescent="0.2">
      <c r="B45" s="265"/>
      <c r="C45" s="257"/>
      <c r="D45" s="257"/>
      <c r="E45" s="257"/>
      <c r="F45" s="257"/>
      <c r="G45" s="268"/>
    </row>
    <row r="46" spans="2:7" x14ac:dyDescent="0.2">
      <c r="B46" s="265"/>
      <c r="C46" s="257" t="s">
        <v>187</v>
      </c>
      <c r="D46" s="257"/>
      <c r="E46" s="257"/>
      <c r="F46" s="257" t="s">
        <v>188</v>
      </c>
      <c r="G46" s="269" t="s">
        <v>322</v>
      </c>
    </row>
    <row r="47" spans="2:7" x14ac:dyDescent="0.2">
      <c r="B47" s="265"/>
      <c r="C47" s="257"/>
      <c r="D47" s="257"/>
      <c r="E47" s="257"/>
      <c r="F47" s="257"/>
      <c r="G47" s="268"/>
    </row>
    <row r="48" spans="2:7" x14ac:dyDescent="0.2">
      <c r="B48" s="265"/>
      <c r="C48" s="257"/>
      <c r="D48" s="257"/>
      <c r="E48" s="257"/>
      <c r="F48" s="257" t="s">
        <v>189</v>
      </c>
      <c r="G48" s="269" t="s">
        <v>323</v>
      </c>
    </row>
    <row r="49" spans="2:7" x14ac:dyDescent="0.2">
      <c r="B49" s="265"/>
      <c r="C49" s="257"/>
      <c r="D49" s="257"/>
      <c r="E49" s="257"/>
      <c r="F49" s="257"/>
      <c r="G49" s="268"/>
    </row>
    <row r="50" spans="2:7" x14ac:dyDescent="0.2">
      <c r="B50" s="265"/>
      <c r="C50" s="257" t="s">
        <v>190</v>
      </c>
      <c r="D50" s="257"/>
      <c r="E50" s="257"/>
      <c r="F50" s="257"/>
      <c r="G50" s="269" t="s">
        <v>355</v>
      </c>
    </row>
    <row r="51" spans="2:7" x14ac:dyDescent="0.2">
      <c r="B51" s="265"/>
      <c r="C51" s="257"/>
      <c r="D51" s="257"/>
      <c r="E51" s="257"/>
      <c r="F51" s="257"/>
      <c r="G51" s="268"/>
    </row>
    <row r="52" spans="2:7" ht="13.5" thickBot="1" x14ac:dyDescent="0.25">
      <c r="B52" s="270"/>
      <c r="C52" s="271"/>
      <c r="D52" s="271"/>
      <c r="E52" s="271"/>
      <c r="F52" s="271"/>
      <c r="G52" s="272"/>
    </row>
  </sheetData>
  <mergeCells count="5">
    <mergeCell ref="B22:G22"/>
    <mergeCell ref="B23:G23"/>
    <mergeCell ref="B24:G24"/>
    <mergeCell ref="B27:G27"/>
    <mergeCell ref="D3:F3"/>
  </mergeCells>
  <pageMargins left="0.64" right="0.52"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54"/>
  <sheetViews>
    <sheetView tabSelected="1" topLeftCell="A25" workbookViewId="0">
      <selection activeCell="G25" sqref="G25"/>
    </sheetView>
  </sheetViews>
  <sheetFormatPr defaultColWidth="9.140625" defaultRowHeight="12.75" x14ac:dyDescent="0.2"/>
  <cols>
    <col min="1" max="1" width="9.5703125" style="227" customWidth="1"/>
    <col min="2" max="2" width="10.28515625" style="305" bestFit="1" customWidth="1"/>
    <col min="3" max="3" width="47" style="306" bestFit="1" customWidth="1"/>
    <col min="4" max="4" width="19.28515625" style="307" bestFit="1" customWidth="1"/>
    <col min="5" max="16384" width="9.140625" style="227"/>
  </cols>
  <sheetData>
    <row r="3" spans="1:4" ht="15.75" x14ac:dyDescent="0.25">
      <c r="A3" s="273" t="s">
        <v>267</v>
      </c>
      <c r="B3" s="174" t="s">
        <v>346</v>
      </c>
      <c r="C3" s="227"/>
    </row>
    <row r="4" spans="1:4" ht="15.75" x14ac:dyDescent="0.25">
      <c r="A4" s="273" t="s">
        <v>268</v>
      </c>
      <c r="B4" s="275" t="s">
        <v>258</v>
      </c>
      <c r="C4" s="227"/>
    </row>
    <row r="5" spans="1:4" x14ac:dyDescent="0.2">
      <c r="A5" s="124"/>
    </row>
    <row r="6" spans="1:4" x14ac:dyDescent="0.2">
      <c r="A6" s="124"/>
    </row>
    <row r="7" spans="1:4" s="290" customFormat="1" x14ac:dyDescent="0.2">
      <c r="A7" s="277" t="s">
        <v>330</v>
      </c>
      <c r="B7" s="291"/>
      <c r="C7" s="292"/>
      <c r="D7" s="292"/>
    </row>
    <row r="8" spans="1:4" s="290" customFormat="1" ht="12" thickBot="1" x14ac:dyDescent="0.25">
      <c r="B8" s="291"/>
      <c r="C8" s="292"/>
      <c r="D8" s="292"/>
    </row>
    <row r="9" spans="1:4" s="290" customFormat="1" ht="17.25" customHeight="1" thickBot="1" x14ac:dyDescent="0.25">
      <c r="A9" s="293"/>
      <c r="B9" s="383" t="s">
        <v>280</v>
      </c>
      <c r="C9" s="383"/>
      <c r="D9" s="384"/>
    </row>
    <row r="10" spans="1:4" s="290" customFormat="1" ht="11.25" x14ac:dyDescent="0.2">
      <c r="A10" s="294"/>
      <c r="B10" s="287"/>
      <c r="C10" s="286"/>
      <c r="D10" s="295"/>
    </row>
    <row r="11" spans="1:4" s="290" customFormat="1" ht="11.25" x14ac:dyDescent="0.2">
      <c r="A11" s="296" t="s">
        <v>281</v>
      </c>
      <c r="B11" s="297" t="s">
        <v>277</v>
      </c>
      <c r="C11" s="298" t="s">
        <v>278</v>
      </c>
      <c r="D11" s="299" t="s">
        <v>279</v>
      </c>
    </row>
    <row r="12" spans="1:4" s="290" customFormat="1" ht="11.25" x14ac:dyDescent="0.2">
      <c r="A12" s="285">
        <v>18</v>
      </c>
      <c r="B12" s="300">
        <v>42563</v>
      </c>
      <c r="C12" s="301" t="s">
        <v>292</v>
      </c>
      <c r="D12" s="289">
        <v>7505.5749815980989</v>
      </c>
    </row>
    <row r="13" spans="1:4" s="290" customFormat="1" ht="11.25" x14ac:dyDescent="0.2">
      <c r="A13" s="285">
        <v>12</v>
      </c>
      <c r="B13" s="300">
        <v>42560</v>
      </c>
      <c r="C13" s="301" t="s">
        <v>293</v>
      </c>
      <c r="D13" s="289">
        <v>21015.609948474677</v>
      </c>
    </row>
    <row r="14" spans="1:4" s="290" customFormat="1" ht="11.25" x14ac:dyDescent="0.2">
      <c r="A14" s="285">
        <v>343</v>
      </c>
      <c r="B14" s="287">
        <v>42578</v>
      </c>
      <c r="C14" s="286" t="s">
        <v>294</v>
      </c>
      <c r="D14" s="289">
        <v>82141.012598609595</v>
      </c>
    </row>
    <row r="15" spans="1:4" s="290" customFormat="1" ht="11.25" x14ac:dyDescent="0.2">
      <c r="A15" s="285" t="s">
        <v>282</v>
      </c>
      <c r="B15" s="287">
        <v>42555</v>
      </c>
      <c r="C15" s="286" t="s">
        <v>295</v>
      </c>
      <c r="D15" s="289">
        <v>192020.00337796219</v>
      </c>
    </row>
    <row r="16" spans="1:4" s="290" customFormat="1" ht="11.25" x14ac:dyDescent="0.2">
      <c r="A16" s="285">
        <v>119</v>
      </c>
      <c r="B16" s="287">
        <v>42564</v>
      </c>
      <c r="C16" s="286" t="s">
        <v>296</v>
      </c>
      <c r="D16" s="302">
        <v>87064.669786537939</v>
      </c>
    </row>
    <row r="17" spans="1:4" s="290" customFormat="1" ht="11.25" x14ac:dyDescent="0.2">
      <c r="A17" s="285">
        <v>119</v>
      </c>
      <c r="B17" s="287">
        <v>42564</v>
      </c>
      <c r="C17" s="288" t="s">
        <v>288</v>
      </c>
      <c r="D17" s="289">
        <v>100124.37025451864</v>
      </c>
    </row>
    <row r="18" spans="1:4" s="290" customFormat="1" ht="11.25" x14ac:dyDescent="0.2">
      <c r="A18" s="285">
        <v>120</v>
      </c>
      <c r="B18" s="287">
        <v>42565</v>
      </c>
      <c r="C18" s="286" t="s">
        <v>289</v>
      </c>
      <c r="D18" s="289">
        <v>94119.910269240165</v>
      </c>
    </row>
    <row r="19" spans="1:4" s="290" customFormat="1" ht="11.25" x14ac:dyDescent="0.2">
      <c r="A19" s="285">
        <v>120</v>
      </c>
      <c r="B19" s="287">
        <v>42565</v>
      </c>
      <c r="C19" s="288" t="s">
        <v>290</v>
      </c>
      <c r="D19" s="289">
        <v>49536.794878547458</v>
      </c>
    </row>
    <row r="20" spans="1:4" s="290" customFormat="1" ht="11.25" x14ac:dyDescent="0.2">
      <c r="A20" s="285">
        <v>120</v>
      </c>
      <c r="B20" s="287">
        <v>42565</v>
      </c>
      <c r="C20" s="288" t="s">
        <v>291</v>
      </c>
      <c r="D20" s="289">
        <v>42531.09119072379</v>
      </c>
    </row>
    <row r="21" spans="1:4" s="290" customFormat="1" ht="11.25" x14ac:dyDescent="0.2">
      <c r="A21" s="285">
        <v>147</v>
      </c>
      <c r="B21" s="287">
        <v>42592</v>
      </c>
      <c r="C21" s="286" t="s">
        <v>297</v>
      </c>
      <c r="D21" s="289">
        <v>72053.519823341747</v>
      </c>
    </row>
    <row r="22" spans="1:4" s="290" customFormat="1" ht="11.25" x14ac:dyDescent="0.2">
      <c r="A22" s="285">
        <v>147</v>
      </c>
      <c r="B22" s="287">
        <v>42592</v>
      </c>
      <c r="C22" s="286" t="s">
        <v>298</v>
      </c>
      <c r="D22" s="289">
        <v>34462.59808550583</v>
      </c>
    </row>
    <row r="23" spans="1:4" s="290" customFormat="1" ht="11.25" x14ac:dyDescent="0.2">
      <c r="A23" s="285">
        <v>147</v>
      </c>
      <c r="B23" s="287">
        <v>42592</v>
      </c>
      <c r="C23" s="286" t="s">
        <v>299</v>
      </c>
      <c r="D23" s="289">
        <v>52539.024871186695</v>
      </c>
    </row>
    <row r="24" spans="1:4" s="290" customFormat="1" ht="11.25" x14ac:dyDescent="0.2">
      <c r="A24" s="285">
        <v>147</v>
      </c>
      <c r="B24" s="287">
        <v>42592</v>
      </c>
      <c r="C24" s="286" t="s">
        <v>300</v>
      </c>
      <c r="D24" s="289">
        <v>27020.069933753155</v>
      </c>
    </row>
    <row r="25" spans="1:4" s="290" customFormat="1" ht="12" thickBot="1" x14ac:dyDescent="0.25">
      <c r="A25" s="303"/>
      <c r="B25" s="379" t="s">
        <v>254</v>
      </c>
      <c r="C25" s="379"/>
      <c r="D25" s="304">
        <f>SUM(D12:D24)</f>
        <v>862134.25</v>
      </c>
    </row>
    <row r="26" spans="1:4" s="290" customFormat="1" ht="12" thickBot="1" x14ac:dyDescent="0.25">
      <c r="B26" s="291"/>
      <c r="C26" s="292"/>
      <c r="D26" s="292"/>
    </row>
    <row r="27" spans="1:4" s="290" customFormat="1" ht="15.75" customHeight="1" thickBot="1" x14ac:dyDescent="0.25">
      <c r="A27" s="293"/>
      <c r="B27" s="383" t="s">
        <v>283</v>
      </c>
      <c r="C27" s="383"/>
      <c r="D27" s="384"/>
    </row>
    <row r="28" spans="1:4" s="290" customFormat="1" ht="11.25" x14ac:dyDescent="0.2">
      <c r="A28" s="294"/>
      <c r="B28" s="287"/>
      <c r="C28" s="286"/>
      <c r="D28" s="295"/>
    </row>
    <row r="29" spans="1:4" s="290" customFormat="1" ht="11.25" x14ac:dyDescent="0.2">
      <c r="A29" s="296" t="s">
        <v>281</v>
      </c>
      <c r="B29" s="297" t="s">
        <v>277</v>
      </c>
      <c r="C29" s="298" t="s">
        <v>278</v>
      </c>
      <c r="D29" s="299" t="s">
        <v>279</v>
      </c>
    </row>
    <row r="30" spans="1:4" s="290" customFormat="1" ht="11.25" x14ac:dyDescent="0.2">
      <c r="A30" s="294"/>
      <c r="B30" s="287">
        <v>42612</v>
      </c>
      <c r="C30" s="286" t="s">
        <v>301</v>
      </c>
      <c r="D30" s="289">
        <v>1649160</v>
      </c>
    </row>
    <row r="31" spans="1:4" s="290" customFormat="1" ht="11.25" x14ac:dyDescent="0.2">
      <c r="A31" s="294"/>
      <c r="B31" s="287"/>
      <c r="C31" s="286"/>
      <c r="D31" s="295"/>
    </row>
    <row r="32" spans="1:4" s="290" customFormat="1" ht="12" thickBot="1" x14ac:dyDescent="0.25">
      <c r="A32" s="303"/>
      <c r="B32" s="379" t="s">
        <v>254</v>
      </c>
      <c r="C32" s="379"/>
      <c r="D32" s="304">
        <f>SUM(D30:D31)</f>
        <v>1649160</v>
      </c>
    </row>
    <row r="33" spans="1:4" s="290" customFormat="1" ht="12" thickBot="1" x14ac:dyDescent="0.25">
      <c r="B33" s="291"/>
      <c r="C33" s="292"/>
      <c r="D33" s="292"/>
    </row>
    <row r="34" spans="1:4" s="290" customFormat="1" ht="12" thickBot="1" x14ac:dyDescent="0.25">
      <c r="A34" s="293"/>
      <c r="B34" s="308" t="s">
        <v>284</v>
      </c>
      <c r="C34" s="308"/>
      <c r="D34" s="309"/>
    </row>
    <row r="35" spans="1:4" s="290" customFormat="1" ht="11.25" x14ac:dyDescent="0.2">
      <c r="A35" s="310"/>
      <c r="B35" s="311"/>
      <c r="C35" s="312"/>
      <c r="D35" s="313"/>
    </row>
    <row r="36" spans="1:4" s="290" customFormat="1" ht="11.25" x14ac:dyDescent="0.2">
      <c r="A36" s="296" t="s">
        <v>281</v>
      </c>
      <c r="B36" s="297" t="s">
        <v>277</v>
      </c>
      <c r="C36" s="298" t="s">
        <v>278</v>
      </c>
      <c r="D36" s="299" t="s">
        <v>279</v>
      </c>
    </row>
    <row r="37" spans="1:4" s="290" customFormat="1" ht="11.25" x14ac:dyDescent="0.2">
      <c r="A37" s="314">
        <v>5014</v>
      </c>
      <c r="B37" s="300">
        <v>42867</v>
      </c>
      <c r="C37" s="301" t="s">
        <v>302</v>
      </c>
      <c r="D37" s="289">
        <v>9000</v>
      </c>
    </row>
    <row r="38" spans="1:4" s="290" customFormat="1" ht="11.25" x14ac:dyDescent="0.2">
      <c r="A38" s="314" t="s">
        <v>285</v>
      </c>
      <c r="B38" s="287">
        <v>42875</v>
      </c>
      <c r="C38" s="286" t="s">
        <v>303</v>
      </c>
      <c r="D38" s="289">
        <v>15753</v>
      </c>
    </row>
    <row r="39" spans="1:4" s="290" customFormat="1" ht="11.25" x14ac:dyDescent="0.2">
      <c r="A39" s="315">
        <v>14</v>
      </c>
      <c r="B39" s="300">
        <v>42872</v>
      </c>
      <c r="C39" s="301" t="s">
        <v>304</v>
      </c>
      <c r="D39" s="289">
        <v>15720</v>
      </c>
    </row>
    <row r="40" spans="1:4" s="290" customFormat="1" ht="11.25" x14ac:dyDescent="0.2">
      <c r="A40" s="315">
        <v>45</v>
      </c>
      <c r="B40" s="300">
        <v>42977</v>
      </c>
      <c r="C40" s="301" t="s">
        <v>305</v>
      </c>
      <c r="D40" s="289">
        <v>160500</v>
      </c>
    </row>
    <row r="41" spans="1:4" s="290" customFormat="1" ht="11.25" x14ac:dyDescent="0.2">
      <c r="A41" s="294">
        <v>47</v>
      </c>
      <c r="B41" s="287">
        <v>42991</v>
      </c>
      <c r="C41" s="286" t="s">
        <v>302</v>
      </c>
      <c r="D41" s="289">
        <v>16200</v>
      </c>
    </row>
    <row r="42" spans="1:4" s="290" customFormat="1" ht="11.25" x14ac:dyDescent="0.2">
      <c r="A42" s="294">
        <v>13</v>
      </c>
      <c r="B42" s="287">
        <v>43074</v>
      </c>
      <c r="C42" s="286" t="s">
        <v>286</v>
      </c>
      <c r="D42" s="289">
        <v>12150</v>
      </c>
    </row>
    <row r="43" spans="1:4" s="290" customFormat="1" ht="11.25" x14ac:dyDescent="0.2">
      <c r="A43" s="294">
        <v>627</v>
      </c>
      <c r="B43" s="287">
        <v>43180</v>
      </c>
      <c r="C43" s="286" t="s">
        <v>318</v>
      </c>
      <c r="D43" s="289">
        <v>199400</v>
      </c>
    </row>
    <row r="44" spans="1:4" s="290" customFormat="1" ht="11.25" x14ac:dyDescent="0.2">
      <c r="A44" s="294" t="s">
        <v>320</v>
      </c>
      <c r="B44" s="287">
        <v>43368</v>
      </c>
      <c r="C44" s="286" t="s">
        <v>319</v>
      </c>
      <c r="D44" s="289">
        <v>18203</v>
      </c>
    </row>
    <row r="45" spans="1:4" s="290" customFormat="1" ht="11.25" x14ac:dyDescent="0.2">
      <c r="A45" s="316"/>
      <c r="B45" s="287"/>
      <c r="C45" s="286"/>
      <c r="D45" s="289"/>
    </row>
    <row r="46" spans="1:4" s="290" customFormat="1" ht="12" thickBot="1" x14ac:dyDescent="0.25">
      <c r="A46" s="303"/>
      <c r="B46" s="379" t="s">
        <v>254</v>
      </c>
      <c r="C46" s="379"/>
      <c r="D46" s="304">
        <f>SUM(D37:D45)</f>
        <v>446926</v>
      </c>
    </row>
    <row r="47" spans="1:4" s="290" customFormat="1" ht="11.25" x14ac:dyDescent="0.2">
      <c r="B47" s="291"/>
      <c r="C47" s="292"/>
      <c r="D47" s="292"/>
    </row>
    <row r="48" spans="1:4" ht="13.5" thickBot="1" x14ac:dyDescent="0.25"/>
    <row r="49" spans="1:4" ht="13.5" thickBot="1" x14ac:dyDescent="0.25">
      <c r="A49" s="380" t="s">
        <v>287</v>
      </c>
      <c r="B49" s="381"/>
      <c r="C49" s="382"/>
      <c r="D49" s="317">
        <f>D46+D32+D25</f>
        <v>2958220.25</v>
      </c>
    </row>
    <row r="52" spans="1:4" ht="15.75" x14ac:dyDescent="0.25">
      <c r="B52" s="347" t="s">
        <v>348</v>
      </c>
    </row>
    <row r="53" spans="1:4" ht="15.75" x14ac:dyDescent="0.25">
      <c r="B53" s="348"/>
    </row>
    <row r="54" spans="1:4" ht="15.75" x14ac:dyDescent="0.25">
      <c r="B54" s="348" t="s">
        <v>344</v>
      </c>
    </row>
  </sheetData>
  <mergeCells count="6">
    <mergeCell ref="B46:C46"/>
    <mergeCell ref="A49:C49"/>
    <mergeCell ref="B9:D9"/>
    <mergeCell ref="B25:C25"/>
    <mergeCell ref="B27:D27"/>
    <mergeCell ref="B32:C32"/>
  </mergeCells>
  <pageMargins left="0.35" right="0.19"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L46"/>
  <sheetViews>
    <sheetView showGridLines="0" workbookViewId="0">
      <selection activeCell="B33" sqref="B33"/>
    </sheetView>
  </sheetViews>
  <sheetFormatPr defaultColWidth="9.140625" defaultRowHeight="12.75" x14ac:dyDescent="0.2"/>
  <cols>
    <col min="1" max="1" width="1.140625" style="83" customWidth="1"/>
    <col min="2" max="2" width="36.42578125" style="84" customWidth="1"/>
    <col min="3" max="3" width="9.7109375" style="83" customWidth="1"/>
    <col min="4" max="4" width="12.28515625" style="83" customWidth="1"/>
    <col min="5" max="5" width="6" style="83" customWidth="1"/>
    <col min="6" max="6" width="11.7109375" style="83" customWidth="1"/>
    <col min="7" max="7" width="9.42578125" style="83" bestFit="1" customWidth="1"/>
    <col min="8" max="8" width="10.5703125" style="83" bestFit="1" customWidth="1"/>
    <col min="9" max="9" width="11.85546875" style="83" customWidth="1"/>
    <col min="10" max="11" width="9.140625" style="83"/>
    <col min="12" max="12" width="12.42578125" style="83" bestFit="1" customWidth="1"/>
    <col min="13" max="16384" width="9.140625" style="83"/>
  </cols>
  <sheetData>
    <row r="1" spans="2:8" x14ac:dyDescent="0.2">
      <c r="B1" s="346" t="s">
        <v>347</v>
      </c>
    </row>
    <row r="2" spans="2:8" ht="15.75" x14ac:dyDescent="0.2">
      <c r="B2" s="120"/>
    </row>
    <row r="3" spans="2:8" x14ac:dyDescent="0.2">
      <c r="B3" s="121" t="s">
        <v>112</v>
      </c>
      <c r="C3" s="119"/>
      <c r="D3" s="85" t="s">
        <v>6</v>
      </c>
      <c r="E3" s="85"/>
      <c r="F3" s="85"/>
    </row>
    <row r="4" spans="2:8" ht="26.65" customHeight="1" x14ac:dyDescent="0.2">
      <c r="B4" s="86" t="s">
        <v>0</v>
      </c>
      <c r="C4" s="258" t="s">
        <v>106</v>
      </c>
      <c r="D4" s="27" t="s">
        <v>323</v>
      </c>
      <c r="E4" s="27"/>
      <c r="F4" s="27" t="s">
        <v>308</v>
      </c>
    </row>
    <row r="5" spans="2:8" x14ac:dyDescent="0.2">
      <c r="B5" s="87" t="s">
        <v>73</v>
      </c>
      <c r="C5" s="58"/>
      <c r="D5" s="7">
        <f>SUM(D6:D9)</f>
        <v>3501402.7431000005</v>
      </c>
      <c r="E5" s="7"/>
      <c r="F5" s="7">
        <f>SUM(F6:F9)</f>
        <v>7416916.227599998</v>
      </c>
    </row>
    <row r="6" spans="2:8" x14ac:dyDescent="0.2">
      <c r="B6" s="88" t="s">
        <v>74</v>
      </c>
      <c r="C6" s="58">
        <v>1</v>
      </c>
      <c r="D6" s="105">
        <v>8802.6031000002986</v>
      </c>
      <c r="E6" s="15"/>
      <c r="F6" s="105">
        <v>75305.227599998354</v>
      </c>
    </row>
    <row r="7" spans="2:8" x14ac:dyDescent="0.2">
      <c r="B7" s="88" t="s">
        <v>77</v>
      </c>
      <c r="C7" s="58">
        <v>2</v>
      </c>
      <c r="D7" s="104">
        <v>3492600.14</v>
      </c>
      <c r="E7" s="3"/>
      <c r="F7" s="104">
        <v>7341611</v>
      </c>
      <c r="H7" s="98"/>
    </row>
    <row r="8" spans="2:8" x14ac:dyDescent="0.2">
      <c r="B8" s="88" t="s">
        <v>256</v>
      </c>
      <c r="C8" s="58"/>
      <c r="D8" s="104"/>
      <c r="E8" s="3"/>
      <c r="F8" s="104"/>
    </row>
    <row r="9" spans="2:8" x14ac:dyDescent="0.2">
      <c r="B9" s="88" t="s">
        <v>79</v>
      </c>
      <c r="C9" s="58"/>
      <c r="D9" s="104"/>
      <c r="E9" s="3"/>
      <c r="F9" s="104"/>
    </row>
    <row r="10" spans="2:8" ht="12.75" customHeight="1" x14ac:dyDescent="0.2">
      <c r="B10" s="87" t="s">
        <v>80</v>
      </c>
      <c r="C10" s="58"/>
      <c r="D10" s="245">
        <f>SUM(D11:D14)</f>
        <v>0</v>
      </c>
      <c r="E10" s="245"/>
      <c r="F10" s="245">
        <f>SUM(F11:F14)</f>
        <v>0</v>
      </c>
    </row>
    <row r="11" spans="2:8" x14ac:dyDescent="0.2">
      <c r="B11" s="88" t="s">
        <v>81</v>
      </c>
      <c r="C11" s="58"/>
      <c r="D11" s="105"/>
      <c r="E11" s="3"/>
      <c r="F11" s="105"/>
    </row>
    <row r="12" spans="2:8" x14ac:dyDescent="0.2">
      <c r="B12" s="88" t="s">
        <v>82</v>
      </c>
      <c r="C12" s="58"/>
      <c r="D12" s="105"/>
      <c r="E12" s="3"/>
      <c r="F12" s="105"/>
    </row>
    <row r="13" spans="2:8" x14ac:dyDescent="0.2">
      <c r="B13" s="88" t="s">
        <v>69</v>
      </c>
      <c r="C13" s="58"/>
      <c r="D13" s="106"/>
      <c r="E13" s="4"/>
      <c r="F13" s="106"/>
    </row>
    <row r="14" spans="2:8" x14ac:dyDescent="0.2">
      <c r="B14" s="88" t="s">
        <v>83</v>
      </c>
      <c r="C14" s="58"/>
      <c r="D14" s="105"/>
      <c r="E14" s="3"/>
      <c r="F14" s="105"/>
      <c r="H14" s="98"/>
    </row>
    <row r="15" spans="2:8" x14ac:dyDescent="0.2">
      <c r="B15" s="89" t="s">
        <v>84</v>
      </c>
      <c r="C15" s="64"/>
      <c r="D15" s="107">
        <f>D10+D5</f>
        <v>3501402.7431000005</v>
      </c>
      <c r="E15" s="107">
        <f>E10+E5</f>
        <v>0</v>
      </c>
      <c r="F15" s="107">
        <f>F10+F5</f>
        <v>7416916.227599998</v>
      </c>
    </row>
    <row r="16" spans="2:8" x14ac:dyDescent="0.2">
      <c r="B16" s="87" t="s">
        <v>85</v>
      </c>
      <c r="C16" s="58"/>
      <c r="D16" s="104"/>
      <c r="E16" s="3"/>
      <c r="F16" s="104"/>
    </row>
    <row r="17" spans="2:8" x14ac:dyDescent="0.2">
      <c r="B17" s="87" t="s">
        <v>86</v>
      </c>
      <c r="C17" s="58"/>
      <c r="D17" s="104"/>
      <c r="E17" s="3"/>
      <c r="F17" s="104"/>
    </row>
    <row r="18" spans="2:8" x14ac:dyDescent="0.2">
      <c r="B18" s="88" t="s">
        <v>87</v>
      </c>
      <c r="C18" s="58"/>
      <c r="D18" s="104"/>
      <c r="E18" s="3"/>
      <c r="F18" s="104"/>
    </row>
    <row r="19" spans="2:8" x14ac:dyDescent="0.2">
      <c r="B19" s="88" t="s">
        <v>103</v>
      </c>
      <c r="C19" s="58">
        <v>3</v>
      </c>
      <c r="D19" s="104">
        <v>1938182.4511012293</v>
      </c>
      <c r="E19" s="3"/>
      <c r="F19" s="104">
        <v>2340311.7056584982</v>
      </c>
    </row>
    <row r="20" spans="2:8" ht="14.25" customHeight="1" x14ac:dyDescent="0.2">
      <c r="B20" s="89" t="s">
        <v>88</v>
      </c>
      <c r="C20" s="64"/>
      <c r="D20" s="108">
        <f>SUM(D17:D19)</f>
        <v>1938182.4511012293</v>
      </c>
      <c r="E20" s="9"/>
      <c r="F20" s="108">
        <f>SUM(F17:F19)</f>
        <v>2340311.7056584982</v>
      </c>
    </row>
    <row r="21" spans="2:8" ht="13.5" thickBot="1" x14ac:dyDescent="0.25">
      <c r="B21" s="90" t="s">
        <v>66</v>
      </c>
      <c r="C21" s="66"/>
      <c r="D21" s="109">
        <f>D15+D20</f>
        <v>5439585.1942012301</v>
      </c>
      <c r="E21" s="109">
        <f>E15+E20</f>
        <v>0</v>
      </c>
      <c r="F21" s="109">
        <f>F15+F20</f>
        <v>9757227.9332584962</v>
      </c>
    </row>
    <row r="22" spans="2:8" ht="7.5" customHeight="1" thickTop="1" x14ac:dyDescent="0.2">
      <c r="B22" s="88"/>
      <c r="C22" s="58"/>
      <c r="D22" s="110"/>
      <c r="E22" s="2"/>
      <c r="F22" s="110"/>
    </row>
    <row r="23" spans="2:8" ht="12.75" customHeight="1" x14ac:dyDescent="0.2">
      <c r="B23" s="91" t="s">
        <v>60</v>
      </c>
      <c r="C23" s="58"/>
      <c r="D23" s="111"/>
      <c r="E23" s="6"/>
      <c r="F23" s="111"/>
    </row>
    <row r="24" spans="2:8" x14ac:dyDescent="0.2">
      <c r="B24" s="87" t="s">
        <v>68</v>
      </c>
      <c r="C24" s="58"/>
      <c r="D24" s="112"/>
      <c r="E24" s="8"/>
      <c r="F24" s="112"/>
    </row>
    <row r="25" spans="2:8" x14ac:dyDescent="0.2">
      <c r="B25" s="88" t="s">
        <v>89</v>
      </c>
      <c r="C25" s="58">
        <v>4</v>
      </c>
      <c r="D25" s="113"/>
      <c r="E25" s="5"/>
      <c r="F25" s="113">
        <v>248828.05</v>
      </c>
      <c r="H25" s="97"/>
    </row>
    <row r="26" spans="2:8" x14ac:dyDescent="0.2">
      <c r="B26" s="88" t="s">
        <v>130</v>
      </c>
      <c r="C26" s="58">
        <v>5</v>
      </c>
      <c r="D26" s="113">
        <v>21629</v>
      </c>
      <c r="E26" s="5"/>
      <c r="F26" s="113">
        <v>2115803.8629887747</v>
      </c>
      <c r="H26" s="97"/>
    </row>
    <row r="27" spans="2:8" x14ac:dyDescent="0.2">
      <c r="B27" s="88" t="s">
        <v>61</v>
      </c>
      <c r="C27" s="58">
        <v>6</v>
      </c>
      <c r="D27" s="114">
        <v>7490998.5</v>
      </c>
      <c r="E27" s="8"/>
      <c r="F27" s="114">
        <v>8849214</v>
      </c>
      <c r="H27" s="97"/>
    </row>
    <row r="28" spans="2:8" x14ac:dyDescent="0.2">
      <c r="B28" s="92" t="s">
        <v>62</v>
      </c>
      <c r="C28" s="65"/>
      <c r="D28" s="115">
        <f>SUM(D25:D27)</f>
        <v>7512627.5</v>
      </c>
      <c r="E28" s="115"/>
      <c r="F28" s="115">
        <f>SUM(F25:F27)</f>
        <v>11213845.912988774</v>
      </c>
      <c r="H28" s="118"/>
    </row>
    <row r="29" spans="2:8" x14ac:dyDescent="0.2">
      <c r="B29" s="87" t="s">
        <v>63</v>
      </c>
      <c r="C29" s="58"/>
      <c r="D29" s="114"/>
      <c r="E29" s="5"/>
      <c r="F29" s="114"/>
    </row>
    <row r="30" spans="2:8" x14ac:dyDescent="0.2">
      <c r="B30" s="87" t="s">
        <v>90</v>
      </c>
      <c r="C30" s="58"/>
      <c r="D30" s="112"/>
      <c r="E30" s="8"/>
      <c r="F30" s="112"/>
    </row>
    <row r="31" spans="2:8" x14ac:dyDescent="0.2">
      <c r="B31" s="88" t="s">
        <v>91</v>
      </c>
      <c r="C31" s="58"/>
      <c r="D31" s="114"/>
      <c r="E31" s="5"/>
      <c r="F31" s="114"/>
    </row>
    <row r="32" spans="2:8" x14ac:dyDescent="0.2">
      <c r="B32" s="88" t="s">
        <v>92</v>
      </c>
      <c r="C32" s="58"/>
      <c r="D32" s="113"/>
      <c r="E32" s="5"/>
      <c r="F32" s="113"/>
      <c r="G32" s="97"/>
    </row>
    <row r="33" spans="2:12" x14ac:dyDescent="0.2">
      <c r="B33" s="88" t="s">
        <v>70</v>
      </c>
      <c r="C33" s="58"/>
      <c r="D33" s="113"/>
      <c r="E33" s="5"/>
      <c r="F33" s="113"/>
    </row>
    <row r="34" spans="2:12" x14ac:dyDescent="0.2">
      <c r="B34" s="88" t="s">
        <v>93</v>
      </c>
      <c r="C34" s="58"/>
      <c r="D34" s="114"/>
      <c r="E34" s="5"/>
      <c r="F34" s="114"/>
    </row>
    <row r="35" spans="2:12" x14ac:dyDescent="0.2">
      <c r="B35" s="89" t="s">
        <v>64</v>
      </c>
      <c r="C35" s="64"/>
      <c r="D35" s="116">
        <v>0</v>
      </c>
      <c r="E35" s="32"/>
      <c r="F35" s="116">
        <v>0</v>
      </c>
    </row>
    <row r="36" spans="2:12" x14ac:dyDescent="0.2">
      <c r="B36" s="92" t="s">
        <v>65</v>
      </c>
      <c r="C36" s="65"/>
      <c r="D36" s="115"/>
      <c r="E36" s="28"/>
      <c r="F36" s="115"/>
    </row>
    <row r="37" spans="2:12" ht="6.75" customHeight="1" x14ac:dyDescent="0.2">
      <c r="B37" s="88"/>
      <c r="C37" s="58"/>
      <c r="D37" s="114"/>
      <c r="E37" s="5"/>
      <c r="F37" s="114"/>
    </row>
    <row r="38" spans="2:12" x14ac:dyDescent="0.2">
      <c r="B38" s="87" t="s">
        <v>94</v>
      </c>
      <c r="C38" s="58">
        <v>7</v>
      </c>
      <c r="D38" s="114"/>
      <c r="E38" s="5"/>
      <c r="F38" s="114"/>
      <c r="L38" s="117"/>
    </row>
    <row r="39" spans="2:12" x14ac:dyDescent="0.2">
      <c r="B39" s="88" t="s">
        <v>95</v>
      </c>
      <c r="C39" s="58"/>
      <c r="D39" s="31"/>
      <c r="E39" s="5"/>
      <c r="F39" s="31"/>
    </row>
    <row r="40" spans="2:12" x14ac:dyDescent="0.2">
      <c r="B40" s="88" t="s">
        <v>96</v>
      </c>
      <c r="C40" s="58"/>
      <c r="D40" s="31"/>
      <c r="E40" s="5"/>
      <c r="F40" s="31"/>
      <c r="L40" s="98"/>
    </row>
    <row r="41" spans="2:12" x14ac:dyDescent="0.2">
      <c r="B41" s="88" t="s">
        <v>97</v>
      </c>
      <c r="C41" s="58"/>
      <c r="D41" s="93">
        <v>-1456617.97</v>
      </c>
      <c r="E41" s="5"/>
      <c r="F41" s="93">
        <v>-1594627.36</v>
      </c>
      <c r="L41" s="118"/>
    </row>
    <row r="42" spans="2:12" x14ac:dyDescent="0.2">
      <c r="B42" s="88" t="s">
        <v>98</v>
      </c>
      <c r="C42" s="58"/>
      <c r="D42" s="93">
        <v>-616424.33579877065</v>
      </c>
      <c r="E42" s="5"/>
      <c r="F42" s="93">
        <v>138009.38026972348</v>
      </c>
      <c r="L42" s="98"/>
    </row>
    <row r="43" spans="2:12" x14ac:dyDescent="0.2">
      <c r="B43" s="89" t="s">
        <v>99</v>
      </c>
      <c r="C43" s="64"/>
      <c r="D43" s="94">
        <f>SUM(D39:D42)</f>
        <v>-2073042.3057987706</v>
      </c>
      <c r="E43" s="94"/>
      <c r="F43" s="94">
        <f>SUM(F39:F42)</f>
        <v>-1456617.9797302766</v>
      </c>
    </row>
    <row r="44" spans="2:12" ht="13.5" thickBot="1" x14ac:dyDescent="0.25">
      <c r="B44" s="90" t="s">
        <v>67</v>
      </c>
      <c r="C44" s="66"/>
      <c r="D44" s="246">
        <f>D43+D28</f>
        <v>5439585.1942012291</v>
      </c>
      <c r="E44" s="246"/>
      <c r="F44" s="246">
        <f>F43+F28</f>
        <v>9757227.9332584981</v>
      </c>
    </row>
    <row r="45" spans="2:12" ht="13.5" thickTop="1" x14ac:dyDescent="0.2">
      <c r="C45" s="58"/>
      <c r="D45" s="247">
        <f>D44-D21</f>
        <v>0</v>
      </c>
      <c r="E45" s="247"/>
      <c r="F45" s="247">
        <f>F44-F21</f>
        <v>0</v>
      </c>
    </row>
    <row r="46" spans="2:12" x14ac:dyDescent="0.2">
      <c r="C46" s="58"/>
      <c r="D46" s="98"/>
      <c r="E46" s="98"/>
      <c r="F46" s="98"/>
    </row>
  </sheetData>
  <phoneticPr fontId="31" type="noConversion"/>
  <pageMargins left="0.93" right="0.23" top="0.75" bottom="0.75" header="0.3" footer="0.3"/>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2:I28"/>
  <sheetViews>
    <sheetView showGridLines="0" workbookViewId="0">
      <selection activeCell="D33" sqref="D33"/>
    </sheetView>
  </sheetViews>
  <sheetFormatPr defaultColWidth="9.140625" defaultRowHeight="12.75" x14ac:dyDescent="0.2"/>
  <cols>
    <col min="1" max="1" width="1.28515625" style="16" customWidth="1"/>
    <col min="2" max="2" width="4.7109375" style="17" customWidth="1"/>
    <col min="3" max="3" width="1.28515625" style="17" customWidth="1"/>
    <col min="4" max="4" width="42.42578125" style="34" customWidth="1"/>
    <col min="5" max="5" width="8.140625" style="16" customWidth="1"/>
    <col min="6" max="6" width="10.28515625" style="80" customWidth="1"/>
    <col min="7" max="7" width="1.85546875" style="80" customWidth="1"/>
    <col min="8" max="8" width="10.42578125" style="80" customWidth="1"/>
    <col min="9" max="9" width="3.28515625" style="17" customWidth="1"/>
    <col min="10" max="10" width="9.140625" style="16"/>
    <col min="11" max="11" width="9.140625" style="16" customWidth="1"/>
    <col min="12" max="16384" width="9.140625" style="16"/>
  </cols>
  <sheetData>
    <row r="2" spans="2:9" ht="30.75" customHeight="1" x14ac:dyDescent="0.2">
      <c r="B2" s="120" t="s">
        <v>346</v>
      </c>
    </row>
    <row r="3" spans="2:9" ht="30.75" customHeight="1" x14ac:dyDescent="0.2">
      <c r="D3" s="120"/>
    </row>
    <row r="4" spans="2:9" ht="12.75" customHeight="1" x14ac:dyDescent="0.2">
      <c r="B4" s="361" t="s">
        <v>31</v>
      </c>
      <c r="C4" s="10"/>
      <c r="D4" s="17" t="s">
        <v>111</v>
      </c>
      <c r="E4" s="119"/>
      <c r="F4" s="362" t="s">
        <v>6</v>
      </c>
      <c r="G4" s="362"/>
      <c r="H4" s="362"/>
      <c r="I4" s="18"/>
    </row>
    <row r="5" spans="2:9" x14ac:dyDescent="0.2">
      <c r="B5" s="361"/>
      <c r="C5" s="10"/>
      <c r="D5" s="60" t="s">
        <v>5</v>
      </c>
      <c r="E5" s="61" t="s">
        <v>72</v>
      </c>
      <c r="F5" s="27" t="s">
        <v>323</v>
      </c>
      <c r="G5" s="27"/>
      <c r="H5" s="27" t="s">
        <v>308</v>
      </c>
      <c r="I5" s="16"/>
    </row>
    <row r="6" spans="2:9" ht="13.5" customHeight="1" x14ac:dyDescent="0.2">
      <c r="B6" s="10"/>
      <c r="C6" s="10"/>
      <c r="D6" s="33"/>
      <c r="E6" s="10"/>
      <c r="F6" s="249">
        <f>SUM(F7:F10)</f>
        <v>3092789.4699999997</v>
      </c>
      <c r="G6" s="249">
        <f t="shared" ref="G6" si="0">SUM(G7:G10)</f>
        <v>0</v>
      </c>
      <c r="H6" s="249">
        <f>SUM(H7:H10)</f>
        <v>3731725</v>
      </c>
      <c r="I6" s="16"/>
    </row>
    <row r="7" spans="2:9" x14ac:dyDescent="0.2">
      <c r="B7" s="19">
        <v>1</v>
      </c>
      <c r="C7" s="19"/>
      <c r="D7" s="41" t="s">
        <v>32</v>
      </c>
      <c r="E7" s="11">
        <v>8</v>
      </c>
      <c r="F7" s="105">
        <v>37392</v>
      </c>
      <c r="G7" s="103"/>
      <c r="H7" s="105">
        <v>3731725</v>
      </c>
      <c r="I7" s="16"/>
    </row>
    <row r="8" spans="2:9" x14ac:dyDescent="0.2">
      <c r="B8" s="19">
        <v>2</v>
      </c>
      <c r="C8" s="19"/>
      <c r="D8" s="39" t="s">
        <v>33</v>
      </c>
      <c r="E8" s="333" t="s">
        <v>335</v>
      </c>
      <c r="F8" s="105">
        <v>3055397.4699999997</v>
      </c>
      <c r="G8" s="105"/>
      <c r="H8" s="105"/>
      <c r="I8" s="16"/>
    </row>
    <row r="9" spans="2:9" x14ac:dyDescent="0.2">
      <c r="B9" s="19">
        <v>3</v>
      </c>
      <c r="C9" s="19"/>
      <c r="D9" s="39" t="s">
        <v>2</v>
      </c>
      <c r="E9" s="20"/>
      <c r="F9" s="250"/>
      <c r="G9" s="105"/>
      <c r="H9" s="250"/>
      <c r="I9" s="16"/>
    </row>
    <row r="10" spans="2:9" x14ac:dyDescent="0.2">
      <c r="B10" s="19"/>
      <c r="C10" s="19"/>
      <c r="D10" s="39" t="s">
        <v>3</v>
      </c>
      <c r="E10" s="20"/>
      <c r="F10" s="105"/>
      <c r="G10" s="105"/>
      <c r="H10" s="105"/>
      <c r="I10" s="16"/>
    </row>
    <row r="11" spans="2:9" x14ac:dyDescent="0.2">
      <c r="B11" s="19">
        <v>5</v>
      </c>
      <c r="C11" s="19"/>
      <c r="D11" s="39" t="s">
        <v>34</v>
      </c>
      <c r="E11" s="20">
        <v>9</v>
      </c>
      <c r="F11" s="105"/>
      <c r="G11" s="105"/>
      <c r="H11" s="105">
        <v>-377776</v>
      </c>
      <c r="I11" s="16"/>
    </row>
    <row r="12" spans="2:9" x14ac:dyDescent="0.2">
      <c r="B12" s="19">
        <v>6</v>
      </c>
      <c r="C12" s="19"/>
      <c r="D12" s="39" t="s">
        <v>35</v>
      </c>
      <c r="E12" s="20">
        <v>10</v>
      </c>
      <c r="F12" s="250">
        <v>-1497692.3049000001</v>
      </c>
      <c r="G12" s="1"/>
      <c r="H12" s="250">
        <v>-1603148.1488000001</v>
      </c>
      <c r="I12" s="16"/>
    </row>
    <row r="13" spans="2:9" x14ac:dyDescent="0.2">
      <c r="B13" s="19">
        <v>7</v>
      </c>
      <c r="C13" s="19"/>
      <c r="D13" s="35" t="s">
        <v>36</v>
      </c>
      <c r="E13" s="11">
        <v>11</v>
      </c>
      <c r="F13" s="15">
        <f>SUM(F14:F15)</f>
        <v>-1795429.5</v>
      </c>
      <c r="G13" s="1"/>
      <c r="H13" s="15">
        <f>SUM(H14:H15)</f>
        <v>-1951807.5</v>
      </c>
      <c r="I13" s="16"/>
    </row>
    <row r="14" spans="2:9" x14ac:dyDescent="0.2">
      <c r="B14" s="22" t="s">
        <v>75</v>
      </c>
      <c r="C14" s="22"/>
      <c r="D14" s="37" t="s">
        <v>37</v>
      </c>
      <c r="E14" s="21"/>
      <c r="F14" s="1">
        <v>-1538500</v>
      </c>
      <c r="G14" s="1"/>
      <c r="H14" s="1">
        <v>-1672500</v>
      </c>
      <c r="I14" s="16"/>
    </row>
    <row r="15" spans="2:9" x14ac:dyDescent="0.2">
      <c r="B15" s="23" t="s">
        <v>76</v>
      </c>
      <c r="C15" s="22"/>
      <c r="D15" s="37" t="s">
        <v>38</v>
      </c>
      <c r="E15" s="24"/>
      <c r="F15" s="1">
        <v>-256929.5</v>
      </c>
      <c r="G15" s="1"/>
      <c r="H15" s="1">
        <v>-279307.5</v>
      </c>
      <c r="I15" s="16"/>
    </row>
    <row r="16" spans="2:9" x14ac:dyDescent="0.2">
      <c r="B16" s="22" t="s">
        <v>78</v>
      </c>
      <c r="C16" s="22"/>
      <c r="D16" s="38" t="s">
        <v>39</v>
      </c>
      <c r="E16" s="21"/>
      <c r="F16" s="1"/>
      <c r="G16" s="1"/>
      <c r="H16" s="1"/>
      <c r="I16" s="16"/>
    </row>
    <row r="17" spans="2:9" x14ac:dyDescent="0.2">
      <c r="B17" s="19">
        <v>8</v>
      </c>
      <c r="C17" s="19"/>
      <c r="D17" s="39" t="s">
        <v>40</v>
      </c>
      <c r="E17" s="20">
        <v>12</v>
      </c>
      <c r="F17" s="1">
        <v>-402129.25889877102</v>
      </c>
      <c r="G17" s="1"/>
      <c r="H17" s="1">
        <v>-173173.41434150201</v>
      </c>
      <c r="I17" s="16"/>
    </row>
    <row r="18" spans="2:9" x14ac:dyDescent="0.2">
      <c r="B18" s="19"/>
      <c r="C18" s="19"/>
      <c r="D18" s="36"/>
      <c r="E18" s="21"/>
      <c r="F18" s="15"/>
      <c r="G18" s="15"/>
      <c r="H18" s="15"/>
      <c r="I18" s="16"/>
    </row>
    <row r="19" spans="2:9" x14ac:dyDescent="0.2">
      <c r="B19" s="19">
        <v>9</v>
      </c>
      <c r="C19" s="19"/>
      <c r="D19" s="67" t="s">
        <v>41</v>
      </c>
      <c r="E19" s="68"/>
      <c r="F19" s="30">
        <f>F6+F11+F12+F13+F17</f>
        <v>-602461.59379877138</v>
      </c>
      <c r="G19" s="30"/>
      <c r="H19" s="30">
        <f>H6+H11+H12+H13+H17</f>
        <v>-374180.06314150209</v>
      </c>
      <c r="I19" s="29"/>
    </row>
    <row r="20" spans="2:9" x14ac:dyDescent="0.2">
      <c r="B20" s="19"/>
      <c r="C20" s="19"/>
      <c r="D20" s="36"/>
      <c r="E20" s="21"/>
      <c r="F20" s="15"/>
      <c r="G20" s="15"/>
      <c r="H20" s="15"/>
      <c r="I20" s="16"/>
    </row>
    <row r="21" spans="2:9" x14ac:dyDescent="0.2">
      <c r="B21" s="19">
        <v>12</v>
      </c>
      <c r="C21" s="19"/>
      <c r="D21" s="36" t="s">
        <v>42</v>
      </c>
      <c r="E21" s="21"/>
      <c r="F21" s="15"/>
      <c r="G21" s="15"/>
      <c r="H21" s="15"/>
      <c r="I21" s="16"/>
    </row>
    <row r="22" spans="2:9" x14ac:dyDescent="0.2">
      <c r="B22" s="19" t="s">
        <v>43</v>
      </c>
      <c r="C22" s="19"/>
      <c r="D22" s="39" t="s">
        <v>263</v>
      </c>
      <c r="E22" s="21"/>
      <c r="F22" s="1">
        <v>-13962.742</v>
      </c>
      <c r="G22" s="1"/>
      <c r="H22" s="1">
        <v>601922.61640000006</v>
      </c>
      <c r="I22" s="16"/>
    </row>
    <row r="23" spans="2:9" x14ac:dyDescent="0.2">
      <c r="B23" s="19">
        <v>13</v>
      </c>
      <c r="C23" s="19"/>
      <c r="D23" s="67" t="s">
        <v>44</v>
      </c>
      <c r="E23" s="69">
        <v>13</v>
      </c>
      <c r="F23" s="30">
        <f>SUM(F22:F22)</f>
        <v>-13962.742</v>
      </c>
      <c r="G23" s="30"/>
      <c r="H23" s="30">
        <f>SUM(H22:H22)</f>
        <v>601922.61640000006</v>
      </c>
      <c r="I23" s="16"/>
    </row>
    <row r="24" spans="2:9" ht="6" customHeight="1" x14ac:dyDescent="0.2">
      <c r="B24" s="19"/>
      <c r="C24" s="19"/>
      <c r="D24" s="40"/>
      <c r="E24" s="20"/>
      <c r="F24" s="1"/>
      <c r="G24" s="1"/>
      <c r="H24" s="1"/>
      <c r="I24" s="16"/>
    </row>
    <row r="25" spans="2:9" x14ac:dyDescent="0.2">
      <c r="B25" s="19">
        <v>14</v>
      </c>
      <c r="C25" s="19"/>
      <c r="D25" s="67" t="s">
        <v>45</v>
      </c>
      <c r="E25" s="69">
        <v>14</v>
      </c>
      <c r="F25" s="30">
        <f>F19+F23</f>
        <v>-616424.33579877135</v>
      </c>
      <c r="G25" s="30"/>
      <c r="H25" s="30">
        <f>H19+H23</f>
        <v>227742.55325849797</v>
      </c>
      <c r="I25" s="16"/>
    </row>
    <row r="26" spans="2:9" x14ac:dyDescent="0.2">
      <c r="B26" s="19">
        <v>15</v>
      </c>
      <c r="C26" s="19"/>
      <c r="D26" s="39" t="s">
        <v>100</v>
      </c>
      <c r="E26" s="25"/>
      <c r="F26" s="1"/>
      <c r="G26" s="1"/>
      <c r="H26" s="1">
        <v>-89733.172988774706</v>
      </c>
      <c r="I26" s="16"/>
    </row>
    <row r="27" spans="2:9" ht="13.5" thickBot="1" x14ac:dyDescent="0.25">
      <c r="B27" s="26">
        <v>16</v>
      </c>
      <c r="C27" s="19"/>
      <c r="D27" s="70" t="s">
        <v>46</v>
      </c>
      <c r="E27" s="71"/>
      <c r="F27" s="251">
        <f>F25+F26</f>
        <v>-616424.33579877135</v>
      </c>
      <c r="G27" s="251"/>
      <c r="H27" s="251">
        <f>H25+H26</f>
        <v>138009.38026972325</v>
      </c>
      <c r="I27" s="16"/>
    </row>
    <row r="28" spans="2:9" ht="13.5" thickTop="1" x14ac:dyDescent="0.2">
      <c r="B28" s="26"/>
      <c r="C28" s="19"/>
      <c r="D28" s="39"/>
      <c r="E28" s="21"/>
      <c r="F28" s="248"/>
      <c r="G28" s="81"/>
      <c r="H28" s="82"/>
      <c r="I28" s="16"/>
    </row>
  </sheetData>
  <mergeCells count="2">
    <mergeCell ref="B4:B5"/>
    <mergeCell ref="F4:H4"/>
  </mergeCells>
  <phoneticPr fontId="23" type="noConversion"/>
  <pageMargins left="0.36" right="0" top="0.67"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M35"/>
  <sheetViews>
    <sheetView workbookViewId="0">
      <selection activeCell="G16" sqref="G16:G17"/>
    </sheetView>
  </sheetViews>
  <sheetFormatPr defaultColWidth="9.140625" defaultRowHeight="12.75" x14ac:dyDescent="0.2"/>
  <cols>
    <col min="1" max="1" width="2.42578125" style="12" customWidth="1"/>
    <col min="2" max="2" width="45" style="12" customWidth="1"/>
    <col min="3" max="3" width="14" style="1" customWidth="1"/>
    <col min="4" max="4" width="1.42578125" style="1" customWidth="1"/>
    <col min="5" max="5" width="13.85546875" style="1" customWidth="1"/>
    <col min="6" max="13" width="13.85546875" style="12" customWidth="1"/>
    <col min="14" max="14" width="13.85546875" style="12" bestFit="1" customWidth="1"/>
    <col min="15" max="16384" width="9.140625" style="12"/>
  </cols>
  <sheetData>
    <row r="1" spans="2:13" ht="9" customHeight="1" x14ac:dyDescent="0.2">
      <c r="C1" s="119"/>
    </row>
    <row r="2" spans="2:13" ht="15.75" x14ac:dyDescent="0.2">
      <c r="B2" s="120" t="s">
        <v>346</v>
      </c>
      <c r="C2" s="49"/>
      <c r="D2" s="49"/>
    </row>
    <row r="3" spans="2:13" x14ac:dyDescent="0.2">
      <c r="B3" s="42" t="s">
        <v>7</v>
      </c>
      <c r="C3" s="49"/>
      <c r="D3" s="49"/>
    </row>
    <row r="4" spans="2:13" x14ac:dyDescent="0.2">
      <c r="B4" s="42"/>
      <c r="C4" s="75"/>
      <c r="D4" s="75"/>
    </row>
    <row r="5" spans="2:13" x14ac:dyDescent="0.2">
      <c r="B5" s="79" t="s">
        <v>5</v>
      </c>
      <c r="C5" s="27" t="s">
        <v>323</v>
      </c>
      <c r="D5" s="27"/>
      <c r="E5" s="27" t="s">
        <v>308</v>
      </c>
      <c r="F5" s="43"/>
      <c r="G5" s="43"/>
      <c r="H5" s="43"/>
      <c r="I5" s="43"/>
      <c r="J5" s="43"/>
      <c r="K5" s="43"/>
      <c r="L5" s="43"/>
      <c r="M5" s="43"/>
    </row>
    <row r="6" spans="2:13" x14ac:dyDescent="0.2">
      <c r="B6" s="42" t="s">
        <v>8</v>
      </c>
      <c r="C6" s="15"/>
      <c r="D6" s="15"/>
      <c r="E6" s="15"/>
    </row>
    <row r="7" spans="2:13" x14ac:dyDescent="0.2">
      <c r="B7" s="42" t="s">
        <v>101</v>
      </c>
      <c r="C7" s="15">
        <v>-616424.33579877135</v>
      </c>
      <c r="D7" s="15"/>
      <c r="E7" s="15">
        <v>227742.5532584982</v>
      </c>
      <c r="F7" s="15"/>
      <c r="G7" s="15"/>
      <c r="H7" s="15"/>
      <c r="I7" s="15"/>
      <c r="J7" s="15"/>
      <c r="K7" s="15"/>
      <c r="L7" s="15"/>
      <c r="M7" s="15"/>
    </row>
    <row r="8" spans="2:13" x14ac:dyDescent="0.2">
      <c r="B8" s="44" t="s">
        <v>9</v>
      </c>
      <c r="D8" s="15"/>
      <c r="F8" s="1"/>
      <c r="G8" s="1"/>
      <c r="H8" s="1"/>
      <c r="I8" s="1"/>
      <c r="J8" s="1"/>
      <c r="K8" s="1"/>
      <c r="L8" s="1"/>
      <c r="M8" s="1"/>
    </row>
    <row r="9" spans="2:13" x14ac:dyDescent="0.2">
      <c r="B9" s="44" t="s">
        <v>10</v>
      </c>
      <c r="C9" s="76"/>
      <c r="D9" s="59"/>
      <c r="E9" s="76">
        <v>-89733.172988774706</v>
      </c>
      <c r="F9" s="45"/>
      <c r="G9" s="45"/>
      <c r="H9" s="45"/>
      <c r="I9" s="45"/>
      <c r="J9" s="45"/>
      <c r="K9" s="45"/>
      <c r="L9" s="45"/>
      <c r="M9" s="45"/>
    </row>
    <row r="10" spans="2:13" x14ac:dyDescent="0.2">
      <c r="B10" s="44" t="s">
        <v>11</v>
      </c>
      <c r="C10" s="76"/>
      <c r="D10" s="59"/>
      <c r="E10" s="76"/>
      <c r="F10" s="45"/>
      <c r="G10" s="45"/>
      <c r="H10" s="45"/>
      <c r="I10" s="45"/>
      <c r="J10" s="45"/>
      <c r="K10" s="45"/>
      <c r="L10" s="45"/>
      <c r="M10" s="45"/>
    </row>
    <row r="11" spans="2:13" x14ac:dyDescent="0.2">
      <c r="B11" s="44" t="s">
        <v>108</v>
      </c>
      <c r="C11" s="1">
        <v>402129.25889877102</v>
      </c>
      <c r="E11" s="1">
        <v>173173.41434150201</v>
      </c>
      <c r="F11" s="15"/>
      <c r="G11" s="15"/>
      <c r="H11" s="15"/>
      <c r="I11" s="15"/>
      <c r="J11" s="15"/>
      <c r="K11" s="15"/>
      <c r="L11" s="15"/>
      <c r="M11" s="15"/>
    </row>
    <row r="12" spans="2:13" x14ac:dyDescent="0.2">
      <c r="B12" s="44" t="s">
        <v>12</v>
      </c>
      <c r="F12" s="15"/>
      <c r="G12" s="15"/>
      <c r="H12" s="15"/>
      <c r="I12" s="15"/>
      <c r="J12" s="15"/>
      <c r="K12" s="15"/>
      <c r="L12" s="15"/>
      <c r="M12" s="15"/>
    </row>
    <row r="13" spans="2:13" x14ac:dyDescent="0.2">
      <c r="B13" s="72"/>
      <c r="C13" s="46"/>
      <c r="D13" s="46"/>
      <c r="E13" s="46"/>
      <c r="F13" s="1"/>
      <c r="G13" s="1"/>
      <c r="H13" s="1"/>
      <c r="I13" s="1"/>
      <c r="J13" s="1"/>
      <c r="K13" s="1"/>
      <c r="L13" s="1"/>
      <c r="M13" s="1"/>
    </row>
    <row r="14" spans="2:13" x14ac:dyDescent="0.2">
      <c r="B14" s="42" t="s">
        <v>13</v>
      </c>
      <c r="C14" s="15">
        <f>SUM(C7:C12)</f>
        <v>-214295.07690000033</v>
      </c>
      <c r="D14" s="15">
        <f>SUM(D7:D12)</f>
        <v>0</v>
      </c>
      <c r="E14" s="15">
        <f>SUM(E7:E12)</f>
        <v>311182.79461122549</v>
      </c>
      <c r="F14" s="15"/>
      <c r="G14" s="15"/>
      <c r="H14" s="15"/>
      <c r="I14" s="15"/>
      <c r="J14" s="15"/>
      <c r="K14" s="15"/>
      <c r="L14" s="15"/>
      <c r="M14" s="15"/>
    </row>
    <row r="15" spans="2:13" x14ac:dyDescent="0.2">
      <c r="B15" s="44" t="s">
        <v>14</v>
      </c>
      <c r="C15" s="77">
        <v>3849010.86</v>
      </c>
      <c r="E15" s="77">
        <v>-4444930.6940854583</v>
      </c>
      <c r="F15" s="47"/>
      <c r="G15" s="47"/>
      <c r="H15" s="47"/>
      <c r="I15" s="47"/>
      <c r="J15" s="47"/>
      <c r="K15" s="47"/>
      <c r="L15" s="47"/>
      <c r="M15" s="47"/>
    </row>
    <row r="16" spans="2:13" x14ac:dyDescent="0.2">
      <c r="B16" s="44" t="s">
        <v>15</v>
      </c>
      <c r="C16" s="77"/>
      <c r="E16" s="77"/>
      <c r="F16" s="47"/>
      <c r="G16" s="47"/>
      <c r="H16" s="47"/>
      <c r="I16" s="47"/>
      <c r="J16" s="47"/>
      <c r="K16" s="47"/>
      <c r="L16" s="47"/>
      <c r="M16" s="47"/>
    </row>
    <row r="17" spans="2:13" x14ac:dyDescent="0.2">
      <c r="B17" s="44" t="s">
        <v>16</v>
      </c>
      <c r="C17" s="77"/>
      <c r="E17" s="77"/>
      <c r="F17" s="47"/>
      <c r="G17" s="47"/>
      <c r="H17" s="47"/>
      <c r="I17" s="47"/>
      <c r="J17" s="47"/>
      <c r="K17" s="47"/>
      <c r="L17" s="47"/>
      <c r="M17" s="47"/>
    </row>
    <row r="18" spans="2:13" x14ac:dyDescent="0.2">
      <c r="B18" s="44" t="s">
        <v>17</v>
      </c>
      <c r="C18" s="252">
        <v>-3701218.4129887745</v>
      </c>
      <c r="E18" s="252">
        <v>4202676.932988774</v>
      </c>
      <c r="F18" s="48"/>
      <c r="G18" s="48"/>
      <c r="H18" s="48"/>
      <c r="I18" s="48"/>
      <c r="J18" s="48"/>
      <c r="K18" s="48"/>
      <c r="L18" s="48"/>
      <c r="M18" s="48"/>
    </row>
    <row r="19" spans="2:13" x14ac:dyDescent="0.2">
      <c r="B19" s="44" t="s">
        <v>18</v>
      </c>
      <c r="C19" s="77"/>
      <c r="E19" s="77"/>
      <c r="F19" s="47"/>
      <c r="G19" s="47"/>
      <c r="H19" s="47"/>
      <c r="I19" s="47"/>
      <c r="J19" s="47"/>
      <c r="K19" s="47"/>
      <c r="L19" s="47"/>
      <c r="M19" s="47"/>
    </row>
    <row r="20" spans="2:13" x14ac:dyDescent="0.2">
      <c r="B20" s="44" t="s">
        <v>19</v>
      </c>
      <c r="C20" s="252"/>
      <c r="E20" s="252"/>
      <c r="F20" s="48"/>
      <c r="G20" s="48"/>
      <c r="H20" s="48"/>
      <c r="I20" s="48"/>
      <c r="J20" s="48"/>
      <c r="K20" s="48"/>
      <c r="L20" s="48"/>
      <c r="M20" s="48"/>
    </row>
    <row r="21" spans="2:13" s="14" customFormat="1" x14ac:dyDescent="0.2">
      <c r="B21" s="73" t="s">
        <v>20</v>
      </c>
      <c r="C21" s="30">
        <f>SUM(C15:C20)</f>
        <v>147792.44701122539</v>
      </c>
      <c r="D21" s="30">
        <f>SUM(D15:D20)</f>
        <v>0</v>
      </c>
      <c r="E21" s="30">
        <f>SUM(E15:E20)</f>
        <v>-242253.76109668426</v>
      </c>
      <c r="F21" s="45"/>
      <c r="G21" s="45"/>
      <c r="H21" s="45"/>
      <c r="I21" s="45"/>
      <c r="J21" s="45"/>
      <c r="K21" s="45"/>
      <c r="L21" s="45"/>
      <c r="M21" s="45"/>
    </row>
    <row r="22" spans="2:13" s="14" customFormat="1" x14ac:dyDescent="0.2">
      <c r="B22" s="42" t="s">
        <v>21</v>
      </c>
      <c r="C22" s="15"/>
      <c r="D22" s="15"/>
      <c r="E22" s="15"/>
      <c r="F22" s="15"/>
      <c r="G22" s="15"/>
      <c r="H22" s="15"/>
      <c r="I22" s="15"/>
      <c r="J22" s="15"/>
      <c r="K22" s="15"/>
      <c r="L22" s="15"/>
      <c r="M22" s="15"/>
    </row>
    <row r="23" spans="2:13" s="14" customFormat="1" x14ac:dyDescent="0.2">
      <c r="B23" s="44" t="s">
        <v>22</v>
      </c>
      <c r="C23" s="1"/>
      <c r="D23" s="1"/>
      <c r="E23" s="1"/>
      <c r="F23" s="15"/>
      <c r="G23" s="15"/>
      <c r="H23" s="15"/>
      <c r="I23" s="15"/>
      <c r="J23" s="15"/>
      <c r="K23" s="15"/>
      <c r="L23" s="15"/>
      <c r="M23" s="15"/>
    </row>
    <row r="24" spans="2:13" s="14" customFormat="1" x14ac:dyDescent="0.2">
      <c r="B24" s="44" t="s">
        <v>23</v>
      </c>
      <c r="C24" s="76"/>
      <c r="D24" s="1"/>
      <c r="E24" s="76">
        <v>-217603</v>
      </c>
      <c r="F24" s="45"/>
      <c r="G24" s="45"/>
      <c r="H24" s="45"/>
      <c r="I24" s="45"/>
      <c r="J24" s="45"/>
      <c r="K24" s="45"/>
      <c r="L24" s="45"/>
      <c r="M24" s="45"/>
    </row>
    <row r="25" spans="2:13" s="14" customFormat="1" x14ac:dyDescent="0.2">
      <c r="B25" s="73" t="s">
        <v>24</v>
      </c>
      <c r="C25" s="78">
        <f>SUM(C22:C24)</f>
        <v>0</v>
      </c>
      <c r="D25" s="78">
        <f>SUM(D22:D24)</f>
        <v>0</v>
      </c>
      <c r="E25" s="78">
        <f>SUM(E22:E24)</f>
        <v>-217603</v>
      </c>
      <c r="F25" s="45"/>
      <c r="G25" s="45"/>
      <c r="H25" s="45"/>
      <c r="I25" s="45"/>
      <c r="J25" s="45"/>
      <c r="K25" s="45"/>
      <c r="L25" s="45"/>
      <c r="M25" s="45"/>
    </row>
    <row r="26" spans="2:13" s="14" customFormat="1" x14ac:dyDescent="0.2">
      <c r="B26" s="44"/>
      <c r="C26" s="15"/>
      <c r="D26" s="15"/>
      <c r="E26" s="15"/>
      <c r="F26" s="15"/>
      <c r="G26" s="15"/>
      <c r="H26" s="15"/>
      <c r="I26" s="15"/>
      <c r="J26" s="15"/>
      <c r="K26" s="15"/>
      <c r="L26" s="15"/>
      <c r="M26" s="15"/>
    </row>
    <row r="27" spans="2:13" s="14" customFormat="1" x14ac:dyDescent="0.2">
      <c r="B27" s="42" t="s">
        <v>25</v>
      </c>
      <c r="C27" s="15"/>
      <c r="D27" s="15"/>
      <c r="E27" s="15"/>
      <c r="F27" s="15"/>
      <c r="G27" s="15"/>
      <c r="H27" s="15"/>
      <c r="I27" s="15"/>
      <c r="J27" s="15"/>
      <c r="K27" s="15"/>
      <c r="L27" s="15"/>
      <c r="M27" s="15"/>
    </row>
    <row r="28" spans="2:13" s="14" customFormat="1" x14ac:dyDescent="0.2">
      <c r="B28" s="44" t="s">
        <v>109</v>
      </c>
      <c r="C28" s="1"/>
      <c r="D28" s="15"/>
      <c r="E28" s="1"/>
      <c r="F28" s="15"/>
      <c r="G28" s="15"/>
      <c r="H28" s="15"/>
      <c r="I28" s="15"/>
      <c r="J28" s="15"/>
      <c r="K28" s="15"/>
      <c r="L28" s="15"/>
      <c r="M28" s="15"/>
    </row>
    <row r="29" spans="2:13" s="14" customFormat="1" x14ac:dyDescent="0.2">
      <c r="B29" s="44" t="s">
        <v>110</v>
      </c>
      <c r="C29" s="1"/>
      <c r="D29" s="1"/>
      <c r="E29" s="1"/>
      <c r="F29" s="15"/>
      <c r="G29" s="15"/>
      <c r="H29" s="15"/>
      <c r="I29" s="15"/>
      <c r="J29" s="15"/>
      <c r="K29" s="15"/>
      <c r="L29" s="15"/>
      <c r="M29" s="15"/>
    </row>
    <row r="30" spans="2:13" s="14" customFormat="1" x14ac:dyDescent="0.2">
      <c r="B30" s="73" t="s">
        <v>26</v>
      </c>
      <c r="C30" s="78">
        <f>SUM(C28:C29)</f>
        <v>0</v>
      </c>
      <c r="D30" s="78">
        <f>SUM(D28:D29)</f>
        <v>0</v>
      </c>
      <c r="E30" s="78">
        <f>SUM(E28:E29)</f>
        <v>0</v>
      </c>
      <c r="F30" s="45"/>
      <c r="G30" s="45"/>
      <c r="H30" s="45"/>
      <c r="I30" s="45"/>
      <c r="J30" s="45"/>
      <c r="K30" s="45"/>
      <c r="L30" s="45"/>
      <c r="M30" s="45"/>
    </row>
    <row r="31" spans="2:13" s="14" customFormat="1" x14ac:dyDescent="0.2">
      <c r="B31" s="44" t="s">
        <v>27</v>
      </c>
      <c r="C31" s="76"/>
      <c r="D31" s="76"/>
      <c r="E31" s="76"/>
      <c r="F31" s="45"/>
      <c r="G31" s="45"/>
      <c r="H31" s="45"/>
      <c r="I31" s="45"/>
      <c r="J31" s="45"/>
      <c r="K31" s="45"/>
      <c r="L31" s="45"/>
      <c r="M31" s="45"/>
    </row>
    <row r="32" spans="2:13" s="14" customFormat="1" x14ac:dyDescent="0.2">
      <c r="B32" s="42" t="s">
        <v>28</v>
      </c>
      <c r="C32" s="1">
        <f>C30+C25+C21+C14</f>
        <v>-66502.629888774944</v>
      </c>
      <c r="D32" s="1">
        <f>D30+D25+D21+D14</f>
        <v>0</v>
      </c>
      <c r="E32" s="1">
        <f>E30+E25+E21+E14</f>
        <v>-148673.96648545878</v>
      </c>
      <c r="F32" s="15"/>
      <c r="G32" s="15"/>
      <c r="H32" s="15"/>
      <c r="I32" s="15"/>
      <c r="J32" s="15"/>
      <c r="K32" s="15"/>
      <c r="L32" s="15"/>
      <c r="M32" s="15"/>
    </row>
    <row r="33" spans="2:13" s="14" customFormat="1" x14ac:dyDescent="0.2">
      <c r="B33" s="44" t="s">
        <v>29</v>
      </c>
      <c r="C33" s="253">
        <v>75305.227599998354</v>
      </c>
      <c r="D33" s="96"/>
      <c r="E33" s="253">
        <v>223979.19849999971</v>
      </c>
      <c r="F33" s="15"/>
      <c r="G33" s="15"/>
      <c r="H33" s="15"/>
      <c r="I33" s="15"/>
      <c r="J33" s="15"/>
      <c r="K33" s="15"/>
      <c r="L33" s="15"/>
      <c r="M33" s="15"/>
    </row>
    <row r="34" spans="2:13" s="14" customFormat="1" ht="13.5" thickBot="1" x14ac:dyDescent="0.25">
      <c r="B34" s="74" t="s">
        <v>30</v>
      </c>
      <c r="C34" s="95">
        <v>8802.6031000002986</v>
      </c>
      <c r="D34" s="95"/>
      <c r="E34" s="95">
        <v>75305.227599998354</v>
      </c>
      <c r="F34" s="50"/>
      <c r="G34" s="50"/>
      <c r="H34" s="50"/>
      <c r="I34" s="50"/>
      <c r="J34" s="50"/>
      <c r="K34" s="50"/>
      <c r="L34" s="50"/>
      <c r="M34" s="50"/>
    </row>
    <row r="35" spans="2:13" s="14" customFormat="1" ht="13.5" thickTop="1" x14ac:dyDescent="0.2">
      <c r="B35" s="44"/>
      <c r="C35" s="49"/>
      <c r="D35" s="49"/>
      <c r="E35" s="1"/>
      <c r="F35" s="13"/>
      <c r="G35" s="13"/>
      <c r="H35" s="13"/>
      <c r="I35" s="13"/>
      <c r="J35" s="13"/>
      <c r="K35" s="13"/>
      <c r="L35" s="13"/>
      <c r="M35" s="13"/>
    </row>
  </sheetData>
  <phoneticPr fontId="23" type="noConversion"/>
  <pageMargins left="0.33" right="0" top="0.68" bottom="0.3" header="0.22" footer="0.21"/>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2:J13"/>
  <sheetViews>
    <sheetView showGridLines="0" workbookViewId="0">
      <selection activeCell="C25" sqref="C25"/>
    </sheetView>
  </sheetViews>
  <sheetFormatPr defaultColWidth="9.140625" defaultRowHeight="12.75" x14ac:dyDescent="0.2"/>
  <cols>
    <col min="1" max="1" width="1.5703125" style="62" customWidth="1"/>
    <col min="2" max="2" width="4.85546875" style="62" customWidth="1"/>
    <col min="3" max="3" width="55.7109375" style="62" bestFit="1" customWidth="1"/>
    <col min="4" max="4" width="1.85546875" style="62" customWidth="1"/>
    <col min="5" max="5" width="12.28515625" style="62" customWidth="1"/>
    <col min="6" max="6" width="13" style="62" hidden="1" customWidth="1"/>
    <col min="7" max="7" width="11.7109375" style="62" customWidth="1"/>
    <col min="8" max="9" width="11.7109375" style="63" customWidth="1"/>
    <col min="10" max="16384" width="9.140625" style="62"/>
  </cols>
  <sheetData>
    <row r="2" spans="2:10" s="51" customFormat="1" ht="16.5" customHeight="1" x14ac:dyDescent="0.2">
      <c r="C2" s="364" t="s">
        <v>346</v>
      </c>
      <c r="D2" s="119"/>
      <c r="E2" s="363" t="s">
        <v>47</v>
      </c>
      <c r="F2" s="363"/>
      <c r="G2" s="363"/>
      <c r="H2" s="363"/>
      <c r="I2" s="363"/>
    </row>
    <row r="3" spans="2:10" s="51" customFormat="1" x14ac:dyDescent="0.2">
      <c r="C3" s="364"/>
      <c r="E3" s="54"/>
      <c r="F3" s="54"/>
      <c r="G3" s="54"/>
      <c r="H3" s="57"/>
      <c r="I3" s="63"/>
      <c r="J3" s="62"/>
    </row>
    <row r="4" spans="2:10" s="51" customFormat="1" ht="30" customHeight="1" x14ac:dyDescent="0.2">
      <c r="C4" s="260">
        <v>7</v>
      </c>
      <c r="D4" s="99"/>
      <c r="E4" s="100" t="s">
        <v>1</v>
      </c>
      <c r="F4" s="100"/>
      <c r="G4" s="100" t="s">
        <v>107</v>
      </c>
      <c r="H4" s="101" t="s">
        <v>105</v>
      </c>
      <c r="I4" s="102" t="s">
        <v>71</v>
      </c>
      <c r="J4" s="62"/>
    </row>
    <row r="5" spans="2:10" s="52" customFormat="1" x14ac:dyDescent="0.2">
      <c r="B5" s="51" t="s">
        <v>4</v>
      </c>
      <c r="C5" s="53" t="s">
        <v>309</v>
      </c>
      <c r="D5" s="53"/>
      <c r="E5" s="254"/>
      <c r="F5" s="255"/>
      <c r="G5" s="254"/>
      <c r="H5" s="254">
        <v>-1456617.9751432096</v>
      </c>
      <c r="I5" s="255">
        <f>SUM(E5:H5)</f>
        <v>-1456617.9751432096</v>
      </c>
    </row>
    <row r="6" spans="2:10" x14ac:dyDescent="0.2">
      <c r="B6" s="55" t="s">
        <v>48</v>
      </c>
      <c r="C6" s="51" t="s">
        <v>49</v>
      </c>
      <c r="D6" s="51"/>
      <c r="E6" s="56"/>
      <c r="F6" s="56"/>
      <c r="G6" s="56"/>
      <c r="H6" s="56"/>
      <c r="I6" s="56">
        <f t="shared" ref="I6:I13" si="0">SUM(E6:H6)</f>
        <v>0</v>
      </c>
    </row>
    <row r="7" spans="2:10" x14ac:dyDescent="0.2">
      <c r="B7" s="55" t="s">
        <v>50</v>
      </c>
      <c r="C7" s="51" t="s">
        <v>51</v>
      </c>
      <c r="D7" s="51"/>
      <c r="E7" s="56"/>
      <c r="F7" s="56"/>
      <c r="G7" s="56"/>
      <c r="H7" s="56"/>
      <c r="I7" s="56">
        <f t="shared" si="0"/>
        <v>0</v>
      </c>
    </row>
    <row r="8" spans="2:10" x14ac:dyDescent="0.2">
      <c r="B8" s="55" t="s">
        <v>52</v>
      </c>
      <c r="C8" s="51" t="s">
        <v>104</v>
      </c>
      <c r="D8" s="51"/>
      <c r="E8" s="56"/>
      <c r="F8" s="56"/>
      <c r="G8" s="56"/>
      <c r="H8" s="56">
        <v>-616424.33579877065</v>
      </c>
      <c r="I8" s="56">
        <f t="shared" si="0"/>
        <v>-616424.33579877065</v>
      </c>
    </row>
    <row r="9" spans="2:10" x14ac:dyDescent="0.2">
      <c r="B9" s="55" t="s">
        <v>53</v>
      </c>
      <c r="C9" s="51" t="s">
        <v>102</v>
      </c>
      <c r="D9" s="51"/>
      <c r="E9" s="63"/>
      <c r="F9" s="63"/>
      <c r="G9" s="63"/>
      <c r="I9" s="56">
        <f t="shared" si="0"/>
        <v>0</v>
      </c>
    </row>
    <row r="10" spans="2:10" x14ac:dyDescent="0.2">
      <c r="B10" s="55" t="s">
        <v>54</v>
      </c>
      <c r="C10" s="51" t="s">
        <v>55</v>
      </c>
      <c r="D10" s="51"/>
      <c r="E10" s="56"/>
      <c r="F10" s="56"/>
      <c r="G10" s="56"/>
      <c r="H10" s="56"/>
      <c r="I10" s="56">
        <f t="shared" si="0"/>
        <v>0</v>
      </c>
    </row>
    <row r="11" spans="2:10" x14ac:dyDescent="0.2">
      <c r="B11" s="55" t="s">
        <v>56</v>
      </c>
      <c r="C11" s="51" t="s">
        <v>57</v>
      </c>
      <c r="D11" s="51"/>
      <c r="E11" s="56"/>
      <c r="F11" s="56"/>
      <c r="G11" s="56"/>
      <c r="H11" s="56"/>
      <c r="I11" s="56">
        <f t="shared" si="0"/>
        <v>0</v>
      </c>
    </row>
    <row r="12" spans="2:10" x14ac:dyDescent="0.2">
      <c r="B12" s="55" t="s">
        <v>58</v>
      </c>
      <c r="C12" s="51" t="s">
        <v>59</v>
      </c>
      <c r="D12" s="51"/>
      <c r="E12" s="56"/>
      <c r="F12" s="56"/>
      <c r="G12" s="56"/>
      <c r="H12" s="56"/>
      <c r="I12" s="56">
        <f t="shared" si="0"/>
        <v>0</v>
      </c>
    </row>
    <row r="13" spans="2:10" x14ac:dyDescent="0.2">
      <c r="B13" s="51" t="s">
        <v>4</v>
      </c>
      <c r="C13" s="53" t="s">
        <v>324</v>
      </c>
      <c r="D13" s="53"/>
      <c r="E13" s="256">
        <f>SUM(E5:E12)</f>
        <v>0</v>
      </c>
      <c r="F13" s="256"/>
      <c r="G13" s="256"/>
      <c r="H13" s="256">
        <f>SUM(H5:H12)</f>
        <v>-2073042.3109419802</v>
      </c>
      <c r="I13" s="256">
        <f t="shared" si="0"/>
        <v>-2073042.3109419802</v>
      </c>
    </row>
  </sheetData>
  <mergeCells count="2">
    <mergeCell ref="E2:I2"/>
    <mergeCell ref="C2:C3"/>
  </mergeCells>
  <phoneticPr fontId="31" type="noConversion"/>
  <pageMargins left="0.75" right="0.21" top="0.75" bottom="0.75" header="0.3" footer="0.3"/>
  <pageSetup scale="11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7"/>
  <sheetViews>
    <sheetView zoomScale="75" zoomScaleNormal="75" workbookViewId="0">
      <selection activeCell="Q34" sqref="Q34"/>
    </sheetView>
  </sheetViews>
  <sheetFormatPr defaultColWidth="9.140625" defaultRowHeight="12.75" x14ac:dyDescent="0.2"/>
  <cols>
    <col min="1" max="1" width="2.7109375" style="219" customWidth="1"/>
    <col min="2" max="2" width="1.42578125" style="219" customWidth="1"/>
    <col min="3" max="3" width="9.140625" style="212"/>
    <col min="4" max="11" width="9.140625" style="219"/>
    <col min="12" max="12" width="9.140625" style="224"/>
    <col min="13" max="13" width="5.7109375" style="224" customWidth="1"/>
    <col min="14" max="14" width="6" style="176" customWidth="1"/>
    <col min="15" max="16384" width="9.140625" style="176"/>
  </cols>
  <sheetData>
    <row r="1" spans="1:14" x14ac:dyDescent="0.2">
      <c r="A1" s="176"/>
      <c r="B1" s="177"/>
      <c r="C1" s="178"/>
      <c r="D1" s="178"/>
      <c r="E1" s="178"/>
      <c r="F1" s="179"/>
      <c r="G1" s="179"/>
      <c r="H1" s="179"/>
      <c r="I1" s="179"/>
      <c r="J1" s="179"/>
      <c r="K1" s="179"/>
      <c r="L1" s="180"/>
      <c r="M1" s="180"/>
      <c r="N1" s="181"/>
    </row>
    <row r="2" spans="1:14" ht="18" x14ac:dyDescent="0.2">
      <c r="A2" s="182"/>
      <c r="B2" s="365" t="s">
        <v>191</v>
      </c>
      <c r="C2" s="366"/>
      <c r="D2" s="366"/>
      <c r="E2" s="366"/>
      <c r="F2" s="366"/>
      <c r="G2" s="366"/>
      <c r="H2" s="366"/>
      <c r="I2" s="366"/>
      <c r="J2" s="366"/>
      <c r="K2" s="366"/>
      <c r="L2" s="366"/>
      <c r="M2" s="366"/>
      <c r="N2" s="367"/>
    </row>
    <row r="3" spans="1:14" ht="18" x14ac:dyDescent="0.2">
      <c r="A3" s="182"/>
      <c r="B3" s="183"/>
      <c r="C3" s="184"/>
      <c r="D3" s="184"/>
      <c r="E3" s="184"/>
      <c r="F3" s="184"/>
      <c r="G3" s="184"/>
      <c r="H3" s="184"/>
      <c r="I3" s="184"/>
      <c r="J3" s="184"/>
      <c r="K3" s="184"/>
      <c r="L3" s="184"/>
      <c r="M3" s="184"/>
      <c r="N3" s="185"/>
    </row>
    <row r="4" spans="1:14" x14ac:dyDescent="0.2">
      <c r="A4" s="186"/>
      <c r="B4" s="187"/>
      <c r="C4" s="188"/>
      <c r="D4" s="189" t="s">
        <v>192</v>
      </c>
      <c r="E4" s="190"/>
      <c r="F4" s="191"/>
      <c r="G4" s="191"/>
      <c r="H4" s="191"/>
      <c r="I4" s="191"/>
      <c r="J4" s="191"/>
      <c r="K4" s="191"/>
      <c r="L4" s="192"/>
      <c r="M4" s="193"/>
      <c r="N4" s="194"/>
    </row>
    <row r="5" spans="1:14" x14ac:dyDescent="0.2">
      <c r="A5" s="186"/>
      <c r="B5" s="187"/>
      <c r="C5" s="195"/>
      <c r="D5" s="196"/>
      <c r="E5" s="197"/>
      <c r="F5" s="198"/>
      <c r="G5" s="198"/>
      <c r="H5" s="198"/>
      <c r="I5" s="198"/>
      <c r="J5" s="198"/>
      <c r="K5" s="198"/>
      <c r="L5" s="199"/>
      <c r="M5" s="200"/>
      <c r="N5" s="194"/>
    </row>
    <row r="6" spans="1:14" x14ac:dyDescent="0.2">
      <c r="A6" s="186"/>
      <c r="B6" s="187"/>
      <c r="C6" s="201"/>
      <c r="D6" s="202" t="s">
        <v>193</v>
      </c>
      <c r="E6" s="197"/>
      <c r="F6" s="198"/>
      <c r="G6" s="198"/>
      <c r="H6" s="198"/>
      <c r="I6" s="198"/>
      <c r="J6" s="198"/>
      <c r="K6" s="198"/>
      <c r="L6" s="199"/>
      <c r="M6" s="200"/>
      <c r="N6" s="194"/>
    </row>
    <row r="7" spans="1:14" x14ac:dyDescent="0.2">
      <c r="A7" s="186"/>
      <c r="B7" s="187"/>
      <c r="C7" s="201"/>
      <c r="D7" s="202" t="s">
        <v>194</v>
      </c>
      <c r="E7" s="197"/>
      <c r="F7" s="198"/>
      <c r="G7" s="198"/>
      <c r="H7" s="198"/>
      <c r="I7" s="198"/>
      <c r="J7" s="198"/>
      <c r="K7" s="198"/>
      <c r="L7" s="199"/>
      <c r="M7" s="200"/>
      <c r="N7" s="194"/>
    </row>
    <row r="8" spans="1:14" x14ac:dyDescent="0.2">
      <c r="A8" s="186"/>
      <c r="B8" s="187"/>
      <c r="C8" s="203" t="s">
        <v>195</v>
      </c>
      <c r="D8" s="204"/>
      <c r="E8" s="197"/>
      <c r="F8" s="198"/>
      <c r="G8" s="198"/>
      <c r="H8" s="198"/>
      <c r="I8" s="198"/>
      <c r="J8" s="198"/>
      <c r="K8" s="198"/>
      <c r="L8" s="199"/>
      <c r="M8" s="200"/>
      <c r="N8" s="194"/>
    </row>
    <row r="9" spans="1:14" x14ac:dyDescent="0.2">
      <c r="A9" s="186"/>
      <c r="B9" s="187"/>
      <c r="C9" s="201"/>
      <c r="D9" s="197" t="s">
        <v>196</v>
      </c>
      <c r="E9" s="197"/>
      <c r="F9" s="198"/>
      <c r="G9" s="198"/>
      <c r="H9" s="198"/>
      <c r="I9" s="198"/>
      <c r="J9" s="198"/>
      <c r="K9" s="198"/>
      <c r="L9" s="199"/>
      <c r="M9" s="200"/>
      <c r="N9" s="194"/>
    </row>
    <row r="10" spans="1:14" x14ac:dyDescent="0.2">
      <c r="A10" s="186"/>
      <c r="B10" s="187"/>
      <c r="C10" s="201"/>
      <c r="D10" s="197" t="s">
        <v>197</v>
      </c>
      <c r="E10" s="197"/>
      <c r="F10" s="198"/>
      <c r="G10" s="198"/>
      <c r="H10" s="198"/>
      <c r="I10" s="198"/>
      <c r="J10" s="198"/>
      <c r="K10" s="198"/>
      <c r="L10" s="199"/>
      <c r="M10" s="200"/>
      <c r="N10" s="194"/>
    </row>
    <row r="11" spans="1:14" x14ac:dyDescent="0.2">
      <c r="A11" s="186"/>
      <c r="B11" s="187"/>
      <c r="C11" s="205"/>
      <c r="D11" s="206" t="s">
        <v>198</v>
      </c>
      <c r="E11" s="206"/>
      <c r="F11" s="207"/>
      <c r="G11" s="207"/>
      <c r="H11" s="207"/>
      <c r="I11" s="207"/>
      <c r="J11" s="207"/>
      <c r="K11" s="207"/>
      <c r="L11" s="208"/>
      <c r="M11" s="209"/>
      <c r="N11" s="194"/>
    </row>
    <row r="12" spans="1:14" x14ac:dyDescent="0.2">
      <c r="A12" s="176"/>
      <c r="B12" s="210"/>
      <c r="C12" s="211"/>
      <c r="D12" s="211"/>
      <c r="E12" s="211"/>
      <c r="F12" s="198"/>
      <c r="G12" s="198"/>
      <c r="H12" s="198"/>
      <c r="I12" s="198"/>
      <c r="J12" s="198"/>
      <c r="K12" s="198"/>
      <c r="L12" s="199"/>
      <c r="M12" s="199"/>
      <c r="N12" s="194"/>
    </row>
    <row r="13" spans="1:14" ht="15.75" x14ac:dyDescent="0.2">
      <c r="A13" s="176"/>
      <c r="B13" s="210"/>
      <c r="D13" s="213" t="s">
        <v>199</v>
      </c>
      <c r="E13" s="211"/>
      <c r="F13" s="214" t="s">
        <v>200</v>
      </c>
      <c r="G13" s="198"/>
      <c r="H13" s="198"/>
      <c r="I13" s="198"/>
      <c r="J13" s="198"/>
      <c r="K13" s="198"/>
      <c r="L13" s="199"/>
      <c r="M13" s="199"/>
      <c r="N13" s="194"/>
    </row>
    <row r="14" spans="1:14" x14ac:dyDescent="0.2">
      <c r="A14" s="176"/>
      <c r="B14" s="210"/>
      <c r="C14" s="215"/>
      <c r="D14" s="216"/>
      <c r="E14" s="211"/>
      <c r="F14" s="198"/>
      <c r="G14" s="198"/>
      <c r="H14" s="198"/>
      <c r="I14" s="198"/>
      <c r="J14" s="198"/>
      <c r="K14" s="198"/>
      <c r="L14" s="199"/>
      <c r="M14" s="199"/>
      <c r="N14" s="194"/>
    </row>
    <row r="15" spans="1:14" x14ac:dyDescent="0.2">
      <c r="A15" s="176"/>
      <c r="B15" s="210"/>
      <c r="C15" s="217">
        <v>1</v>
      </c>
      <c r="D15" s="198" t="s">
        <v>358</v>
      </c>
      <c r="E15" s="211"/>
      <c r="F15" s="198"/>
      <c r="G15" s="198"/>
      <c r="H15" s="198"/>
      <c r="I15" s="198"/>
      <c r="J15" s="198"/>
      <c r="K15" s="198"/>
      <c r="L15" s="199"/>
      <c r="M15" s="199"/>
      <c r="N15" s="194"/>
    </row>
    <row r="16" spans="1:14" x14ac:dyDescent="0.2">
      <c r="A16" s="176"/>
      <c r="B16" s="210"/>
      <c r="C16" s="217">
        <v>2</v>
      </c>
      <c r="D16" s="216" t="s">
        <v>257</v>
      </c>
      <c r="E16" s="211"/>
      <c r="F16" s="198"/>
      <c r="G16" s="198"/>
      <c r="H16" s="198"/>
      <c r="I16" s="198"/>
      <c r="J16" s="198"/>
      <c r="K16" s="198"/>
      <c r="L16" s="199"/>
      <c r="M16" s="199"/>
      <c r="N16" s="194"/>
    </row>
    <row r="17" spans="1:14" x14ac:dyDescent="0.2">
      <c r="A17" s="176"/>
      <c r="B17" s="210"/>
      <c r="C17" s="218">
        <v>3</v>
      </c>
      <c r="D17" s="216" t="s">
        <v>201</v>
      </c>
      <c r="E17" s="211"/>
      <c r="F17" s="198"/>
      <c r="G17" s="198"/>
      <c r="H17" s="198"/>
      <c r="I17" s="198"/>
      <c r="J17" s="198"/>
      <c r="K17" s="198"/>
      <c r="L17" s="199"/>
      <c r="M17" s="199"/>
      <c r="N17" s="194"/>
    </row>
    <row r="18" spans="1:14" x14ac:dyDescent="0.2">
      <c r="B18" s="220"/>
      <c r="C18" s="218">
        <v>4</v>
      </c>
      <c r="D18" s="218" t="s">
        <v>202</v>
      </c>
      <c r="E18" s="198"/>
      <c r="F18" s="198"/>
      <c r="G18" s="198"/>
      <c r="H18" s="198"/>
      <c r="I18" s="198"/>
      <c r="J18" s="198"/>
      <c r="K18" s="198"/>
      <c r="L18" s="199"/>
      <c r="M18" s="199"/>
      <c r="N18" s="194"/>
    </row>
    <row r="19" spans="1:14" x14ac:dyDescent="0.2">
      <c r="B19" s="220"/>
      <c r="C19" s="218"/>
      <c r="D19" s="198" t="s">
        <v>203</v>
      </c>
      <c r="E19" s="198"/>
      <c r="F19" s="198"/>
      <c r="G19" s="198"/>
      <c r="H19" s="198"/>
      <c r="I19" s="198"/>
      <c r="J19" s="198"/>
      <c r="K19" s="198"/>
      <c r="L19" s="199"/>
      <c r="M19" s="199"/>
      <c r="N19" s="194"/>
    </row>
    <row r="20" spans="1:14" x14ac:dyDescent="0.2">
      <c r="B20" s="220"/>
      <c r="C20" s="218" t="s">
        <v>204</v>
      </c>
      <c r="D20" s="218"/>
      <c r="E20" s="198"/>
      <c r="F20" s="198"/>
      <c r="G20" s="198"/>
      <c r="H20" s="198"/>
      <c r="I20" s="198"/>
      <c r="J20" s="198"/>
      <c r="K20" s="198"/>
      <c r="L20" s="199"/>
      <c r="M20" s="199"/>
      <c r="N20" s="194"/>
    </row>
    <row r="21" spans="1:14" x14ac:dyDescent="0.2">
      <c r="B21" s="220"/>
      <c r="C21" s="218"/>
      <c r="D21" s="198" t="s">
        <v>205</v>
      </c>
      <c r="E21" s="198"/>
      <c r="F21" s="198"/>
      <c r="G21" s="198"/>
      <c r="H21" s="198"/>
      <c r="I21" s="198"/>
      <c r="J21" s="198"/>
      <c r="K21" s="198"/>
      <c r="L21" s="199"/>
      <c r="M21" s="199"/>
      <c r="N21" s="194"/>
    </row>
    <row r="22" spans="1:14" x14ac:dyDescent="0.2">
      <c r="B22" s="220"/>
      <c r="C22" s="218" t="s">
        <v>206</v>
      </c>
      <c r="D22" s="218"/>
      <c r="E22" s="198"/>
      <c r="F22" s="198"/>
      <c r="G22" s="198"/>
      <c r="H22" s="198"/>
      <c r="I22" s="198"/>
      <c r="J22" s="198"/>
      <c r="K22" s="198"/>
      <c r="L22" s="199"/>
      <c r="M22" s="199"/>
      <c r="N22" s="194"/>
    </row>
    <row r="23" spans="1:14" x14ac:dyDescent="0.2">
      <c r="B23" s="220"/>
      <c r="C23" s="218"/>
      <c r="D23" s="198" t="s">
        <v>207</v>
      </c>
      <c r="E23" s="198"/>
      <c r="F23" s="198"/>
      <c r="G23" s="198"/>
      <c r="H23" s="198"/>
      <c r="I23" s="198"/>
      <c r="J23" s="198"/>
      <c r="K23" s="198"/>
      <c r="L23" s="199"/>
      <c r="M23" s="199"/>
      <c r="N23" s="194"/>
    </row>
    <row r="24" spans="1:14" x14ac:dyDescent="0.2">
      <c r="B24" s="220"/>
      <c r="C24" s="218" t="s">
        <v>208</v>
      </c>
      <c r="D24" s="218"/>
      <c r="E24" s="198"/>
      <c r="F24" s="198"/>
      <c r="G24" s="198"/>
      <c r="H24" s="198"/>
      <c r="I24" s="198"/>
      <c r="J24" s="198"/>
      <c r="K24" s="198"/>
      <c r="L24" s="199"/>
      <c r="M24" s="199"/>
      <c r="N24" s="194"/>
    </row>
    <row r="25" spans="1:14" x14ac:dyDescent="0.2">
      <c r="B25" s="220"/>
      <c r="C25" s="218"/>
      <c r="D25" s="218" t="s">
        <v>209</v>
      </c>
      <c r="E25" s="198"/>
      <c r="F25" s="198"/>
      <c r="G25" s="198"/>
      <c r="H25" s="198"/>
      <c r="I25" s="198"/>
      <c r="J25" s="198"/>
      <c r="K25" s="198"/>
      <c r="L25" s="199"/>
      <c r="M25" s="199"/>
      <c r="N25" s="194"/>
    </row>
    <row r="26" spans="1:14" x14ac:dyDescent="0.2">
      <c r="B26" s="220"/>
      <c r="C26" s="218" t="s">
        <v>210</v>
      </c>
      <c r="D26" s="218"/>
      <c r="E26" s="198"/>
      <c r="F26" s="198"/>
      <c r="G26" s="198"/>
      <c r="H26" s="198"/>
      <c r="I26" s="198"/>
      <c r="J26" s="198"/>
      <c r="K26" s="198"/>
      <c r="L26" s="199"/>
      <c r="M26" s="199"/>
      <c r="N26" s="194"/>
    </row>
    <row r="27" spans="1:14" x14ac:dyDescent="0.2">
      <c r="B27" s="220"/>
      <c r="C27" s="198" t="s">
        <v>211</v>
      </c>
      <c r="D27" s="218"/>
      <c r="E27" s="198"/>
      <c r="F27" s="198"/>
      <c r="G27" s="198"/>
      <c r="H27" s="198"/>
      <c r="I27" s="198"/>
      <c r="J27" s="198"/>
      <c r="K27" s="198"/>
      <c r="L27" s="199"/>
      <c r="M27" s="199"/>
      <c r="N27" s="194"/>
    </row>
    <row r="28" spans="1:14" x14ac:dyDescent="0.2">
      <c r="B28" s="220"/>
      <c r="C28" s="218"/>
      <c r="D28" s="218" t="s">
        <v>212</v>
      </c>
      <c r="E28" s="198"/>
      <c r="F28" s="198"/>
      <c r="G28" s="198"/>
      <c r="H28" s="198"/>
      <c r="I28" s="198"/>
      <c r="J28" s="198"/>
      <c r="K28" s="198"/>
      <c r="L28" s="199"/>
      <c r="M28" s="199"/>
      <c r="N28" s="194"/>
    </row>
    <row r="29" spans="1:14" x14ac:dyDescent="0.2">
      <c r="B29" s="220"/>
      <c r="C29" s="198" t="s">
        <v>213</v>
      </c>
      <c r="D29" s="218"/>
      <c r="E29" s="198"/>
      <c r="F29" s="198"/>
      <c r="G29" s="198"/>
      <c r="H29" s="198"/>
      <c r="I29" s="198"/>
      <c r="J29" s="198"/>
      <c r="K29" s="198"/>
      <c r="L29" s="199"/>
      <c r="M29" s="199"/>
      <c r="N29" s="194"/>
    </row>
    <row r="30" spans="1:14" x14ac:dyDescent="0.2">
      <c r="B30" s="220"/>
      <c r="C30" s="218"/>
      <c r="D30" s="218" t="s">
        <v>214</v>
      </c>
      <c r="E30" s="198"/>
      <c r="F30" s="198"/>
      <c r="G30" s="198"/>
      <c r="H30" s="198"/>
      <c r="I30" s="198"/>
      <c r="J30" s="198"/>
      <c r="K30" s="198"/>
      <c r="L30" s="199"/>
      <c r="M30" s="199"/>
      <c r="N30" s="194"/>
    </row>
    <row r="31" spans="1:14" x14ac:dyDescent="0.2">
      <c r="B31" s="220"/>
      <c r="C31" s="198" t="s">
        <v>215</v>
      </c>
      <c r="D31" s="218"/>
      <c r="E31" s="198"/>
      <c r="F31" s="198"/>
      <c r="G31" s="198"/>
      <c r="H31" s="198"/>
      <c r="I31" s="198"/>
      <c r="J31" s="198"/>
      <c r="K31" s="198"/>
      <c r="L31" s="199"/>
      <c r="M31" s="199"/>
      <c r="N31" s="194"/>
    </row>
    <row r="32" spans="1:14" x14ac:dyDescent="0.2">
      <c r="B32" s="220"/>
      <c r="C32" s="218" t="s">
        <v>216</v>
      </c>
      <c r="D32" s="218" t="s">
        <v>217</v>
      </c>
      <c r="E32" s="198"/>
      <c r="F32" s="198"/>
      <c r="G32" s="198"/>
      <c r="H32" s="198"/>
      <c r="I32" s="198"/>
      <c r="J32" s="198"/>
      <c r="K32" s="198"/>
      <c r="L32" s="199"/>
      <c r="M32" s="199"/>
      <c r="N32" s="194"/>
    </row>
    <row r="33" spans="2:14" x14ac:dyDescent="0.2">
      <c r="B33" s="220"/>
      <c r="C33" s="218"/>
      <c r="D33" s="198" t="s">
        <v>218</v>
      </c>
      <c r="E33" s="198"/>
      <c r="F33" s="198"/>
      <c r="G33" s="198"/>
      <c r="H33" s="198"/>
      <c r="I33" s="198"/>
      <c r="J33" s="198"/>
      <c r="K33" s="198"/>
      <c r="L33" s="199"/>
      <c r="M33" s="199"/>
      <c r="N33" s="194"/>
    </row>
    <row r="34" spans="2:14" x14ac:dyDescent="0.2">
      <c r="B34" s="220"/>
      <c r="C34" s="218"/>
      <c r="D34" s="198" t="s">
        <v>219</v>
      </c>
      <c r="E34" s="198"/>
      <c r="F34" s="198"/>
      <c r="G34" s="198"/>
      <c r="H34" s="198"/>
      <c r="I34" s="198"/>
      <c r="J34" s="198"/>
      <c r="K34" s="198"/>
      <c r="L34" s="199"/>
      <c r="M34" s="199"/>
      <c r="N34" s="194"/>
    </row>
    <row r="35" spans="2:14" x14ac:dyDescent="0.2">
      <c r="B35" s="220"/>
      <c r="C35" s="218"/>
      <c r="D35" s="198" t="s">
        <v>220</v>
      </c>
      <c r="E35" s="198"/>
      <c r="F35" s="198"/>
      <c r="G35" s="198"/>
      <c r="H35" s="198"/>
      <c r="I35" s="198"/>
      <c r="J35" s="198"/>
      <c r="K35" s="198"/>
      <c r="L35" s="199"/>
      <c r="M35" s="199"/>
      <c r="N35" s="194"/>
    </row>
    <row r="36" spans="2:14" x14ac:dyDescent="0.2">
      <c r="B36" s="220"/>
      <c r="C36" s="218"/>
      <c r="D36" s="198" t="s">
        <v>221</v>
      </c>
      <c r="E36" s="198"/>
      <c r="F36" s="198"/>
      <c r="G36" s="198"/>
      <c r="H36" s="198"/>
      <c r="I36" s="198"/>
      <c r="J36" s="198"/>
      <c r="K36" s="198"/>
      <c r="L36" s="199"/>
      <c r="M36" s="199"/>
      <c r="N36" s="194"/>
    </row>
    <row r="37" spans="2:14" x14ac:dyDescent="0.2">
      <c r="B37" s="220"/>
      <c r="C37" s="218"/>
      <c r="D37" s="198" t="s">
        <v>222</v>
      </c>
      <c r="E37" s="198"/>
      <c r="F37" s="198"/>
      <c r="G37" s="198"/>
      <c r="H37" s="198"/>
      <c r="I37" s="198"/>
      <c r="J37" s="198"/>
      <c r="K37" s="198"/>
      <c r="L37" s="199"/>
      <c r="M37" s="199"/>
      <c r="N37" s="194"/>
    </row>
    <row r="38" spans="2:14" x14ac:dyDescent="0.2">
      <c r="B38" s="220"/>
      <c r="C38" s="218"/>
      <c r="D38" s="198" t="s">
        <v>223</v>
      </c>
      <c r="E38" s="198"/>
      <c r="F38" s="198"/>
      <c r="G38" s="198"/>
      <c r="H38" s="198"/>
      <c r="I38" s="198"/>
      <c r="J38" s="198"/>
      <c r="K38" s="198"/>
      <c r="L38" s="199"/>
      <c r="M38" s="199"/>
      <c r="N38" s="194"/>
    </row>
    <row r="39" spans="2:14" ht="33.75" customHeight="1" x14ac:dyDescent="0.2">
      <c r="B39" s="220"/>
      <c r="C39" s="368" t="s">
        <v>351</v>
      </c>
      <c r="D39" s="368"/>
      <c r="E39" s="368"/>
      <c r="F39" s="368"/>
      <c r="G39" s="368"/>
      <c r="H39" s="368"/>
      <c r="I39" s="368"/>
      <c r="J39" s="368"/>
      <c r="K39" s="368"/>
      <c r="L39" s="368"/>
      <c r="M39" s="368"/>
      <c r="N39" s="194"/>
    </row>
    <row r="40" spans="2:14" x14ac:dyDescent="0.2">
      <c r="B40" s="220"/>
      <c r="C40" s="349" t="s">
        <v>350</v>
      </c>
      <c r="D40" s="198"/>
      <c r="E40" s="198"/>
      <c r="F40" s="198"/>
      <c r="G40" s="198"/>
      <c r="H40" s="198"/>
      <c r="I40" s="198"/>
      <c r="J40" s="198"/>
      <c r="K40" s="198"/>
      <c r="L40" s="199"/>
      <c r="M40" s="199"/>
      <c r="N40" s="194"/>
    </row>
    <row r="41" spans="2:14" x14ac:dyDescent="0.2">
      <c r="B41" s="220"/>
      <c r="C41" s="349" t="s">
        <v>349</v>
      </c>
      <c r="D41" s="198"/>
      <c r="E41" s="198"/>
      <c r="F41" s="198"/>
      <c r="G41" s="198"/>
      <c r="H41" s="198"/>
      <c r="I41" s="198"/>
      <c r="J41" s="198"/>
      <c r="K41" s="198"/>
      <c r="L41" s="199"/>
      <c r="M41" s="199"/>
      <c r="N41" s="194"/>
    </row>
    <row r="42" spans="2:14" x14ac:dyDescent="0.2">
      <c r="B42" s="220"/>
      <c r="C42" s="349" t="s">
        <v>352</v>
      </c>
      <c r="D42" s="198"/>
      <c r="E42" s="198"/>
      <c r="F42" s="198"/>
      <c r="G42" s="198"/>
      <c r="H42" s="198"/>
      <c r="I42" s="198"/>
      <c r="J42" s="198"/>
      <c r="K42" s="198"/>
      <c r="L42" s="199"/>
      <c r="M42" s="199"/>
      <c r="N42" s="194"/>
    </row>
    <row r="43" spans="2:14" ht="33" customHeight="1" x14ac:dyDescent="0.2">
      <c r="B43" s="220"/>
      <c r="C43" s="368" t="s">
        <v>353</v>
      </c>
      <c r="D43" s="368"/>
      <c r="E43" s="368"/>
      <c r="F43" s="368"/>
      <c r="G43" s="368"/>
      <c r="H43" s="368"/>
      <c r="I43" s="368"/>
      <c r="J43" s="368"/>
      <c r="K43" s="368"/>
      <c r="L43" s="368"/>
      <c r="M43" s="368"/>
      <c r="N43" s="194"/>
    </row>
    <row r="44" spans="2:14" x14ac:dyDescent="0.2">
      <c r="B44" s="220"/>
      <c r="C44" s="349" t="s">
        <v>354</v>
      </c>
      <c r="D44" s="198"/>
      <c r="E44" s="198"/>
      <c r="F44" s="198"/>
      <c r="G44" s="198"/>
      <c r="H44" s="198"/>
      <c r="I44" s="198"/>
      <c r="J44" s="198"/>
      <c r="K44" s="198"/>
      <c r="L44" s="199"/>
      <c r="M44" s="199"/>
      <c r="N44" s="194"/>
    </row>
    <row r="45" spans="2:14" x14ac:dyDescent="0.2">
      <c r="B45" s="220"/>
      <c r="C45" s="350" t="s">
        <v>345</v>
      </c>
      <c r="D45" s="345"/>
      <c r="E45" s="345"/>
      <c r="F45" s="345"/>
      <c r="G45" s="345"/>
      <c r="H45" s="198"/>
      <c r="I45" s="198"/>
      <c r="J45" s="198"/>
      <c r="K45" s="198"/>
      <c r="L45" s="199"/>
      <c r="M45" s="199"/>
      <c r="N45" s="194"/>
    </row>
    <row r="46" spans="2:14" x14ac:dyDescent="0.2">
      <c r="B46" s="220"/>
      <c r="C46" s="218"/>
      <c r="D46" s="218"/>
      <c r="E46" s="198"/>
      <c r="F46" s="198"/>
      <c r="G46" s="198"/>
      <c r="H46" s="198"/>
      <c r="I46" s="198"/>
      <c r="J46" s="198"/>
      <c r="K46" s="198"/>
      <c r="L46" s="199"/>
      <c r="M46" s="199"/>
      <c r="N46" s="194"/>
    </row>
    <row r="47" spans="2:14" ht="15.75" x14ac:dyDescent="0.2">
      <c r="B47" s="220"/>
      <c r="D47" s="213" t="s">
        <v>224</v>
      </c>
      <c r="F47" s="214" t="s">
        <v>225</v>
      </c>
      <c r="G47" s="198"/>
      <c r="H47" s="198"/>
      <c r="I47" s="198"/>
      <c r="J47" s="198"/>
      <c r="K47" s="198"/>
      <c r="L47" s="199"/>
      <c r="M47" s="199"/>
      <c r="N47" s="194"/>
    </row>
    <row r="48" spans="2:14" x14ac:dyDescent="0.2">
      <c r="B48" s="220"/>
      <c r="C48" s="218"/>
      <c r="D48" s="218"/>
      <c r="E48" s="198"/>
      <c r="F48" s="198"/>
      <c r="G48" s="198"/>
      <c r="H48" s="198"/>
      <c r="I48" s="198"/>
      <c r="J48" s="198"/>
      <c r="K48" s="198"/>
      <c r="L48" s="199"/>
      <c r="M48" s="199"/>
      <c r="N48" s="194"/>
    </row>
    <row r="49" spans="1:14" x14ac:dyDescent="0.2">
      <c r="B49" s="220"/>
      <c r="C49" s="218"/>
      <c r="D49" s="198" t="s">
        <v>226</v>
      </c>
      <c r="E49" s="198"/>
      <c r="F49" s="198"/>
      <c r="G49" s="198"/>
      <c r="H49" s="198"/>
      <c r="I49" s="198"/>
      <c r="J49" s="198"/>
      <c r="K49" s="198"/>
      <c r="L49" s="199"/>
      <c r="M49" s="199"/>
      <c r="N49" s="194"/>
    </row>
    <row r="50" spans="1:14" x14ac:dyDescent="0.2">
      <c r="B50" s="220"/>
      <c r="C50" s="218" t="s">
        <v>227</v>
      </c>
      <c r="D50" s="218"/>
      <c r="E50" s="198"/>
      <c r="F50" s="198"/>
      <c r="G50" s="198"/>
      <c r="H50" s="198"/>
      <c r="I50" s="198"/>
      <c r="J50" s="198"/>
      <c r="K50" s="198"/>
      <c r="L50" s="199"/>
      <c r="M50" s="199"/>
      <c r="N50" s="194"/>
    </row>
    <row r="51" spans="1:14" x14ac:dyDescent="0.2">
      <c r="B51" s="220"/>
      <c r="C51" s="218"/>
      <c r="D51" s="218" t="s">
        <v>228</v>
      </c>
      <c r="E51" s="198"/>
      <c r="F51" s="198"/>
      <c r="G51" s="198"/>
      <c r="H51" s="198"/>
      <c r="I51" s="198"/>
      <c r="J51" s="198"/>
      <c r="K51" s="198"/>
      <c r="L51" s="199"/>
      <c r="M51" s="199"/>
      <c r="N51" s="194"/>
    </row>
    <row r="52" spans="1:14" x14ac:dyDescent="0.2">
      <c r="B52" s="220"/>
      <c r="C52" s="218" t="s">
        <v>229</v>
      </c>
      <c r="D52" s="218"/>
      <c r="E52" s="198"/>
      <c r="F52" s="198"/>
      <c r="G52" s="198"/>
      <c r="H52" s="198"/>
      <c r="I52" s="198"/>
      <c r="J52" s="198"/>
      <c r="K52" s="198"/>
      <c r="L52" s="199"/>
      <c r="M52" s="199"/>
      <c r="N52" s="194"/>
    </row>
    <row r="53" spans="1:14" x14ac:dyDescent="0.2">
      <c r="B53" s="220"/>
      <c r="C53" s="218"/>
      <c r="D53" s="218" t="s">
        <v>230</v>
      </c>
      <c r="E53" s="198"/>
      <c r="F53" s="198"/>
      <c r="G53" s="198"/>
      <c r="H53" s="198"/>
      <c r="I53" s="198"/>
      <c r="J53" s="198"/>
      <c r="K53" s="198"/>
      <c r="L53" s="199"/>
      <c r="M53" s="199"/>
      <c r="N53" s="194"/>
    </row>
    <row r="54" spans="1:14" x14ac:dyDescent="0.2">
      <c r="B54" s="220"/>
      <c r="C54" s="218" t="s">
        <v>231</v>
      </c>
      <c r="D54" s="218"/>
      <c r="E54" s="198"/>
      <c r="F54" s="198"/>
      <c r="G54" s="198"/>
      <c r="H54" s="198"/>
      <c r="I54" s="198"/>
      <c r="J54" s="198"/>
      <c r="K54" s="198"/>
      <c r="L54" s="199"/>
      <c r="M54" s="199"/>
      <c r="N54" s="194"/>
    </row>
    <row r="55" spans="1:14" x14ac:dyDescent="0.2">
      <c r="B55" s="220"/>
      <c r="C55" s="218"/>
      <c r="D55" s="218" t="s">
        <v>232</v>
      </c>
      <c r="E55" s="198"/>
      <c r="F55" s="198"/>
      <c r="G55" s="198"/>
      <c r="H55" s="198"/>
      <c r="I55" s="198"/>
      <c r="J55" s="198"/>
      <c r="K55" s="198"/>
      <c r="L55" s="199"/>
      <c r="M55" s="199"/>
      <c r="N55" s="194"/>
    </row>
    <row r="56" spans="1:14" x14ac:dyDescent="0.2">
      <c r="B56" s="220"/>
      <c r="C56" s="218" t="s">
        <v>233</v>
      </c>
      <c r="D56" s="218"/>
      <c r="E56" s="221"/>
      <c r="F56" s="198"/>
      <c r="G56" s="198"/>
      <c r="H56" s="198"/>
      <c r="I56" s="198"/>
      <c r="J56" s="198"/>
      <c r="K56" s="198"/>
      <c r="L56" s="199"/>
      <c r="M56" s="199"/>
      <c r="N56" s="194"/>
    </row>
    <row r="57" spans="1:14" x14ac:dyDescent="0.2">
      <c r="B57" s="220"/>
      <c r="C57" s="216"/>
      <c r="D57" s="216" t="s">
        <v>234</v>
      </c>
      <c r="E57" s="221"/>
      <c r="F57" s="198"/>
      <c r="G57" s="198"/>
      <c r="H57" s="198"/>
      <c r="I57" s="198"/>
      <c r="J57" s="198"/>
      <c r="K57" s="198"/>
      <c r="L57" s="199"/>
      <c r="M57" s="199"/>
      <c r="N57" s="194"/>
    </row>
    <row r="58" spans="1:14" x14ac:dyDescent="0.2">
      <c r="B58" s="220"/>
      <c r="C58" s="216" t="s">
        <v>235</v>
      </c>
      <c r="D58" s="216"/>
      <c r="E58" s="221"/>
      <c r="F58" s="198"/>
      <c r="G58" s="198"/>
      <c r="H58" s="198"/>
      <c r="I58" s="198"/>
      <c r="J58" s="198"/>
      <c r="K58" s="198"/>
      <c r="L58" s="199"/>
      <c r="M58" s="199"/>
      <c r="N58" s="194"/>
    </row>
    <row r="59" spans="1:14" x14ac:dyDescent="0.2">
      <c r="B59" s="220"/>
      <c r="C59" s="216" t="s">
        <v>236</v>
      </c>
      <c r="D59" s="216"/>
      <c r="E59" s="221"/>
      <c r="F59" s="198"/>
      <c r="G59" s="198"/>
      <c r="H59" s="198"/>
      <c r="I59" s="198"/>
      <c r="J59" s="198"/>
      <c r="K59" s="198"/>
      <c r="L59" s="199"/>
      <c r="M59" s="199"/>
      <c r="N59" s="194"/>
    </row>
    <row r="60" spans="1:14" x14ac:dyDescent="0.2">
      <c r="B60" s="220"/>
      <c r="C60" s="218"/>
      <c r="D60" s="216" t="s">
        <v>237</v>
      </c>
      <c r="E60" s="221"/>
      <c r="F60" s="198"/>
      <c r="G60" s="198"/>
      <c r="H60" s="198"/>
      <c r="I60" s="198"/>
      <c r="J60" s="198"/>
      <c r="K60" s="198"/>
      <c r="L60" s="199"/>
      <c r="M60" s="199"/>
      <c r="N60" s="194"/>
    </row>
    <row r="61" spans="1:14" x14ac:dyDescent="0.2">
      <c r="B61" s="220"/>
      <c r="C61" s="218"/>
      <c r="D61" s="218" t="s">
        <v>238</v>
      </c>
      <c r="E61" s="221"/>
      <c r="F61" s="198"/>
      <c r="G61" s="198"/>
      <c r="H61" s="198"/>
      <c r="I61" s="198"/>
      <c r="J61" s="198"/>
      <c r="K61" s="198"/>
      <c r="L61" s="199"/>
      <c r="M61" s="199"/>
      <c r="N61" s="194"/>
    </row>
    <row r="62" spans="1:14" x14ac:dyDescent="0.2">
      <c r="B62" s="220"/>
      <c r="C62" s="218"/>
      <c r="D62" s="218" t="s">
        <v>239</v>
      </c>
      <c r="E62" s="221"/>
      <c r="F62" s="198"/>
      <c r="G62" s="198"/>
      <c r="H62" s="198"/>
      <c r="I62" s="198"/>
      <c r="J62" s="198"/>
      <c r="K62" s="198"/>
      <c r="L62" s="199"/>
      <c r="M62" s="199"/>
      <c r="N62" s="194"/>
    </row>
    <row r="63" spans="1:14" x14ac:dyDescent="0.2">
      <c r="A63" s="176"/>
      <c r="B63" s="210"/>
      <c r="C63" s="216"/>
      <c r="D63" s="216" t="s">
        <v>240</v>
      </c>
      <c r="E63" s="194"/>
      <c r="F63" s="198"/>
      <c r="G63" s="198"/>
      <c r="H63" s="198"/>
      <c r="I63" s="198"/>
      <c r="J63" s="198"/>
      <c r="K63" s="198"/>
      <c r="L63" s="199"/>
      <c r="M63" s="199"/>
      <c r="N63" s="194"/>
    </row>
    <row r="64" spans="1:14" x14ac:dyDescent="0.2">
      <c r="A64" s="176"/>
      <c r="B64" s="210"/>
      <c r="C64" s="216" t="s">
        <v>241</v>
      </c>
      <c r="D64" s="216"/>
      <c r="E64" s="194"/>
      <c r="F64" s="198"/>
      <c r="G64" s="198"/>
      <c r="H64" s="198"/>
      <c r="I64" s="198"/>
      <c r="J64" s="198"/>
      <c r="K64" s="198"/>
      <c r="L64" s="199"/>
      <c r="M64" s="199"/>
      <c r="N64" s="194"/>
    </row>
    <row r="65" spans="1:14" x14ac:dyDescent="0.2">
      <c r="A65" s="176"/>
      <c r="B65" s="210"/>
      <c r="C65" s="198"/>
      <c r="D65" s="198"/>
      <c r="E65" s="211"/>
      <c r="F65" s="198"/>
      <c r="G65" s="198"/>
      <c r="H65" s="198"/>
      <c r="I65" s="198"/>
      <c r="J65" s="198"/>
      <c r="K65" s="198"/>
      <c r="L65" s="199"/>
      <c r="M65" s="199"/>
      <c r="N65" s="194"/>
    </row>
    <row r="66" spans="1:14" x14ac:dyDescent="0.2">
      <c r="B66" s="179"/>
      <c r="C66" s="222"/>
      <c r="D66" s="179"/>
      <c r="E66" s="179"/>
      <c r="F66" s="179"/>
      <c r="G66" s="179"/>
      <c r="H66" s="179"/>
      <c r="I66" s="179"/>
      <c r="J66" s="179"/>
      <c r="K66" s="179"/>
      <c r="L66" s="180"/>
      <c r="M66" s="180"/>
      <c r="N66" s="179"/>
    </row>
    <row r="67" spans="1:14" x14ac:dyDescent="0.2">
      <c r="B67" s="198"/>
      <c r="C67" s="223"/>
      <c r="D67" s="198"/>
      <c r="E67" s="198"/>
      <c r="F67" s="198"/>
      <c r="G67" s="198"/>
      <c r="H67" s="198"/>
      <c r="I67" s="198"/>
      <c r="J67" s="198"/>
      <c r="K67" s="198"/>
      <c r="L67" s="199"/>
      <c r="M67" s="199"/>
      <c r="N67" s="198"/>
    </row>
  </sheetData>
  <mergeCells count="3">
    <mergeCell ref="B2:N2"/>
    <mergeCell ref="C39:M39"/>
    <mergeCell ref="C43:M43"/>
  </mergeCells>
  <pageMargins left="0.2" right="0.2" top="0.5" bottom="0.25" header="0.3" footer="0.3"/>
  <pageSetup paperSize="9" scale="9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03"/>
  <sheetViews>
    <sheetView topLeftCell="A229" workbookViewId="0">
      <selection activeCell="C207" sqref="C207"/>
    </sheetView>
  </sheetViews>
  <sheetFormatPr defaultColWidth="9.140625" defaultRowHeight="12.75" x14ac:dyDescent="0.2"/>
  <cols>
    <col min="1" max="1" width="9.140625" style="124"/>
    <col min="2" max="2" width="28.28515625" style="124" customWidth="1"/>
    <col min="3" max="3" width="14.42578125" style="124" bestFit="1" customWidth="1"/>
    <col min="4" max="4" width="5.85546875" style="175" customWidth="1"/>
    <col min="5" max="5" width="16.5703125" style="124" customWidth="1"/>
    <col min="6" max="7" width="9.140625" style="124"/>
    <col min="8" max="8" width="17" style="125" bestFit="1" customWidth="1"/>
    <col min="9" max="9" width="15" style="126" bestFit="1" customWidth="1"/>
    <col min="10" max="10" width="18.140625" style="127" bestFit="1" customWidth="1"/>
    <col min="11" max="16384" width="9.140625" style="124"/>
  </cols>
  <sheetData>
    <row r="2" spans="2:8" ht="15" x14ac:dyDescent="0.3">
      <c r="B2" s="122" t="s">
        <v>113</v>
      </c>
      <c r="C2" s="123">
        <v>1</v>
      </c>
    </row>
    <row r="4" spans="2:8" x14ac:dyDescent="0.2">
      <c r="B4" s="128"/>
      <c r="C4" s="27" t="s">
        <v>323</v>
      </c>
      <c r="D4" s="6"/>
      <c r="E4" s="27" t="s">
        <v>308</v>
      </c>
    </row>
    <row r="5" spans="2:8" x14ac:dyDescent="0.2">
      <c r="B5" s="128"/>
      <c r="C5" s="129" t="s">
        <v>114</v>
      </c>
      <c r="D5" s="143"/>
      <c r="E5" s="129" t="s">
        <v>114</v>
      </c>
    </row>
    <row r="6" spans="2:8" x14ac:dyDescent="0.2">
      <c r="B6" s="128"/>
      <c r="C6" s="128"/>
      <c r="D6" s="319"/>
      <c r="E6" s="128"/>
    </row>
    <row r="7" spans="2:8" x14ac:dyDescent="0.2">
      <c r="B7" s="130" t="s">
        <v>115</v>
      </c>
      <c r="C7" s="131"/>
      <c r="D7" s="320"/>
      <c r="E7" s="131"/>
    </row>
    <row r="8" spans="2:8" x14ac:dyDescent="0.2">
      <c r="B8" s="128" t="s">
        <v>116</v>
      </c>
      <c r="C8" s="259">
        <v>5667.3570000000764</v>
      </c>
      <c r="D8" s="321"/>
      <c r="E8" s="259">
        <v>64617.539999999921</v>
      </c>
    </row>
    <row r="9" spans="2:8" x14ac:dyDescent="0.2">
      <c r="B9" s="128" t="s">
        <v>117</v>
      </c>
      <c r="C9" s="259"/>
      <c r="D9" s="321"/>
      <c r="E9" s="259"/>
    </row>
    <row r="10" spans="2:8" ht="13.5" thickBot="1" x14ac:dyDescent="0.25">
      <c r="B10" s="128" t="s">
        <v>118</v>
      </c>
      <c r="C10" s="134"/>
      <c r="D10" s="321"/>
      <c r="E10" s="134"/>
    </row>
    <row r="11" spans="2:8" x14ac:dyDescent="0.2">
      <c r="B11" s="128"/>
      <c r="C11" s="135">
        <f>SUM(C8:C10)</f>
        <v>5667.3570000000764</v>
      </c>
      <c r="D11" s="321"/>
      <c r="E11" s="135">
        <f>SUM(E8:E10)</f>
        <v>64617.539999999921</v>
      </c>
    </row>
    <row r="12" spans="2:8" x14ac:dyDescent="0.2">
      <c r="B12" s="128"/>
      <c r="C12" s="131"/>
      <c r="D12" s="321"/>
      <c r="E12" s="131"/>
    </row>
    <row r="13" spans="2:8" x14ac:dyDescent="0.2">
      <c r="B13" s="130" t="s">
        <v>119</v>
      </c>
      <c r="C13" s="135"/>
      <c r="D13" s="320"/>
      <c r="E13" s="135"/>
    </row>
    <row r="14" spans="2:8" x14ac:dyDescent="0.2">
      <c r="B14" s="128" t="s">
        <v>120</v>
      </c>
      <c r="C14" s="132">
        <v>951.91000000014901</v>
      </c>
      <c r="D14" s="321"/>
      <c r="E14" s="132">
        <v>771.01000000024214</v>
      </c>
      <c r="H14" s="132"/>
    </row>
    <row r="15" spans="2:8" x14ac:dyDescent="0.2">
      <c r="B15" s="128" t="s">
        <v>117</v>
      </c>
      <c r="C15" s="132">
        <v>2183.3361000000732</v>
      </c>
      <c r="D15" s="321"/>
      <c r="E15" s="132">
        <v>9916.677599998191</v>
      </c>
    </row>
    <row r="16" spans="2:8" ht="13.5" thickBot="1" x14ac:dyDescent="0.25">
      <c r="B16" s="136" t="s">
        <v>121</v>
      </c>
      <c r="C16" s="137"/>
      <c r="D16" s="321"/>
      <c r="E16" s="137"/>
    </row>
    <row r="17" spans="2:5" x14ac:dyDescent="0.2">
      <c r="B17" s="128"/>
      <c r="C17" s="135">
        <f>SUM(C14:C16)</f>
        <v>3135.2461000002222</v>
      </c>
      <c r="D17" s="320"/>
      <c r="E17" s="135">
        <f>SUM(E14:E16)</f>
        <v>10687.687599998433</v>
      </c>
    </row>
    <row r="18" spans="2:5" ht="13.5" thickBot="1" x14ac:dyDescent="0.25">
      <c r="B18" s="128"/>
      <c r="C18" s="133"/>
      <c r="D18" s="321"/>
      <c r="E18" s="133"/>
    </row>
    <row r="19" spans="2:5" ht="13.5" thickBot="1" x14ac:dyDescent="0.25">
      <c r="B19" s="129" t="s">
        <v>122</v>
      </c>
      <c r="C19" s="138">
        <f>C17+C11</f>
        <v>8802.6031000002986</v>
      </c>
      <c r="D19" s="320"/>
      <c r="E19" s="138">
        <f>E17+E11</f>
        <v>75305.227599998354</v>
      </c>
    </row>
    <row r="20" spans="2:5" ht="16.5" thickTop="1" x14ac:dyDescent="0.25">
      <c r="B20" s="139"/>
    </row>
    <row r="21" spans="2:5" ht="15" x14ac:dyDescent="0.3">
      <c r="B21" s="122" t="s">
        <v>123</v>
      </c>
      <c r="C21" s="123">
        <v>2</v>
      </c>
    </row>
    <row r="22" spans="2:5" ht="15.75" x14ac:dyDescent="0.25">
      <c r="B22" s="139"/>
    </row>
    <row r="23" spans="2:5" x14ac:dyDescent="0.2">
      <c r="B23" s="128"/>
      <c r="C23" s="27" t="s">
        <v>323</v>
      </c>
      <c r="D23" s="6"/>
      <c r="E23" s="27" t="s">
        <v>308</v>
      </c>
    </row>
    <row r="24" spans="2:5" x14ac:dyDescent="0.2">
      <c r="B24" s="128"/>
      <c r="C24" s="129" t="s">
        <v>114</v>
      </c>
      <c r="D24" s="319"/>
      <c r="E24" s="129" t="s">
        <v>114</v>
      </c>
    </row>
    <row r="25" spans="2:5" x14ac:dyDescent="0.2">
      <c r="B25" s="128" t="s">
        <v>306</v>
      </c>
      <c r="C25" s="284">
        <v>3313404</v>
      </c>
      <c r="D25" s="322"/>
      <c r="E25" s="284">
        <v>3313404</v>
      </c>
    </row>
    <row r="26" spans="2:5" x14ac:dyDescent="0.2">
      <c r="B26" s="128" t="s">
        <v>310</v>
      </c>
      <c r="C26" s="284"/>
      <c r="D26" s="322"/>
      <c r="E26" s="284">
        <v>40895</v>
      </c>
    </row>
    <row r="27" spans="2:5" x14ac:dyDescent="0.2">
      <c r="B27" s="128" t="s">
        <v>311</v>
      </c>
      <c r="C27" s="284"/>
      <c r="D27" s="322"/>
      <c r="E27" s="284">
        <v>450000</v>
      </c>
    </row>
    <row r="28" spans="2:5" x14ac:dyDescent="0.2">
      <c r="B28" s="128" t="s">
        <v>334</v>
      </c>
      <c r="C28" s="284">
        <v>26486.14</v>
      </c>
      <c r="D28" s="322"/>
      <c r="E28" s="284"/>
    </row>
    <row r="29" spans="2:5" x14ac:dyDescent="0.2">
      <c r="B29" s="128" t="s">
        <v>124</v>
      </c>
      <c r="C29" s="284">
        <v>152710</v>
      </c>
      <c r="D29" s="322"/>
      <c r="E29" s="284"/>
    </row>
    <row r="30" spans="2:5" x14ac:dyDescent="0.2">
      <c r="B30" s="128" t="s">
        <v>312</v>
      </c>
      <c r="C30" s="284"/>
      <c r="D30" s="322"/>
      <c r="E30" s="284">
        <v>2065032</v>
      </c>
    </row>
    <row r="31" spans="2:5" ht="13.5" thickBot="1" x14ac:dyDescent="0.25">
      <c r="B31" s="128" t="s">
        <v>313</v>
      </c>
      <c r="C31" s="284"/>
      <c r="D31" s="322"/>
      <c r="E31" s="284">
        <v>1472280</v>
      </c>
    </row>
    <row r="32" spans="2:5" ht="13.5" thickBot="1" x14ac:dyDescent="0.25">
      <c r="B32" s="129"/>
      <c r="C32" s="141">
        <f>SUM(C25:C31)</f>
        <v>3492600.14</v>
      </c>
      <c r="D32" s="143"/>
      <c r="E32" s="141">
        <f>SUM(E25:E31)</f>
        <v>7341611</v>
      </c>
    </row>
    <row r="33" spans="2:5" ht="13.5" thickTop="1" x14ac:dyDescent="0.2">
      <c r="B33" s="129"/>
      <c r="C33" s="142"/>
      <c r="D33" s="143"/>
      <c r="E33" s="143"/>
    </row>
    <row r="34" spans="2:5" ht="15" x14ac:dyDescent="0.3">
      <c r="B34" s="122" t="s">
        <v>126</v>
      </c>
      <c r="C34" s="123">
        <v>3</v>
      </c>
    </row>
    <row r="35" spans="2:5" ht="15" x14ac:dyDescent="0.25">
      <c r="B35" s="144"/>
    </row>
    <row r="36" spans="2:5" ht="27" x14ac:dyDescent="0.2">
      <c r="B36" s="145" t="s">
        <v>125</v>
      </c>
    </row>
    <row r="37" spans="2:5" x14ac:dyDescent="0.2">
      <c r="B37" s="128"/>
      <c r="C37" s="27" t="s">
        <v>323</v>
      </c>
      <c r="D37" s="6"/>
      <c r="E37" s="27" t="s">
        <v>308</v>
      </c>
    </row>
    <row r="38" spans="2:5" x14ac:dyDescent="0.2">
      <c r="B38" s="128"/>
      <c r="C38" s="129" t="s">
        <v>114</v>
      </c>
      <c r="D38" s="143"/>
      <c r="E38" s="129" t="s">
        <v>114</v>
      </c>
    </row>
    <row r="39" spans="2:5" ht="13.5" thickBot="1" x14ac:dyDescent="0.25">
      <c r="B39" s="128" t="s">
        <v>127</v>
      </c>
      <c r="C39" s="140">
        <v>0</v>
      </c>
      <c r="D39" s="170"/>
      <c r="E39" s="140">
        <v>0</v>
      </c>
    </row>
    <row r="40" spans="2:5" ht="13.5" thickBot="1" x14ac:dyDescent="0.25">
      <c r="B40" s="128"/>
      <c r="C40" s="146">
        <f>SUM(C39:C39)</f>
        <v>0</v>
      </c>
      <c r="D40" s="170"/>
      <c r="E40" s="146">
        <f>SUM(E39:E39)</f>
        <v>0</v>
      </c>
    </row>
    <row r="41" spans="2:5" ht="13.5" thickTop="1" x14ac:dyDescent="0.2">
      <c r="B41" s="129"/>
      <c r="C41" s="142"/>
      <c r="D41" s="143"/>
      <c r="E41" s="143"/>
    </row>
    <row r="42" spans="2:5" ht="15" x14ac:dyDescent="0.3">
      <c r="B42" s="122" t="s">
        <v>128</v>
      </c>
      <c r="C42" s="123">
        <v>4</v>
      </c>
      <c r="D42" s="143"/>
      <c r="E42" s="143"/>
    </row>
    <row r="43" spans="2:5" ht="15.75" x14ac:dyDescent="0.25">
      <c r="B43" s="147"/>
    </row>
    <row r="44" spans="2:5" x14ac:dyDescent="0.2">
      <c r="B44" s="128"/>
      <c r="C44" s="27" t="s">
        <v>323</v>
      </c>
      <c r="D44" s="6"/>
      <c r="E44" s="27" t="s">
        <v>308</v>
      </c>
    </row>
    <row r="45" spans="2:5" x14ac:dyDescent="0.2">
      <c r="B45" s="128"/>
      <c r="C45" s="129" t="s">
        <v>114</v>
      </c>
      <c r="D45" s="143"/>
      <c r="E45" s="129" t="s">
        <v>114</v>
      </c>
    </row>
    <row r="46" spans="2:5" x14ac:dyDescent="0.2">
      <c r="B46" s="128"/>
      <c r="C46" s="128"/>
      <c r="D46" s="319"/>
      <c r="E46" s="128"/>
    </row>
    <row r="47" spans="2:5" x14ac:dyDescent="0.2">
      <c r="B47" s="129" t="s">
        <v>129</v>
      </c>
      <c r="C47" s="148"/>
      <c r="D47" s="323"/>
      <c r="E47" s="148"/>
    </row>
    <row r="48" spans="2:5" x14ac:dyDescent="0.2">
      <c r="B48" s="128" t="s">
        <v>307</v>
      </c>
      <c r="C48" s="148"/>
      <c r="D48" s="323"/>
      <c r="E48" s="148"/>
    </row>
    <row r="49" spans="2:5" x14ac:dyDescent="0.2">
      <c r="B49" s="128" t="s">
        <v>264</v>
      </c>
      <c r="C49" s="148"/>
      <c r="D49" s="323"/>
      <c r="E49" s="148">
        <v>107261</v>
      </c>
    </row>
    <row r="50" spans="2:5" x14ac:dyDescent="0.2">
      <c r="B50" s="128" t="s">
        <v>314</v>
      </c>
      <c r="C50" s="148"/>
      <c r="D50" s="323"/>
      <c r="E50" s="148">
        <v>11716.800000000003</v>
      </c>
    </row>
    <row r="51" spans="2:5" x14ac:dyDescent="0.2">
      <c r="B51" s="128" t="s">
        <v>315</v>
      </c>
      <c r="C51" s="148"/>
      <c r="D51" s="323"/>
      <c r="E51" s="148">
        <v>1932</v>
      </c>
    </row>
    <row r="52" spans="2:5" x14ac:dyDescent="0.2">
      <c r="B52" s="128" t="s">
        <v>316</v>
      </c>
      <c r="C52" s="148"/>
      <c r="D52" s="323"/>
      <c r="E52" s="148">
        <v>127918.24999999999</v>
      </c>
    </row>
    <row r="53" spans="2:5" ht="13.5" thickBot="1" x14ac:dyDescent="0.25">
      <c r="B53" s="128" t="s">
        <v>265</v>
      </c>
      <c r="C53" s="148"/>
      <c r="D53" s="155"/>
      <c r="E53" s="148"/>
    </row>
    <row r="54" spans="2:5" ht="13.5" thickBot="1" x14ac:dyDescent="0.25">
      <c r="B54" s="128"/>
      <c r="C54" s="149">
        <f>SUM(C48:C53)</f>
        <v>0</v>
      </c>
      <c r="D54" s="323"/>
      <c r="E54" s="149">
        <f>SUM(E48:E53)</f>
        <v>248828.05</v>
      </c>
    </row>
    <row r="55" spans="2:5" ht="13.5" thickTop="1" x14ac:dyDescent="0.2"/>
    <row r="59" spans="2:5" ht="15" x14ac:dyDescent="0.3">
      <c r="B59" s="150" t="s">
        <v>130</v>
      </c>
      <c r="C59" s="150"/>
      <c r="E59" s="151">
        <v>5</v>
      </c>
    </row>
    <row r="61" spans="2:5" x14ac:dyDescent="0.2">
      <c r="B61" s="128"/>
      <c r="C61" s="27" t="s">
        <v>323</v>
      </c>
      <c r="D61" s="6"/>
      <c r="E61" s="27" t="s">
        <v>308</v>
      </c>
    </row>
    <row r="62" spans="2:5" x14ac:dyDescent="0.2">
      <c r="B62" s="128"/>
      <c r="C62" s="129" t="s">
        <v>114</v>
      </c>
      <c r="D62" s="143"/>
      <c r="E62" s="129" t="s">
        <v>114</v>
      </c>
    </row>
    <row r="63" spans="2:5" x14ac:dyDescent="0.2">
      <c r="B63" s="128"/>
      <c r="C63" s="128"/>
      <c r="D63" s="319"/>
      <c r="E63" s="128"/>
    </row>
    <row r="64" spans="2:5" x14ac:dyDescent="0.2">
      <c r="B64" s="128" t="s">
        <v>131</v>
      </c>
      <c r="C64" s="140"/>
      <c r="D64" s="170"/>
      <c r="E64" s="140">
        <v>1322646</v>
      </c>
    </row>
    <row r="65" spans="2:5" x14ac:dyDescent="0.2">
      <c r="B65" s="128" t="s">
        <v>132</v>
      </c>
      <c r="C65" s="140">
        <v>21629</v>
      </c>
      <c r="D65" s="170"/>
      <c r="E65" s="140">
        <v>57635</v>
      </c>
    </row>
    <row r="66" spans="2:5" x14ac:dyDescent="0.2">
      <c r="B66" s="128" t="s">
        <v>317</v>
      </c>
      <c r="C66" s="140"/>
      <c r="D66" s="170"/>
      <c r="E66" s="140">
        <v>146240.54439423271</v>
      </c>
    </row>
    <row r="67" spans="2:5" ht="13.5" thickBot="1" x14ac:dyDescent="0.25">
      <c r="B67" s="128" t="s">
        <v>124</v>
      </c>
      <c r="C67" s="140"/>
      <c r="D67" s="170"/>
      <c r="E67" s="140">
        <v>697711.99132747599</v>
      </c>
    </row>
    <row r="68" spans="2:5" ht="13.5" thickBot="1" x14ac:dyDescent="0.25">
      <c r="B68" s="129"/>
      <c r="C68" s="146">
        <f>SUM(C64:C67)</f>
        <v>21629</v>
      </c>
      <c r="D68" s="142"/>
      <c r="E68" s="146">
        <f>SUM(E64:E67)</f>
        <v>2224233.535721709</v>
      </c>
    </row>
    <row r="69" spans="2:5" ht="13.5" thickTop="1" x14ac:dyDescent="0.2"/>
    <row r="70" spans="2:5" ht="15" x14ac:dyDescent="0.3">
      <c r="B70" s="150" t="s">
        <v>61</v>
      </c>
      <c r="C70" s="150"/>
      <c r="E70" s="153">
        <v>6</v>
      </c>
    </row>
    <row r="71" spans="2:5" ht="15" x14ac:dyDescent="0.3">
      <c r="B71" s="150"/>
      <c r="C71" s="150"/>
      <c r="E71" s="153"/>
    </row>
    <row r="72" spans="2:5" x14ac:dyDescent="0.2">
      <c r="B72" s="128"/>
      <c r="C72" s="27" t="s">
        <v>323</v>
      </c>
      <c r="D72" s="6"/>
      <c r="E72" s="27" t="s">
        <v>308</v>
      </c>
    </row>
    <row r="73" spans="2:5" x14ac:dyDescent="0.2">
      <c r="B73" s="128"/>
      <c r="C73" s="129" t="s">
        <v>114</v>
      </c>
      <c r="D73" s="143"/>
      <c r="E73" s="129" t="s">
        <v>114</v>
      </c>
    </row>
    <row r="74" spans="2:5" x14ac:dyDescent="0.2">
      <c r="B74" s="128"/>
      <c r="C74" s="128"/>
      <c r="D74" s="319"/>
      <c r="E74" s="128"/>
    </row>
    <row r="75" spans="2:5" x14ac:dyDescent="0.2">
      <c r="B75" s="128" t="s">
        <v>266</v>
      </c>
      <c r="C75" s="140">
        <v>7490998.5</v>
      </c>
      <c r="D75" s="170"/>
      <c r="E75" s="140">
        <v>7429883.9999999991</v>
      </c>
    </row>
    <row r="76" spans="2:5" ht="13.5" thickBot="1" x14ac:dyDescent="0.25">
      <c r="B76" s="128" t="s">
        <v>262</v>
      </c>
      <c r="C76" s="140"/>
      <c r="D76" s="170"/>
      <c r="E76" s="140">
        <v>1419330</v>
      </c>
    </row>
    <row r="77" spans="2:5" ht="13.5" thickBot="1" x14ac:dyDescent="0.25">
      <c r="B77" s="129"/>
      <c r="C77" s="146">
        <f>SUM(C75:C76)</f>
        <v>7490998.5</v>
      </c>
      <c r="D77" s="142"/>
      <c r="E77" s="146">
        <f>SUM(E75:E76)</f>
        <v>8849214</v>
      </c>
    </row>
    <row r="78" spans="2:5" ht="13.5" thickTop="1" x14ac:dyDescent="0.2"/>
    <row r="80" spans="2:5" ht="15" x14ac:dyDescent="0.3">
      <c r="B80" s="370" t="s">
        <v>32</v>
      </c>
      <c r="C80" s="370"/>
      <c r="D80" s="370"/>
      <c r="E80" s="283">
        <v>8</v>
      </c>
    </row>
    <row r="82" spans="2:5" x14ac:dyDescent="0.2">
      <c r="B82" s="128"/>
      <c r="C82" s="27" t="s">
        <v>323</v>
      </c>
      <c r="D82" s="6"/>
      <c r="E82" s="27" t="s">
        <v>308</v>
      </c>
    </row>
    <row r="83" spans="2:5" x14ac:dyDescent="0.2">
      <c r="B83" s="128"/>
      <c r="C83" s="129" t="s">
        <v>114</v>
      </c>
      <c r="D83" s="143"/>
      <c r="E83" s="129" t="s">
        <v>114</v>
      </c>
    </row>
    <row r="84" spans="2:5" x14ac:dyDescent="0.2">
      <c r="B84" s="128"/>
      <c r="C84" s="128"/>
      <c r="D84" s="319"/>
      <c r="E84" s="128"/>
    </row>
    <row r="85" spans="2:5" x14ac:dyDescent="0.2">
      <c r="B85" s="128" t="s">
        <v>276</v>
      </c>
      <c r="C85" s="140"/>
      <c r="D85" s="170"/>
      <c r="E85" s="140">
        <v>3731725</v>
      </c>
    </row>
    <row r="86" spans="2:5" ht="13.5" thickBot="1" x14ac:dyDescent="0.25">
      <c r="B86" s="128" t="s">
        <v>332</v>
      </c>
      <c r="C86" s="140">
        <v>37392</v>
      </c>
      <c r="D86" s="170"/>
      <c r="E86" s="140"/>
    </row>
    <row r="87" spans="2:5" ht="13.5" thickBot="1" x14ac:dyDescent="0.25">
      <c r="B87" s="129"/>
      <c r="C87" s="146">
        <f>SUM(C85:C86)</f>
        <v>37392</v>
      </c>
      <c r="D87" s="152"/>
      <c r="E87" s="146">
        <f>SUM(E85:E86)</f>
        <v>3731725</v>
      </c>
    </row>
    <row r="88" spans="2:5" ht="13.5" thickTop="1" x14ac:dyDescent="0.2"/>
    <row r="89" spans="2:5" ht="31.5" customHeight="1" x14ac:dyDescent="0.3">
      <c r="B89" s="372" t="s">
        <v>33</v>
      </c>
      <c r="C89" s="372"/>
      <c r="D89" s="372"/>
      <c r="E89" s="332" t="s">
        <v>335</v>
      </c>
    </row>
    <row r="91" spans="2:5" x14ac:dyDescent="0.2">
      <c r="B91" s="128"/>
      <c r="C91" s="27" t="s">
        <v>323</v>
      </c>
      <c r="D91" s="6"/>
      <c r="E91" s="27" t="s">
        <v>308</v>
      </c>
    </row>
    <row r="92" spans="2:5" x14ac:dyDescent="0.2">
      <c r="B92" s="128"/>
      <c r="C92" s="129" t="s">
        <v>114</v>
      </c>
      <c r="D92" s="143"/>
      <c r="E92" s="129" t="s">
        <v>114</v>
      </c>
    </row>
    <row r="93" spans="2:5" x14ac:dyDescent="0.2">
      <c r="B93" s="128"/>
      <c r="C93" s="128"/>
      <c r="D93" s="319"/>
      <c r="E93" s="128"/>
    </row>
    <row r="94" spans="2:5" x14ac:dyDescent="0.2">
      <c r="B94" s="128" t="s">
        <v>336</v>
      </c>
      <c r="C94" s="140">
        <v>3055397.4699999997</v>
      </c>
      <c r="D94" s="170"/>
      <c r="E94" s="140"/>
    </row>
    <row r="95" spans="2:5" ht="13.5" thickBot="1" x14ac:dyDescent="0.25">
      <c r="B95" s="128"/>
      <c r="C95" s="140"/>
      <c r="D95" s="170"/>
      <c r="E95" s="140"/>
    </row>
    <row r="96" spans="2:5" ht="13.5" thickBot="1" x14ac:dyDescent="0.25">
      <c r="B96" s="129"/>
      <c r="C96" s="146">
        <f>SUM(C94:C95)</f>
        <v>3055397.4699999997</v>
      </c>
      <c r="D96" s="152"/>
      <c r="E96" s="146">
        <f>SUM(E94:E95)</f>
        <v>0</v>
      </c>
    </row>
    <row r="97" spans="2:5" ht="13.5" thickTop="1" x14ac:dyDescent="0.2">
      <c r="B97" s="129"/>
      <c r="C97" s="152"/>
      <c r="D97" s="152"/>
      <c r="E97" s="152"/>
    </row>
    <row r="98" spans="2:5" ht="15" x14ac:dyDescent="0.3">
      <c r="B98" s="370" t="s">
        <v>133</v>
      </c>
      <c r="C98" s="370"/>
      <c r="D98" s="370"/>
      <c r="E98" s="151">
        <v>9</v>
      </c>
    </row>
    <row r="100" spans="2:5" x14ac:dyDescent="0.2">
      <c r="B100" s="128"/>
      <c r="C100" s="27" t="s">
        <v>323</v>
      </c>
      <c r="D100" s="6"/>
      <c r="E100" s="27" t="s">
        <v>308</v>
      </c>
    </row>
    <row r="101" spans="2:5" x14ac:dyDescent="0.2">
      <c r="B101" s="128"/>
      <c r="C101" s="129" t="s">
        <v>114</v>
      </c>
      <c r="D101" s="143"/>
      <c r="E101" s="129" t="s">
        <v>114</v>
      </c>
    </row>
    <row r="102" spans="2:5" x14ac:dyDescent="0.2">
      <c r="B102" s="128"/>
      <c r="C102" s="128"/>
      <c r="D102" s="319"/>
      <c r="E102" s="128"/>
    </row>
    <row r="103" spans="2:5" x14ac:dyDescent="0.2">
      <c r="B103" s="128" t="s">
        <v>134</v>
      </c>
      <c r="C103" s="140"/>
      <c r="D103" s="170"/>
      <c r="E103" s="140">
        <v>274592</v>
      </c>
    </row>
    <row r="104" spans="2:5" ht="13.5" thickBot="1" x14ac:dyDescent="0.25">
      <c r="B104" s="128" t="s">
        <v>135</v>
      </c>
      <c r="C104" s="140"/>
      <c r="D104" s="170"/>
      <c r="E104" s="140">
        <v>103184</v>
      </c>
    </row>
    <row r="105" spans="2:5" ht="13.5" thickBot="1" x14ac:dyDescent="0.25">
      <c r="B105" s="129"/>
      <c r="C105" s="146">
        <f>SUM(C103:C104)</f>
        <v>0</v>
      </c>
      <c r="D105" s="152"/>
      <c r="E105" s="146">
        <f>SUM(E103:E104)</f>
        <v>377776</v>
      </c>
    </row>
    <row r="106" spans="2:5" ht="13.5" thickTop="1" x14ac:dyDescent="0.2">
      <c r="B106" s="129"/>
      <c r="C106" s="152"/>
      <c r="D106" s="152"/>
      <c r="E106" s="152"/>
    </row>
    <row r="107" spans="2:5" x14ac:dyDescent="0.2">
      <c r="B107" s="129"/>
      <c r="C107" s="152"/>
      <c r="D107" s="152"/>
      <c r="E107" s="152"/>
    </row>
    <row r="108" spans="2:5" x14ac:dyDescent="0.2">
      <c r="B108" s="129"/>
      <c r="C108" s="152"/>
      <c r="D108" s="152"/>
      <c r="E108" s="152"/>
    </row>
    <row r="109" spans="2:5" x14ac:dyDescent="0.2">
      <c r="B109" s="129"/>
      <c r="C109" s="152"/>
      <c r="D109" s="152"/>
      <c r="E109" s="152"/>
    </row>
    <row r="110" spans="2:5" x14ac:dyDescent="0.2">
      <c r="B110" s="129"/>
      <c r="C110" s="152"/>
      <c r="D110" s="152"/>
      <c r="E110" s="152"/>
    </row>
    <row r="111" spans="2:5" x14ac:dyDescent="0.2">
      <c r="B111" s="129"/>
      <c r="C111" s="152"/>
      <c r="D111" s="152"/>
      <c r="E111" s="152"/>
    </row>
    <row r="112" spans="2:5" x14ac:dyDescent="0.2">
      <c r="B112" s="129"/>
      <c r="C112" s="152"/>
      <c r="D112" s="152"/>
      <c r="E112" s="152"/>
    </row>
    <row r="113" spans="2:10" x14ac:dyDescent="0.2">
      <c r="B113" s="129"/>
      <c r="C113" s="152"/>
      <c r="D113" s="152"/>
      <c r="E113" s="152"/>
    </row>
    <row r="114" spans="2:10" x14ac:dyDescent="0.2">
      <c r="B114" s="129"/>
      <c r="C114" s="152"/>
      <c r="D114" s="152"/>
      <c r="E114" s="152"/>
    </row>
    <row r="115" spans="2:10" x14ac:dyDescent="0.2">
      <c r="B115" s="129"/>
      <c r="C115" s="152"/>
      <c r="D115" s="152"/>
      <c r="E115" s="152"/>
    </row>
    <row r="116" spans="2:10" x14ac:dyDescent="0.2">
      <c r="B116" s="129"/>
      <c r="C116" s="152"/>
      <c r="D116" s="152"/>
      <c r="E116" s="152"/>
    </row>
    <row r="117" spans="2:10" ht="15" x14ac:dyDescent="0.3">
      <c r="B117" s="370" t="s">
        <v>140</v>
      </c>
      <c r="C117" s="370"/>
      <c r="D117" s="152"/>
      <c r="E117" s="151">
        <v>10</v>
      </c>
    </row>
    <row r="119" spans="2:10" x14ac:dyDescent="0.2">
      <c r="B119" s="128"/>
      <c r="C119" s="27" t="s">
        <v>323</v>
      </c>
      <c r="D119" s="6"/>
      <c r="E119" s="27" t="s">
        <v>308</v>
      </c>
    </row>
    <row r="120" spans="2:10" x14ac:dyDescent="0.2">
      <c r="B120" s="128"/>
      <c r="C120" s="129" t="s">
        <v>114</v>
      </c>
      <c r="D120" s="143"/>
      <c r="E120" s="129" t="s">
        <v>114</v>
      </c>
    </row>
    <row r="121" spans="2:10" x14ac:dyDescent="0.2">
      <c r="B121" s="128"/>
      <c r="C121" s="129"/>
      <c r="D121" s="143"/>
      <c r="E121" s="129"/>
    </row>
    <row r="122" spans="2:10" x14ac:dyDescent="0.2">
      <c r="B122" s="140" t="s">
        <v>141</v>
      </c>
      <c r="C122" s="140">
        <v>350147</v>
      </c>
      <c r="D122" s="170"/>
      <c r="E122" s="140">
        <v>716481</v>
      </c>
    </row>
    <row r="123" spans="2:10" x14ac:dyDescent="0.2">
      <c r="B123" s="140" t="s">
        <v>142</v>
      </c>
      <c r="C123" s="140">
        <v>20000</v>
      </c>
      <c r="D123" s="170"/>
      <c r="E123" s="140">
        <v>0</v>
      </c>
    </row>
    <row r="124" spans="2:10" x14ac:dyDescent="0.2">
      <c r="B124" s="140" t="s">
        <v>143</v>
      </c>
      <c r="C124" s="328"/>
      <c r="D124" s="170"/>
      <c r="E124" s="140">
        <v>19680</v>
      </c>
    </row>
    <row r="125" spans="2:10" x14ac:dyDescent="0.2">
      <c r="B125" s="140" t="s">
        <v>144</v>
      </c>
      <c r="C125" s="329">
        <v>240724.58300000001</v>
      </c>
      <c r="D125" s="170"/>
      <c r="E125" s="159">
        <v>226105</v>
      </c>
    </row>
    <row r="126" spans="2:10" x14ac:dyDescent="0.2">
      <c r="B126" s="140" t="s">
        <v>331</v>
      </c>
      <c r="C126" s="330">
        <v>632341</v>
      </c>
      <c r="D126" s="170"/>
    </row>
    <row r="127" spans="2:10" s="160" customFormat="1" ht="22.5" x14ac:dyDescent="0.2">
      <c r="B127" s="158" t="s">
        <v>145</v>
      </c>
      <c r="C127" s="330">
        <v>17792</v>
      </c>
      <c r="D127" s="171"/>
      <c r="E127" s="159">
        <v>30385</v>
      </c>
      <c r="H127" s="161"/>
      <c r="I127" s="162"/>
      <c r="J127" s="163"/>
    </row>
    <row r="128" spans="2:10" x14ac:dyDescent="0.2">
      <c r="B128" s="140" t="s">
        <v>146</v>
      </c>
      <c r="C128" s="331"/>
      <c r="D128" s="170"/>
    </row>
    <row r="129" spans="2:5" x14ac:dyDescent="0.2">
      <c r="B129" s="140" t="s">
        <v>147</v>
      </c>
      <c r="C129" s="330">
        <v>16352.721900000002</v>
      </c>
      <c r="D129" s="170"/>
      <c r="E129" s="140">
        <v>112293.7488</v>
      </c>
    </row>
    <row r="130" spans="2:5" x14ac:dyDescent="0.2">
      <c r="B130" s="140" t="s">
        <v>148</v>
      </c>
      <c r="C130" s="140"/>
      <c r="D130" s="170"/>
      <c r="E130" s="140"/>
    </row>
    <row r="131" spans="2:5" x14ac:dyDescent="0.2">
      <c r="B131" s="140" t="s">
        <v>149</v>
      </c>
      <c r="C131" s="140">
        <v>67000</v>
      </c>
      <c r="D131" s="170"/>
      <c r="E131" s="140">
        <v>70672.399999999994</v>
      </c>
    </row>
    <row r="132" spans="2:5" x14ac:dyDescent="0.2">
      <c r="B132" s="140" t="s">
        <v>150</v>
      </c>
      <c r="C132" s="140">
        <v>81716</v>
      </c>
      <c r="D132" s="170"/>
      <c r="E132" s="140">
        <v>301294</v>
      </c>
    </row>
    <row r="133" spans="2:5" x14ac:dyDescent="0.2">
      <c r="B133" s="140" t="s">
        <v>151</v>
      </c>
      <c r="C133" s="140">
        <v>350</v>
      </c>
      <c r="D133" s="170"/>
      <c r="E133" s="140">
        <v>10000</v>
      </c>
    </row>
    <row r="134" spans="2:5" ht="13.5" thickBot="1" x14ac:dyDescent="0.25">
      <c r="B134" s="140" t="s">
        <v>136</v>
      </c>
      <c r="C134" s="140">
        <v>71269</v>
      </c>
      <c r="D134" s="170"/>
      <c r="E134" s="140">
        <v>116237</v>
      </c>
    </row>
    <row r="135" spans="2:5" ht="13.5" thickBot="1" x14ac:dyDescent="0.25">
      <c r="B135" s="129"/>
      <c r="C135" s="261">
        <f>SUM(C122:C134)</f>
        <v>1497692.3049000001</v>
      </c>
      <c r="D135" s="323"/>
      <c r="E135" s="261">
        <f>SUM(E122:E134)</f>
        <v>1603148.1487999998</v>
      </c>
    </row>
    <row r="136" spans="2:5" ht="13.5" thickTop="1" x14ac:dyDescent="0.2">
      <c r="B136" s="129"/>
      <c r="C136" s="155"/>
      <c r="D136" s="323"/>
      <c r="E136" s="155"/>
    </row>
    <row r="137" spans="2:5" x14ac:dyDescent="0.2">
      <c r="B137" s="129"/>
      <c r="C137" s="155"/>
      <c r="D137" s="323"/>
      <c r="E137" s="155"/>
    </row>
    <row r="138" spans="2:5" ht="15" x14ac:dyDescent="0.3">
      <c r="B138" s="156" t="s">
        <v>137</v>
      </c>
      <c r="D138" s="152"/>
      <c r="E138" s="151">
        <v>11</v>
      </c>
    </row>
    <row r="139" spans="2:5" ht="10.5" customHeight="1" x14ac:dyDescent="0.2"/>
    <row r="140" spans="2:5" ht="10.5" customHeight="1" x14ac:dyDescent="0.2"/>
    <row r="141" spans="2:5" x14ac:dyDescent="0.2">
      <c r="B141" s="128"/>
      <c r="C141" s="27" t="s">
        <v>323</v>
      </c>
      <c r="D141" s="6"/>
      <c r="E141" s="27" t="s">
        <v>308</v>
      </c>
    </row>
    <row r="142" spans="2:5" x14ac:dyDescent="0.2">
      <c r="B142" s="128"/>
      <c r="C142" s="129" t="s">
        <v>114</v>
      </c>
      <c r="D142" s="143"/>
      <c r="E142" s="129" t="s">
        <v>114</v>
      </c>
    </row>
    <row r="143" spans="2:5" x14ac:dyDescent="0.2">
      <c r="B143" s="128"/>
      <c r="C143" s="128"/>
      <c r="D143" s="319"/>
      <c r="E143" s="128"/>
    </row>
    <row r="144" spans="2:5" x14ac:dyDescent="0.2">
      <c r="B144" s="128" t="s">
        <v>138</v>
      </c>
      <c r="C144" s="140">
        <v>1538500</v>
      </c>
      <c r="D144" s="170"/>
      <c r="E144" s="140">
        <v>1672500</v>
      </c>
    </row>
    <row r="145" spans="2:5" ht="13.5" thickBot="1" x14ac:dyDescent="0.25">
      <c r="B145" s="157" t="s">
        <v>139</v>
      </c>
      <c r="C145" s="140">
        <v>256929.5</v>
      </c>
      <c r="D145" s="170"/>
      <c r="E145" s="140">
        <v>279307.5</v>
      </c>
    </row>
    <row r="146" spans="2:5" ht="13.5" thickBot="1" x14ac:dyDescent="0.25">
      <c r="B146" s="129"/>
      <c r="C146" s="146">
        <f>SUM(C144:C145)</f>
        <v>1795429.5</v>
      </c>
      <c r="D146" s="152"/>
      <c r="E146" s="146">
        <f>SUM(E144:E145)</f>
        <v>1951807.5</v>
      </c>
    </row>
    <row r="147" spans="2:5" ht="13.5" thickTop="1" x14ac:dyDescent="0.2"/>
    <row r="148" spans="2:5" x14ac:dyDescent="0.2">
      <c r="B148" s="129"/>
      <c r="C148" s="142"/>
      <c r="D148" s="143"/>
      <c r="E148" s="143"/>
    </row>
    <row r="149" spans="2:5" ht="15" x14ac:dyDescent="0.3">
      <c r="B149" s="156" t="s">
        <v>152</v>
      </c>
      <c r="D149" s="143"/>
      <c r="E149" s="151">
        <v>12</v>
      </c>
    </row>
    <row r="150" spans="2:5" x14ac:dyDescent="0.2">
      <c r="B150" s="129"/>
      <c r="C150" s="142"/>
      <c r="D150" s="143"/>
      <c r="E150" s="143"/>
    </row>
    <row r="151" spans="2:5" x14ac:dyDescent="0.2">
      <c r="B151" s="128"/>
      <c r="C151" s="27" t="s">
        <v>323</v>
      </c>
      <c r="D151" s="6"/>
      <c r="E151" s="27" t="s">
        <v>308</v>
      </c>
    </row>
    <row r="152" spans="2:5" x14ac:dyDescent="0.2">
      <c r="B152" s="128"/>
      <c r="C152" s="129" t="s">
        <v>114</v>
      </c>
      <c r="D152" s="143"/>
      <c r="E152" s="129" t="s">
        <v>114</v>
      </c>
    </row>
    <row r="153" spans="2:5" x14ac:dyDescent="0.2">
      <c r="B153" s="128"/>
      <c r="C153" s="154"/>
      <c r="D153" s="319"/>
      <c r="E153" s="154"/>
    </row>
    <row r="154" spans="2:5" x14ac:dyDescent="0.2">
      <c r="B154" s="128" t="s">
        <v>153</v>
      </c>
      <c r="C154" s="140"/>
      <c r="D154" s="170"/>
      <c r="E154" s="140">
        <v>601922.61640000006</v>
      </c>
    </row>
    <row r="155" spans="2:5" ht="13.5" thickBot="1" x14ac:dyDescent="0.25">
      <c r="B155" s="128" t="s">
        <v>154</v>
      </c>
      <c r="C155" s="140">
        <v>-13962.742</v>
      </c>
      <c r="D155" s="170"/>
      <c r="E155" s="140"/>
    </row>
    <row r="156" spans="2:5" ht="23.25" thickBot="1" x14ac:dyDescent="0.25">
      <c r="B156" s="129" t="s">
        <v>155</v>
      </c>
      <c r="C156" s="146">
        <f>SUM(C154:C155)</f>
        <v>-13962.742</v>
      </c>
      <c r="D156" s="170"/>
      <c r="E156" s="146">
        <f>SUM(E154:E155)</f>
        <v>601922.61640000006</v>
      </c>
    </row>
    <row r="157" spans="2:5" ht="13.5" thickTop="1" x14ac:dyDescent="0.2">
      <c r="B157" s="128"/>
      <c r="C157" s="164"/>
      <c r="D157" s="170"/>
      <c r="E157" s="164"/>
    </row>
    <row r="158" spans="2:5" x14ac:dyDescent="0.2">
      <c r="B158" s="128" t="s">
        <v>156</v>
      </c>
      <c r="C158" s="140"/>
      <c r="D158" s="170"/>
      <c r="E158" s="140"/>
    </row>
    <row r="159" spans="2:5" ht="23.25" thickBot="1" x14ac:dyDescent="0.25">
      <c r="B159" s="128" t="s">
        <v>157</v>
      </c>
      <c r="C159" s="140"/>
      <c r="D159" s="170"/>
      <c r="E159" s="140"/>
    </row>
    <row r="160" spans="2:5" ht="13.5" thickBot="1" x14ac:dyDescent="0.25">
      <c r="B160" s="129" t="s">
        <v>158</v>
      </c>
      <c r="C160" s="146">
        <f>SUM(C158:C159)</f>
        <v>0</v>
      </c>
      <c r="D160" s="170"/>
      <c r="E160" s="146">
        <f>SUM(E158:E159)</f>
        <v>0</v>
      </c>
    </row>
    <row r="161" spans="2:5" ht="13.5" thickTop="1" x14ac:dyDescent="0.2">
      <c r="B161" s="128"/>
      <c r="C161" s="164"/>
      <c r="D161" s="170"/>
      <c r="E161" s="164"/>
    </row>
    <row r="162" spans="2:5" x14ac:dyDescent="0.2">
      <c r="B162" s="128" t="s">
        <v>159</v>
      </c>
      <c r="C162" s="140"/>
      <c r="D162" s="170"/>
      <c r="E162" s="140"/>
    </row>
    <row r="163" spans="2:5" ht="23.25" thickBot="1" x14ac:dyDescent="0.25">
      <c r="B163" s="128" t="s">
        <v>160</v>
      </c>
      <c r="C163" s="140"/>
      <c r="D163" s="170"/>
      <c r="E163" s="140"/>
    </row>
    <row r="164" spans="2:5" ht="13.5" thickBot="1" x14ac:dyDescent="0.25">
      <c r="B164" s="129" t="s">
        <v>161</v>
      </c>
      <c r="C164" s="146"/>
      <c r="D164" s="170"/>
      <c r="E164" s="146"/>
    </row>
    <row r="165" spans="2:5" ht="14.25" thickTop="1" thickBot="1" x14ac:dyDescent="0.25">
      <c r="B165" s="128"/>
      <c r="C165" s="165"/>
      <c r="D165" s="170"/>
      <c r="E165" s="165"/>
    </row>
    <row r="166" spans="2:5" ht="34.5" thickBot="1" x14ac:dyDescent="0.25">
      <c r="B166" s="129" t="s">
        <v>162</v>
      </c>
      <c r="C166" s="166">
        <f>C164+C160+C156</f>
        <v>-13962.742</v>
      </c>
      <c r="D166" s="152"/>
      <c r="E166" s="166">
        <f>E164+E160+E156</f>
        <v>601922.61640000006</v>
      </c>
    </row>
    <row r="167" spans="2:5" ht="13.5" thickTop="1" x14ac:dyDescent="0.2">
      <c r="B167" s="129"/>
      <c r="C167" s="152"/>
      <c r="D167" s="152"/>
      <c r="E167" s="152"/>
    </row>
    <row r="168" spans="2:5" x14ac:dyDescent="0.2">
      <c r="B168" s="129"/>
      <c r="C168" s="152"/>
      <c r="D168" s="152"/>
      <c r="E168" s="152"/>
    </row>
    <row r="169" spans="2:5" x14ac:dyDescent="0.2">
      <c r="B169" s="129"/>
      <c r="C169" s="152"/>
      <c r="D169" s="152"/>
      <c r="E169" s="152"/>
    </row>
    <row r="170" spans="2:5" x14ac:dyDescent="0.2">
      <c r="B170" s="129"/>
      <c r="C170" s="152"/>
      <c r="D170" s="152"/>
      <c r="E170" s="152"/>
    </row>
    <row r="171" spans="2:5" x14ac:dyDescent="0.2">
      <c r="B171" s="129"/>
      <c r="C171" s="152"/>
      <c r="D171" s="152"/>
      <c r="E171" s="152"/>
    </row>
    <row r="172" spans="2:5" ht="15" x14ac:dyDescent="0.3">
      <c r="B172" s="371" t="s">
        <v>163</v>
      </c>
      <c r="C172" s="371"/>
      <c r="D172" s="371"/>
      <c r="E172" s="167">
        <v>15</v>
      </c>
    </row>
    <row r="174" spans="2:5" x14ac:dyDescent="0.2">
      <c r="B174" s="128"/>
      <c r="C174" s="27" t="s">
        <v>323</v>
      </c>
      <c r="D174" s="6"/>
      <c r="E174" s="27" t="s">
        <v>308</v>
      </c>
    </row>
    <row r="175" spans="2:5" x14ac:dyDescent="0.2">
      <c r="B175" s="154"/>
      <c r="C175" s="129" t="s">
        <v>114</v>
      </c>
      <c r="D175" s="324"/>
      <c r="E175" s="129" t="s">
        <v>114</v>
      </c>
    </row>
    <row r="176" spans="2:5" x14ac:dyDescent="0.2">
      <c r="B176" s="154"/>
      <c r="C176" s="164"/>
      <c r="D176" s="325"/>
      <c r="E176" s="164"/>
    </row>
    <row r="177" spans="2:5" x14ac:dyDescent="0.2">
      <c r="B177" s="128" t="s">
        <v>164</v>
      </c>
      <c r="C177" s="168">
        <v>-616424.33579877135</v>
      </c>
      <c r="D177" s="169"/>
      <c r="E177" s="168">
        <v>227742.5532584982</v>
      </c>
    </row>
    <row r="178" spans="2:5" ht="22.5" x14ac:dyDescent="0.2">
      <c r="B178" s="128" t="s">
        <v>165</v>
      </c>
      <c r="C178" s="168"/>
      <c r="D178" s="169"/>
      <c r="E178" s="168"/>
    </row>
    <row r="179" spans="2:5" x14ac:dyDescent="0.2">
      <c r="B179" s="128" t="s">
        <v>166</v>
      </c>
      <c r="C179" s="170">
        <v>616424.335798771</v>
      </c>
      <c r="D179" s="171"/>
      <c r="E179" s="170">
        <v>370478.6</v>
      </c>
    </row>
    <row r="180" spans="2:5" x14ac:dyDescent="0.2">
      <c r="B180" s="128" t="s">
        <v>167</v>
      </c>
      <c r="C180" s="140"/>
      <c r="D180" s="171"/>
      <c r="E180" s="140"/>
    </row>
    <row r="181" spans="2:5" x14ac:dyDescent="0.2">
      <c r="B181" s="128" t="s">
        <v>168</v>
      </c>
      <c r="C181" s="140">
        <f>C179+C177-C180</f>
        <v>-3.4924596548080444E-10</v>
      </c>
      <c r="D181" s="170"/>
      <c r="E181" s="140">
        <f>E179+E177-E180</f>
        <v>598221.15325849818</v>
      </c>
    </row>
    <row r="183" spans="2:5" x14ac:dyDescent="0.2">
      <c r="B183" s="128"/>
      <c r="C183" s="140"/>
      <c r="D183" s="171"/>
      <c r="E183" s="140"/>
    </row>
    <row r="184" spans="2:5" ht="13.5" thickBot="1" x14ac:dyDescent="0.25">
      <c r="B184" s="128" t="s">
        <v>169</v>
      </c>
      <c r="C184" s="172">
        <v>0.15</v>
      </c>
      <c r="D184" s="326"/>
      <c r="E184" s="172">
        <v>0.15</v>
      </c>
    </row>
    <row r="185" spans="2:5" ht="13.5" thickBot="1" x14ac:dyDescent="0.25">
      <c r="B185" s="129" t="s">
        <v>170</v>
      </c>
      <c r="C185" s="146">
        <f>C181*0.15</f>
        <v>-5.2386894822120661E-11</v>
      </c>
      <c r="D185" s="327"/>
      <c r="E185" s="146">
        <f>E181*0.15</f>
        <v>89733.172988774721</v>
      </c>
    </row>
    <row r="186" spans="2:5" ht="13.5" thickTop="1" x14ac:dyDescent="0.2"/>
    <row r="188" spans="2:5" ht="31.5" x14ac:dyDescent="0.25">
      <c r="B188" s="334" t="s">
        <v>337</v>
      </c>
      <c r="C188" s="335">
        <v>16</v>
      </c>
      <c r="D188" s="336"/>
      <c r="E188" s="337"/>
    </row>
    <row r="189" spans="2:5" x14ac:dyDescent="0.2">
      <c r="B189" s="338"/>
      <c r="C189" s="337"/>
      <c r="D189" s="336"/>
      <c r="E189" s="337"/>
    </row>
    <row r="190" spans="2:5" ht="15" x14ac:dyDescent="0.2">
      <c r="B190" s="338"/>
      <c r="C190" s="338"/>
      <c r="D190" s="338"/>
      <c r="E190" s="339"/>
    </row>
    <row r="191" spans="2:5" ht="116.25" customHeight="1" x14ac:dyDescent="0.2">
      <c r="B191" s="369" t="s">
        <v>338</v>
      </c>
      <c r="C191" s="369"/>
      <c r="D191" s="369"/>
      <c r="E191" s="369"/>
    </row>
    <row r="192" spans="2:5" ht="47.25" customHeight="1" x14ac:dyDescent="0.2">
      <c r="B192" s="369" t="s">
        <v>339</v>
      </c>
      <c r="C192" s="369"/>
      <c r="D192" s="369"/>
      <c r="E192" s="369"/>
    </row>
    <row r="193" spans="2:5" x14ac:dyDescent="0.2">
      <c r="B193" s="340"/>
      <c r="C193" s="340"/>
      <c r="D193" s="340"/>
      <c r="E193" s="340"/>
    </row>
    <row r="194" spans="2:5" x14ac:dyDescent="0.2">
      <c r="B194" s="341"/>
      <c r="C194" s="338"/>
      <c r="D194" s="338"/>
      <c r="E194" s="338"/>
    </row>
    <row r="195" spans="2:5" ht="47.25" x14ac:dyDescent="0.25">
      <c r="B195" s="334" t="s">
        <v>340</v>
      </c>
      <c r="C195" s="335">
        <v>17</v>
      </c>
      <c r="D195" s="338"/>
      <c r="E195" s="338"/>
    </row>
    <row r="196" spans="2:5" ht="15.75" x14ac:dyDescent="0.25">
      <c r="B196" s="342"/>
      <c r="C196" s="343"/>
      <c r="D196" s="338"/>
      <c r="E196" s="338"/>
    </row>
    <row r="197" spans="2:5" ht="137.25" customHeight="1" x14ac:dyDescent="0.2">
      <c r="B197" s="373" t="s">
        <v>341</v>
      </c>
      <c r="C197" s="373"/>
      <c r="D197" s="373"/>
      <c r="E197" s="373"/>
    </row>
    <row r="198" spans="2:5" ht="30.75" customHeight="1" x14ac:dyDescent="0.2">
      <c r="B198" s="369" t="s">
        <v>342</v>
      </c>
      <c r="C198" s="369"/>
      <c r="D198" s="369"/>
      <c r="E198" s="369"/>
    </row>
    <row r="199" spans="2:5" x14ac:dyDescent="0.2">
      <c r="B199" s="338"/>
      <c r="C199" s="338"/>
      <c r="D199" s="338"/>
      <c r="E199" s="338"/>
    </row>
    <row r="200" spans="2:5" ht="17.25" customHeight="1" x14ac:dyDescent="0.2">
      <c r="B200" s="338"/>
      <c r="C200" s="344" t="s">
        <v>343</v>
      </c>
      <c r="D200" s="338"/>
      <c r="E200" s="338"/>
    </row>
    <row r="201" spans="2:5" ht="18" customHeight="1" x14ac:dyDescent="0.25">
      <c r="B201" s="338"/>
      <c r="C201" s="347" t="s">
        <v>348</v>
      </c>
      <c r="D201" s="338"/>
      <c r="E201" s="338"/>
    </row>
    <row r="202" spans="2:5" ht="12" customHeight="1" x14ac:dyDescent="0.25">
      <c r="C202" s="348"/>
    </row>
    <row r="203" spans="2:5" ht="15.75" x14ac:dyDescent="0.25">
      <c r="C203" s="348" t="s">
        <v>344</v>
      </c>
    </row>
  </sheetData>
  <mergeCells count="9">
    <mergeCell ref="B198:E198"/>
    <mergeCell ref="B98:D98"/>
    <mergeCell ref="B117:C117"/>
    <mergeCell ref="B172:D172"/>
    <mergeCell ref="B80:D80"/>
    <mergeCell ref="B89:D89"/>
    <mergeCell ref="B191:E191"/>
    <mergeCell ref="B192:E192"/>
    <mergeCell ref="B197:E197"/>
  </mergeCells>
  <pageMargins left="0.7" right="0.7" top="0.75" bottom="0.36" header="0.3" footer="0.3"/>
  <pageSetup paperSize="9" orientation="portrait" r:id="rId1"/>
  <headerFooter>
    <oddHeader>&amp;L&amp;"MS Sans Serif,Bold"Mediterranea Engineering</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J58"/>
  <sheetViews>
    <sheetView topLeftCell="A16" workbookViewId="0">
      <selection activeCell="F61" sqref="F61"/>
    </sheetView>
  </sheetViews>
  <sheetFormatPr defaultColWidth="9.140625" defaultRowHeight="12.75" x14ac:dyDescent="0.2"/>
  <cols>
    <col min="1" max="1" width="5.7109375" style="225" customWidth="1"/>
    <col min="2" max="2" width="34.5703125" style="124" bestFit="1" customWidth="1"/>
    <col min="3" max="3" width="9.140625" style="124"/>
    <col min="4" max="4" width="12.5703125" style="227" customWidth="1"/>
    <col min="5" max="5" width="16.42578125" style="227" bestFit="1" customWidth="1"/>
    <col min="6" max="6" width="14.42578125" style="227" bestFit="1" customWidth="1"/>
    <col min="7" max="7" width="16.28515625" style="227" customWidth="1"/>
    <col min="8" max="9" width="9.140625" style="124"/>
    <col min="10" max="10" width="10" style="124" bestFit="1" customWidth="1"/>
    <col min="11" max="16384" width="9.140625" style="124"/>
  </cols>
  <sheetData>
    <row r="4" spans="1:7" ht="15.75" x14ac:dyDescent="0.2">
      <c r="B4" s="120" t="s">
        <v>346</v>
      </c>
    </row>
    <row r="5" spans="1:7" x14ac:dyDescent="0.2">
      <c r="B5" s="226"/>
    </row>
    <row r="6" spans="1:7" x14ac:dyDescent="0.2">
      <c r="B6" s="228" t="s">
        <v>242</v>
      </c>
      <c r="C6" s="229">
        <v>12</v>
      </c>
    </row>
    <row r="7" spans="1:7" x14ac:dyDescent="0.2">
      <c r="B7" s="230"/>
      <c r="C7" s="231"/>
    </row>
    <row r="8" spans="1:7" x14ac:dyDescent="0.2">
      <c r="A8" s="374" t="s">
        <v>325</v>
      </c>
      <c r="B8" s="375"/>
      <c r="C8" s="375"/>
      <c r="D8" s="375"/>
      <c r="E8" s="375"/>
      <c r="F8" s="375"/>
      <c r="G8" s="375"/>
    </row>
    <row r="10" spans="1:7" ht="25.5" x14ac:dyDescent="0.2">
      <c r="A10" s="232" t="s">
        <v>243</v>
      </c>
      <c r="B10" s="232" t="s">
        <v>244</v>
      </c>
      <c r="C10" s="233" t="s">
        <v>245</v>
      </c>
      <c r="D10" s="234" t="s">
        <v>328</v>
      </c>
      <c r="E10" s="235" t="s">
        <v>246</v>
      </c>
      <c r="F10" s="235" t="s">
        <v>247</v>
      </c>
      <c r="G10" s="234" t="s">
        <v>333</v>
      </c>
    </row>
    <row r="11" spans="1:7" x14ac:dyDescent="0.2">
      <c r="A11" s="236">
        <v>1</v>
      </c>
      <c r="B11" s="237" t="s">
        <v>248</v>
      </c>
      <c r="C11" s="237"/>
      <c r="D11" s="238"/>
      <c r="E11" s="238"/>
      <c r="F11" s="238"/>
      <c r="G11" s="238">
        <f>D11+E11-F11</f>
        <v>0</v>
      </c>
    </row>
    <row r="12" spans="1:7" x14ac:dyDescent="0.2">
      <c r="A12" s="236">
        <v>2</v>
      </c>
      <c r="B12" s="237" t="s">
        <v>249</v>
      </c>
      <c r="C12" s="237"/>
      <c r="D12" s="238"/>
      <c r="E12" s="238"/>
      <c r="F12" s="238"/>
      <c r="G12" s="238">
        <f t="shared" ref="G12:G19" si="0">D12+E12-F12</f>
        <v>0</v>
      </c>
    </row>
    <row r="13" spans="1:7" x14ac:dyDescent="0.2">
      <c r="A13" s="236">
        <v>3</v>
      </c>
      <c r="B13" s="237" t="s">
        <v>250</v>
      </c>
      <c r="C13" s="237"/>
      <c r="D13" s="238"/>
      <c r="E13" s="238"/>
      <c r="F13" s="238"/>
      <c r="G13" s="238">
        <f t="shared" si="0"/>
        <v>0</v>
      </c>
    </row>
    <row r="14" spans="1:7" x14ac:dyDescent="0.2">
      <c r="A14" s="236">
        <v>4</v>
      </c>
      <c r="B14" s="237" t="s">
        <v>251</v>
      </c>
      <c r="C14" s="237"/>
      <c r="D14" s="238">
        <v>1649160</v>
      </c>
      <c r="E14" s="238"/>
      <c r="F14" s="238"/>
      <c r="G14" s="238">
        <f t="shared" si="0"/>
        <v>1649160</v>
      </c>
    </row>
    <row r="15" spans="1:7" x14ac:dyDescent="0.2">
      <c r="A15" s="236">
        <v>5</v>
      </c>
      <c r="B15" s="237" t="s">
        <v>252</v>
      </c>
      <c r="C15" s="237"/>
      <c r="D15" s="238">
        <v>446926</v>
      </c>
      <c r="E15" s="238"/>
      <c r="F15" s="238"/>
      <c r="G15" s="238">
        <f t="shared" si="0"/>
        <v>446926</v>
      </c>
    </row>
    <row r="16" spans="1:7" x14ac:dyDescent="0.2">
      <c r="A16" s="236">
        <v>1</v>
      </c>
      <c r="B16" s="237" t="s">
        <v>253</v>
      </c>
      <c r="C16" s="237"/>
      <c r="D16" s="238">
        <v>862134.25</v>
      </c>
      <c r="E16" s="238"/>
      <c r="F16" s="238"/>
      <c r="G16" s="238">
        <f t="shared" si="0"/>
        <v>862134.25</v>
      </c>
    </row>
    <row r="17" spans="1:10" x14ac:dyDescent="0.2">
      <c r="A17" s="236">
        <v>2</v>
      </c>
      <c r="B17" s="237"/>
      <c r="C17" s="237"/>
      <c r="D17" s="238"/>
      <c r="E17" s="238"/>
      <c r="F17" s="238"/>
      <c r="G17" s="238">
        <f t="shared" si="0"/>
        <v>0</v>
      </c>
    </row>
    <row r="18" spans="1:10" x14ac:dyDescent="0.2">
      <c r="A18" s="236">
        <v>3</v>
      </c>
      <c r="B18" s="237"/>
      <c r="C18" s="237"/>
      <c r="D18" s="238"/>
      <c r="E18" s="238"/>
      <c r="F18" s="238"/>
      <c r="G18" s="238">
        <f t="shared" si="0"/>
        <v>0</v>
      </c>
    </row>
    <row r="19" spans="1:10" x14ac:dyDescent="0.2">
      <c r="A19" s="236">
        <v>4</v>
      </c>
      <c r="B19" s="237"/>
      <c r="C19" s="237"/>
      <c r="D19" s="238"/>
      <c r="E19" s="238"/>
      <c r="F19" s="238"/>
      <c r="G19" s="238">
        <f t="shared" si="0"/>
        <v>0</v>
      </c>
    </row>
    <row r="20" spans="1:10" x14ac:dyDescent="0.2">
      <c r="A20" s="236"/>
      <c r="B20" s="237" t="s">
        <v>254</v>
      </c>
      <c r="C20" s="237"/>
      <c r="D20" s="238">
        <f>SUM(D11:D19)</f>
        <v>2958220.25</v>
      </c>
      <c r="E20" s="238">
        <f>SUM(E11:E19)</f>
        <v>0</v>
      </c>
      <c r="F20" s="238">
        <f>SUM(F11:F19)</f>
        <v>0</v>
      </c>
      <c r="G20" s="238">
        <f>SUM(G11:G19)</f>
        <v>2958220.25</v>
      </c>
    </row>
    <row r="23" spans="1:10" x14ac:dyDescent="0.2">
      <c r="A23" s="375" t="s">
        <v>326</v>
      </c>
      <c r="B23" s="375"/>
      <c r="C23" s="375"/>
      <c r="D23" s="375"/>
      <c r="E23" s="375"/>
      <c r="F23" s="375"/>
      <c r="G23" s="375"/>
    </row>
    <row r="25" spans="1:10" ht="25.5" x14ac:dyDescent="0.2">
      <c r="A25" s="232" t="s">
        <v>243</v>
      </c>
      <c r="B25" s="232" t="s">
        <v>244</v>
      </c>
      <c r="C25" s="233" t="s">
        <v>245</v>
      </c>
      <c r="D25" s="234" t="s">
        <v>328</v>
      </c>
      <c r="E25" s="235" t="s">
        <v>246</v>
      </c>
      <c r="F25" s="235" t="s">
        <v>247</v>
      </c>
      <c r="G25" s="234" t="s">
        <v>333</v>
      </c>
    </row>
    <row r="26" spans="1:10" x14ac:dyDescent="0.2">
      <c r="A26" s="236">
        <v>1</v>
      </c>
      <c r="B26" s="237" t="s">
        <v>248</v>
      </c>
      <c r="C26" s="237"/>
      <c r="D26" s="238"/>
      <c r="E26" s="238"/>
      <c r="F26" s="238"/>
      <c r="G26" s="238">
        <f>D26+E26-F26</f>
        <v>0</v>
      </c>
    </row>
    <row r="27" spans="1:10" x14ac:dyDescent="0.2">
      <c r="A27" s="236">
        <v>2</v>
      </c>
      <c r="B27" s="237" t="s">
        <v>249</v>
      </c>
      <c r="C27" s="237"/>
      <c r="D27" s="238"/>
      <c r="E27" s="238"/>
      <c r="F27" s="238"/>
      <c r="G27" s="238">
        <f>D27+E27-F27</f>
        <v>0</v>
      </c>
    </row>
    <row r="28" spans="1:10" x14ac:dyDescent="0.2">
      <c r="A28" s="236">
        <v>3</v>
      </c>
      <c r="B28" s="237" t="s">
        <v>255</v>
      </c>
      <c r="C28" s="237"/>
      <c r="D28" s="238">
        <v>0</v>
      </c>
      <c r="E28" s="238"/>
      <c r="F28" s="238"/>
      <c r="G28" s="238">
        <f t="shared" ref="G28:G34" si="1">D28+E28-F28</f>
        <v>0</v>
      </c>
    </row>
    <row r="29" spans="1:10" x14ac:dyDescent="0.2">
      <c r="A29" s="236">
        <v>4</v>
      </c>
      <c r="B29" s="237" t="s">
        <v>251</v>
      </c>
      <c r="C29" s="237"/>
      <c r="D29" s="238">
        <v>356218.56</v>
      </c>
      <c r="E29" s="238">
        <v>216149.90400000001</v>
      </c>
      <c r="F29" s="238"/>
      <c r="G29" s="238">
        <f t="shared" si="1"/>
        <v>572368.46400000004</v>
      </c>
      <c r="J29" s="318"/>
    </row>
    <row r="30" spans="1:10" x14ac:dyDescent="0.2">
      <c r="A30" s="236">
        <v>5</v>
      </c>
      <c r="B30" s="237" t="s">
        <v>252</v>
      </c>
      <c r="C30" s="237"/>
      <c r="D30" s="238">
        <v>53552.989583333336</v>
      </c>
      <c r="E30" s="238">
        <v>76739.3203125</v>
      </c>
      <c r="F30" s="238"/>
      <c r="G30" s="238">
        <f t="shared" si="1"/>
        <v>130292.30989583334</v>
      </c>
      <c r="J30" s="318"/>
    </row>
    <row r="31" spans="1:10" x14ac:dyDescent="0.2">
      <c r="A31" s="236">
        <v>1</v>
      </c>
      <c r="B31" s="237" t="s">
        <v>253</v>
      </c>
      <c r="C31" s="237"/>
      <c r="D31" s="238">
        <v>208136.99338564364</v>
      </c>
      <c r="E31" s="238">
        <v>109240.03458627062</v>
      </c>
      <c r="F31" s="238"/>
      <c r="G31" s="238">
        <f t="shared" si="1"/>
        <v>317377.02797191427</v>
      </c>
      <c r="J31" s="318"/>
    </row>
    <row r="32" spans="1:10" x14ac:dyDescent="0.2">
      <c r="A32" s="236">
        <v>2</v>
      </c>
      <c r="B32" s="237"/>
      <c r="C32" s="237"/>
      <c r="D32" s="238"/>
      <c r="E32" s="238"/>
      <c r="F32" s="238"/>
      <c r="G32" s="238">
        <f t="shared" si="1"/>
        <v>0</v>
      </c>
    </row>
    <row r="33" spans="1:7" x14ac:dyDescent="0.2">
      <c r="A33" s="236">
        <v>3</v>
      </c>
      <c r="B33" s="237"/>
      <c r="C33" s="237"/>
      <c r="D33" s="238"/>
      <c r="E33" s="238"/>
      <c r="F33" s="238"/>
      <c r="G33" s="238">
        <f t="shared" si="1"/>
        <v>0</v>
      </c>
    </row>
    <row r="34" spans="1:7" x14ac:dyDescent="0.2">
      <c r="A34" s="236">
        <v>4</v>
      </c>
      <c r="B34" s="237"/>
      <c r="C34" s="237"/>
      <c r="D34" s="238"/>
      <c r="E34" s="238"/>
      <c r="F34" s="238"/>
      <c r="G34" s="238">
        <f t="shared" si="1"/>
        <v>0</v>
      </c>
    </row>
    <row r="35" spans="1:7" x14ac:dyDescent="0.2">
      <c r="A35" s="236"/>
      <c r="B35" s="237" t="s">
        <v>254</v>
      </c>
      <c r="C35" s="237"/>
      <c r="D35" s="238">
        <f>SUM(D26:D34)</f>
        <v>617908.54296897701</v>
      </c>
      <c r="E35" s="238">
        <f>SUM(E26:E34)</f>
        <v>402129.25889877061</v>
      </c>
      <c r="F35" s="238">
        <f>SUM(F26:F34)</f>
        <v>0</v>
      </c>
      <c r="G35" s="238">
        <f>SUM(G26:G34)</f>
        <v>1020037.8018677477</v>
      </c>
    </row>
    <row r="38" spans="1:7" x14ac:dyDescent="0.2">
      <c r="A38" s="375" t="s">
        <v>327</v>
      </c>
      <c r="B38" s="375"/>
      <c r="C38" s="375"/>
      <c r="D38" s="375"/>
      <c r="E38" s="375"/>
      <c r="F38" s="375"/>
      <c r="G38" s="375"/>
    </row>
    <row r="40" spans="1:7" ht="25.5" x14ac:dyDescent="0.2">
      <c r="A40" s="232" t="s">
        <v>243</v>
      </c>
      <c r="B40" s="232" t="s">
        <v>244</v>
      </c>
      <c r="C40" s="233" t="s">
        <v>245</v>
      </c>
      <c r="D40" s="234" t="s">
        <v>328</v>
      </c>
      <c r="E40" s="235" t="s">
        <v>246</v>
      </c>
      <c r="F40" s="235" t="s">
        <v>247</v>
      </c>
      <c r="G40" s="234" t="s">
        <v>333</v>
      </c>
    </row>
    <row r="41" spans="1:7" x14ac:dyDescent="0.2">
      <c r="A41" s="236">
        <v>1</v>
      </c>
      <c r="B41" s="237" t="s">
        <v>248</v>
      </c>
      <c r="C41" s="237"/>
      <c r="D41" s="238"/>
      <c r="E41" s="238"/>
      <c r="F41" s="238"/>
      <c r="G41" s="238">
        <f>D41+E41-F41</f>
        <v>0</v>
      </c>
    </row>
    <row r="42" spans="1:7" x14ac:dyDescent="0.2">
      <c r="A42" s="236">
        <v>2</v>
      </c>
      <c r="B42" s="237" t="s">
        <v>249</v>
      </c>
      <c r="C42" s="237"/>
      <c r="D42" s="238">
        <f>D12-D27</f>
        <v>0</v>
      </c>
      <c r="E42" s="238">
        <f>E12</f>
        <v>0</v>
      </c>
      <c r="F42" s="238">
        <f>E27</f>
        <v>0</v>
      </c>
      <c r="G42" s="238">
        <f>D42+E42-F42</f>
        <v>0</v>
      </c>
    </row>
    <row r="43" spans="1:7" x14ac:dyDescent="0.2">
      <c r="A43" s="236">
        <v>3</v>
      </c>
      <c r="B43" s="237" t="s">
        <v>255</v>
      </c>
      <c r="C43" s="237"/>
      <c r="D43" s="238">
        <f t="shared" ref="D43:D47" si="2">D13-D28</f>
        <v>0</v>
      </c>
      <c r="E43" s="238">
        <f>E13</f>
        <v>0</v>
      </c>
      <c r="F43" s="238">
        <f t="shared" ref="F43:F46" si="3">E28</f>
        <v>0</v>
      </c>
      <c r="G43" s="238">
        <f t="shared" ref="G43:G49" si="4">D43+E43-F43</f>
        <v>0</v>
      </c>
    </row>
    <row r="44" spans="1:7" x14ac:dyDescent="0.2">
      <c r="A44" s="236">
        <v>4</v>
      </c>
      <c r="B44" s="237" t="s">
        <v>251</v>
      </c>
      <c r="C44" s="237"/>
      <c r="D44" s="238">
        <f>D14-D29</f>
        <v>1292941.44</v>
      </c>
      <c r="E44" s="238">
        <f>E14</f>
        <v>0</v>
      </c>
      <c r="F44" s="238">
        <f t="shared" si="3"/>
        <v>216149.90400000001</v>
      </c>
      <c r="G44" s="238">
        <f>D44+E44-F44</f>
        <v>1076791.5359999998</v>
      </c>
    </row>
    <row r="45" spans="1:7" x14ac:dyDescent="0.2">
      <c r="A45" s="236">
        <v>5</v>
      </c>
      <c r="B45" s="237" t="s">
        <v>252</v>
      </c>
      <c r="C45" s="237"/>
      <c r="D45" s="238">
        <f t="shared" si="2"/>
        <v>393373.01041666669</v>
      </c>
      <c r="E45" s="238">
        <f>E15</f>
        <v>0</v>
      </c>
      <c r="F45" s="238">
        <f t="shared" si="3"/>
        <v>76739.3203125</v>
      </c>
      <c r="G45" s="238">
        <f>D45+E45-F45</f>
        <v>316633.69010416669</v>
      </c>
    </row>
    <row r="46" spans="1:7" x14ac:dyDescent="0.2">
      <c r="A46" s="236">
        <v>1</v>
      </c>
      <c r="B46" s="237" t="s">
        <v>253</v>
      </c>
      <c r="C46" s="237"/>
      <c r="D46" s="238">
        <f t="shared" si="2"/>
        <v>653997.2566143563</v>
      </c>
      <c r="E46" s="238">
        <f t="shared" ref="E46:E47" si="5">E16</f>
        <v>0</v>
      </c>
      <c r="F46" s="238">
        <f t="shared" si="3"/>
        <v>109240.03458627062</v>
      </c>
      <c r="G46" s="238">
        <f>D46+E46-F46</f>
        <v>544757.22202808573</v>
      </c>
    </row>
    <row r="47" spans="1:7" x14ac:dyDescent="0.2">
      <c r="A47" s="236">
        <v>2</v>
      </c>
      <c r="B47" s="237"/>
      <c r="C47" s="237"/>
      <c r="D47" s="238">
        <f t="shared" si="2"/>
        <v>0</v>
      </c>
      <c r="E47" s="238">
        <f t="shared" si="5"/>
        <v>0</v>
      </c>
      <c r="F47" s="238">
        <f>E32</f>
        <v>0</v>
      </c>
      <c r="G47" s="238">
        <f t="shared" si="4"/>
        <v>0</v>
      </c>
    </row>
    <row r="48" spans="1:7" x14ac:dyDescent="0.2">
      <c r="A48" s="236">
        <v>3</v>
      </c>
      <c r="B48" s="237"/>
      <c r="C48" s="237"/>
      <c r="D48" s="238"/>
      <c r="E48" s="238"/>
      <c r="F48" s="238"/>
      <c r="G48" s="238">
        <f t="shared" si="4"/>
        <v>0</v>
      </c>
    </row>
    <row r="49" spans="1:7" x14ac:dyDescent="0.2">
      <c r="A49" s="236">
        <v>4</v>
      </c>
      <c r="B49" s="237"/>
      <c r="C49" s="237"/>
      <c r="D49" s="238"/>
      <c r="E49" s="238"/>
      <c r="F49" s="238"/>
      <c r="G49" s="238">
        <f t="shared" si="4"/>
        <v>0</v>
      </c>
    </row>
    <row r="50" spans="1:7" x14ac:dyDescent="0.2">
      <c r="A50" s="236"/>
      <c r="B50" s="237" t="s">
        <v>254</v>
      </c>
      <c r="C50" s="237"/>
      <c r="D50" s="238">
        <f>SUM(D41:D49)</f>
        <v>2340311.7070310228</v>
      </c>
      <c r="E50" s="238">
        <f>SUM(E41:E49)</f>
        <v>0</v>
      </c>
      <c r="F50" s="238">
        <f>SUM(F41:F49)</f>
        <v>402129.25889877061</v>
      </c>
      <c r="G50" s="238">
        <f>SUM(G41:G49)</f>
        <v>1938182.4481322523</v>
      </c>
    </row>
    <row r="52" spans="1:7" x14ac:dyDescent="0.2">
      <c r="D52" s="239"/>
      <c r="G52" s="239"/>
    </row>
    <row r="53" spans="1:7" x14ac:dyDescent="0.2">
      <c r="D53" s="239"/>
      <c r="G53" s="239"/>
    </row>
    <row r="54" spans="1:7" ht="15.75" x14ac:dyDescent="0.25">
      <c r="D54" s="239"/>
      <c r="E54" s="347" t="s">
        <v>348</v>
      </c>
      <c r="G54" s="239"/>
    </row>
    <row r="55" spans="1:7" ht="15.75" x14ac:dyDescent="0.25">
      <c r="E55" s="348"/>
      <c r="G55" s="240"/>
    </row>
    <row r="56" spans="1:7" ht="15.75" x14ac:dyDescent="0.25">
      <c r="E56" s="348" t="s">
        <v>344</v>
      </c>
      <c r="G56" s="241"/>
    </row>
    <row r="57" spans="1:7" x14ac:dyDescent="0.2">
      <c r="G57" s="239"/>
    </row>
    <row r="58" spans="1:7" x14ac:dyDescent="0.2">
      <c r="D58" s="241"/>
      <c r="E58" s="241"/>
      <c r="F58" s="241"/>
      <c r="G58" s="242"/>
    </row>
  </sheetData>
  <mergeCells count="3">
    <mergeCell ref="A8:G8"/>
    <mergeCell ref="A23:G23"/>
    <mergeCell ref="A38:G38"/>
  </mergeCells>
  <pageMargins left="0.45" right="0.2" top="0.75" bottom="0.75" header="0.3" footer="0.3"/>
  <pageSetup paperSize="9" scale="9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F20"/>
  <sheetViews>
    <sheetView workbookViewId="0">
      <selection activeCell="E31" sqref="E31"/>
    </sheetView>
  </sheetViews>
  <sheetFormatPr defaultColWidth="9.140625" defaultRowHeight="12.75" x14ac:dyDescent="0.2"/>
  <cols>
    <col min="1" max="1" width="3.85546875" style="124" customWidth="1"/>
    <col min="2" max="2" width="10.28515625" style="124" customWidth="1"/>
    <col min="3" max="3" width="46.7109375" style="124" customWidth="1"/>
    <col min="4" max="4" width="10.85546875" style="124" customWidth="1"/>
    <col min="5" max="5" width="13.5703125" style="124" customWidth="1"/>
    <col min="6" max="6" width="14.28515625" style="276" customWidth="1"/>
    <col min="7" max="16384" width="9.140625" style="124"/>
  </cols>
  <sheetData>
    <row r="4" spans="2:6" ht="15.75" x14ac:dyDescent="0.25">
      <c r="B4" s="273" t="s">
        <v>267</v>
      </c>
      <c r="C4" s="174" t="s">
        <v>346</v>
      </c>
      <c r="D4" s="175"/>
      <c r="E4" s="175"/>
      <c r="F4" s="274"/>
    </row>
    <row r="5" spans="2:6" ht="15.75" x14ac:dyDescent="0.25">
      <c r="B5" s="273" t="s">
        <v>268</v>
      </c>
      <c r="C5" s="275" t="s">
        <v>258</v>
      </c>
    </row>
    <row r="8" spans="2:6" x14ac:dyDescent="0.2">
      <c r="B8" s="277" t="s">
        <v>329</v>
      </c>
    </row>
    <row r="11" spans="2:6" x14ac:dyDescent="0.2">
      <c r="B11" s="236" t="s">
        <v>269</v>
      </c>
      <c r="C11" s="236" t="s">
        <v>270</v>
      </c>
      <c r="D11" s="236" t="s">
        <v>271</v>
      </c>
      <c r="E11" s="236" t="s">
        <v>272</v>
      </c>
      <c r="F11" s="278" t="s">
        <v>273</v>
      </c>
    </row>
    <row r="12" spans="2:6" x14ac:dyDescent="0.2">
      <c r="B12" s="236">
        <v>1</v>
      </c>
      <c r="C12" s="282" t="s">
        <v>275</v>
      </c>
      <c r="D12" s="237"/>
      <c r="E12" s="279" t="s">
        <v>274</v>
      </c>
      <c r="F12" s="280">
        <v>1649160</v>
      </c>
    </row>
    <row r="13" spans="2:6" x14ac:dyDescent="0.2">
      <c r="B13" s="376"/>
      <c r="C13" s="377"/>
      <c r="D13" s="377"/>
      <c r="E13" s="377"/>
      <c r="F13" s="378">
        <f>SUM(F12:F12)</f>
        <v>1649160</v>
      </c>
    </row>
    <row r="14" spans="2:6" x14ac:dyDescent="0.2">
      <c r="B14" s="377"/>
      <c r="C14" s="377"/>
      <c r="D14" s="377"/>
      <c r="E14" s="377"/>
      <c r="F14" s="378"/>
    </row>
    <row r="15" spans="2:6" x14ac:dyDescent="0.2">
      <c r="B15" s="225"/>
    </row>
    <row r="16" spans="2:6" x14ac:dyDescent="0.2">
      <c r="B16" s="225"/>
    </row>
    <row r="17" spans="2:3" ht="15.75" x14ac:dyDescent="0.25">
      <c r="B17" s="225"/>
      <c r="C17" s="347" t="s">
        <v>348</v>
      </c>
    </row>
    <row r="18" spans="2:3" ht="15.75" x14ac:dyDescent="0.25">
      <c r="B18" s="225"/>
      <c r="C18" s="348"/>
    </row>
    <row r="19" spans="2:3" ht="15.75" x14ac:dyDescent="0.25">
      <c r="B19" s="225"/>
      <c r="C19" s="348" t="s">
        <v>344</v>
      </c>
    </row>
    <row r="20" spans="2:3" x14ac:dyDescent="0.2">
      <c r="B20" s="225"/>
      <c r="C20" s="281"/>
    </row>
  </sheetData>
  <mergeCells count="4">
    <mergeCell ref="B13:C14"/>
    <mergeCell ref="D13:D14"/>
    <mergeCell ref="E13:E14"/>
    <mergeCell ref="F13:F14"/>
  </mergeCells>
  <pageMargins left="0.17" right="0.1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Pasqyra</vt:lpstr>
      <vt:lpstr>Aktiv-Pasiv</vt:lpstr>
      <vt:lpstr>Pasqyra Ardh-Shpenz</vt:lpstr>
      <vt:lpstr>Fluksi monetar</vt:lpstr>
      <vt:lpstr>Pasqyra Kapital</vt:lpstr>
      <vt:lpstr>Politika</vt:lpstr>
      <vt:lpstr>Notat</vt:lpstr>
      <vt:lpstr>Amortiz</vt:lpstr>
      <vt:lpstr>Automjete</vt:lpstr>
      <vt:lpstr>Asetet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User</cp:lastModifiedBy>
  <cp:lastPrinted>2020-07-29T10:56:54Z</cp:lastPrinted>
  <dcterms:created xsi:type="dcterms:W3CDTF">2011-03-07T18:05:25Z</dcterms:created>
  <dcterms:modified xsi:type="dcterms:W3CDTF">2020-07-29T10:56:59Z</dcterms:modified>
</cp:coreProperties>
</file>