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90" windowWidth="15480" windowHeight="4290" tabRatio="769" activeTab="3"/>
  </bookViews>
  <sheets>
    <sheet name="F I" sheetId="9" r:id="rId1"/>
    <sheet name="A" sheetId="1" r:id="rId2"/>
    <sheet name="P" sheetId="5" r:id="rId3"/>
    <sheet name="pash" sheetId="3" r:id="rId4"/>
    <sheet name="K" sheetId="10" r:id="rId5"/>
    <sheet name="C fl" sheetId="7" r:id="rId6"/>
    <sheet name="aam13" sheetId="12" r:id="rId7"/>
    <sheet name="inv 31.12.13" sheetId="20" r:id="rId8"/>
    <sheet name="mj 13" sheetId="13" r:id="rId9"/>
    <sheet name="p 2" sheetId="15" r:id="rId10"/>
    <sheet name="p 3" sheetId="16" r:id="rId11"/>
    <sheet name="lista aam 13" sheetId="19" r:id="rId12"/>
  </sheets>
  <externalReferences>
    <externalReference r:id="rId13"/>
  </externalReferences>
  <definedNames>
    <definedName name="_xlnm._FilterDatabase" localSheetId="7" hidden="1">'inv 31.12.13'!$A$6:$E$67</definedName>
    <definedName name="_xlnm.Print_Area" localSheetId="1">A!$A$1:$E$48</definedName>
    <definedName name="_xlnm.Print_Area" localSheetId="6">'aam13'!$A$1:$L$34</definedName>
    <definedName name="_xlnm.Print_Area" localSheetId="5">'C fl'!$A$1:$D$44</definedName>
    <definedName name="_xlnm.Print_Area" localSheetId="0">'F I'!$A$1:$D$51</definedName>
    <definedName name="_xlnm.Print_Area" localSheetId="7">'inv 31.12.13'!$A$1:$E$83</definedName>
    <definedName name="_xlnm.Print_Area" localSheetId="4">K!$A$1:$H$28</definedName>
    <definedName name="_xlnm.Print_Area" localSheetId="11">'lista aam 13'!$A$1:$M$157</definedName>
    <definedName name="_xlnm.Print_Area" localSheetId="2">P!$A$1:$E$48</definedName>
    <definedName name="_xlnm.Print_Area" localSheetId="9">'p 2'!$A$1:$G$49</definedName>
    <definedName name="_xlnm.Print_Area" localSheetId="10">'p 3'!$C$1:$K$66</definedName>
    <definedName name="_xlnm.Print_Area" localSheetId="3">pash!$A$1:$E$43</definedName>
  </definedNames>
  <calcPr calcId="124519"/>
</workbook>
</file>

<file path=xl/calcChain.xml><?xml version="1.0" encoding="utf-8"?>
<calcChain xmlns="http://schemas.openxmlformats.org/spreadsheetml/2006/main">
  <c r="G94" i="19"/>
  <c r="G93"/>
  <c r="G92"/>
  <c r="G95"/>
  <c r="G90"/>
  <c r="G89"/>
  <c r="G88"/>
  <c r="G87"/>
  <c r="G86"/>
  <c r="G85"/>
  <c r="G91"/>
  <c r="G83"/>
  <c r="G82"/>
  <c r="G81"/>
  <c r="G80"/>
  <c r="G79"/>
  <c r="G78"/>
  <c r="G77"/>
  <c r="G76"/>
  <c r="G75"/>
  <c r="G74"/>
  <c r="G73"/>
  <c r="G72"/>
  <c r="G71"/>
  <c r="G70"/>
  <c r="G84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69"/>
  <c r="E8" i="20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7"/>
  <c r="E67"/>
  <c r="E21" i="13"/>
  <c r="K43" i="16"/>
  <c r="K44"/>
  <c r="K45"/>
  <c r="G96" i="19"/>
</calcChain>
</file>

<file path=xl/sharedStrings.xml><?xml version="1.0" encoding="utf-8"?>
<sst xmlns="http://schemas.openxmlformats.org/spreadsheetml/2006/main" count="854" uniqueCount="498">
  <si>
    <t>II</t>
  </si>
  <si>
    <t>I</t>
  </si>
  <si>
    <t>Te ardhura te tjera nga veprimtaria shfrytezimit</t>
  </si>
  <si>
    <t>III</t>
  </si>
  <si>
    <t>KAPITALI</t>
  </si>
  <si>
    <t xml:space="preserve">AKTIVET AFATGJATE </t>
  </si>
  <si>
    <t xml:space="preserve">AKTIVET AFATSHKURTER </t>
  </si>
  <si>
    <t>AKTIVET</t>
  </si>
  <si>
    <t>C</t>
  </si>
  <si>
    <t>Dividentet e arketuar</t>
  </si>
  <si>
    <t>B</t>
  </si>
  <si>
    <t>A</t>
  </si>
  <si>
    <t>Fitimi neto  per periudhen kontabel</t>
  </si>
  <si>
    <t>Totali i te ardhurave dhe shpenzimet financiare</t>
  </si>
  <si>
    <t>2.  Derivative dhe aktive te mbajtura per tregetim</t>
  </si>
  <si>
    <t>1.  Aktivet monetare</t>
  </si>
  <si>
    <t>3.  Aktivet e tjera financiare afatshkurtra</t>
  </si>
  <si>
    <t>4.  Inventari</t>
  </si>
  <si>
    <t>5.  Aktive biologjike afatshkurtra</t>
  </si>
  <si>
    <t>6.  Aktive afatshkurtra te mbajtura per rishitje</t>
  </si>
  <si>
    <t>7.  Parapagime dhe shpenzime te shyra</t>
  </si>
  <si>
    <t>1.  Investimet financiare afatgjata</t>
  </si>
  <si>
    <t>2.  Investimet afatgjata materiale</t>
  </si>
  <si>
    <t>3.  Aktive bilologjike afatgjata</t>
  </si>
  <si>
    <t>4.  Aktive afatgjata jo materiale</t>
  </si>
  <si>
    <t>5.  Kapitali aksioner i pa paguar</t>
  </si>
  <si>
    <t>Shenime</t>
  </si>
  <si>
    <t>6.  Aktive te tjera afatgjata</t>
  </si>
  <si>
    <t>Periudha raportuese</t>
  </si>
  <si>
    <t>Periudha para ardhese</t>
  </si>
  <si>
    <t>PASIVET DHE KAPITALET</t>
  </si>
  <si>
    <t xml:space="preserve">PASIVET AFATSHKURTER </t>
  </si>
  <si>
    <t>Nr.</t>
  </si>
  <si>
    <t>2.  Huamarrjet</t>
  </si>
  <si>
    <t>3.  Huat dhe parapagimet</t>
  </si>
  <si>
    <t>4.  Grantet dhe te ardhura te shtyra</t>
  </si>
  <si>
    <t>5.  Provizionet afatshkurtra</t>
  </si>
  <si>
    <t xml:space="preserve">PASIVET   AFATGJATE </t>
  </si>
  <si>
    <t>1.  Huat Afatgjata</t>
  </si>
  <si>
    <t>2.  Huamarrje te tjera afatgjata</t>
  </si>
  <si>
    <t>3.  Grantet dhe te ardhura te shtyra</t>
  </si>
  <si>
    <t>4.  Provizionet afatgjate</t>
  </si>
  <si>
    <t>1.  Aksionet e pakices (PF te konsoliduara)</t>
  </si>
  <si>
    <t>2.  Kapitali i aksionereve te shoq.,  meme (PF te kons.)</t>
  </si>
  <si>
    <t>3.  Kapitali aksionar</t>
  </si>
  <si>
    <t>4.  Primi aksionit</t>
  </si>
  <si>
    <t>5.  Njesite ose aksionet e thesarit (Negative)</t>
  </si>
  <si>
    <t>6.  Rezervat Statutore</t>
  </si>
  <si>
    <t>7.  Rezervat ligjore</t>
  </si>
  <si>
    <t>8.  Rezervat te tjera</t>
  </si>
  <si>
    <t>9.  Fitimet e pashperndara</t>
  </si>
  <si>
    <t>10.  Fitimi ( Humbja ) e vitit financiar</t>
  </si>
  <si>
    <t>TOTALI PASIVEVE DHE KAPITALEVE   (I+II+III)</t>
  </si>
  <si>
    <t>TOTALI  PASIVEVE        (I+II)</t>
  </si>
  <si>
    <t>TOTALI  AKTIVEVE     (I+II)</t>
  </si>
  <si>
    <t>Pershkrimi i Elementeve</t>
  </si>
  <si>
    <t>(Bazuar ne klasifikimin e shpenzimeve sipas natyres)</t>
  </si>
  <si>
    <t>Shitje neto</t>
  </si>
  <si>
    <t>Materialet e konsumuara</t>
  </si>
  <si>
    <t>Ndryshimet ne invent. e produkt. te gatshem dhe ne proces</t>
  </si>
  <si>
    <t>Kosto e punes</t>
  </si>
  <si>
    <t xml:space="preserve">Amortizimi dhe zhvleresimet </t>
  </si>
  <si>
    <t>Shpenzime te tjera</t>
  </si>
  <si>
    <t>Totali shpenzimeve  ( shumat 4-7 )</t>
  </si>
  <si>
    <t>Fitimi (humbja) nga veprimtarite kryesore</t>
  </si>
  <si>
    <t>Te ardhurat dhe shpenzimet financiare nga njesite e kontrolluara</t>
  </si>
  <si>
    <t>Te ardhurat dhe shpenzimet financiare nga pjesemarrjet</t>
  </si>
  <si>
    <t xml:space="preserve">Te ardhurat dhe shpenzimet finaciare </t>
  </si>
  <si>
    <t>12.2  Te ardhurat dhe shpenzime nga intersat</t>
  </si>
  <si>
    <t>12.3  Fitimet (humbjet) nga kusi i kembimit</t>
  </si>
  <si>
    <t>12.4  Te ardhura dhe shpenzime te tjera financiare</t>
  </si>
  <si>
    <t>Fitimi (humbja) para tatimit        (9+/-13)</t>
  </si>
  <si>
    <t>shpenzimet e tatim mbi  fitimin</t>
  </si>
  <si>
    <t>Fitim (Humbja) neto e vitit financiar      (14-15)</t>
  </si>
  <si>
    <t>Elementet e pasqyrave te konsoliduara</t>
  </si>
  <si>
    <t>12.1  Te ardh dhe shpenz., finac. nga ivest. te tjera financ., afatgjata</t>
  </si>
  <si>
    <t>Fluksi monetar nga veprimtarite e shfrytezimit</t>
  </si>
  <si>
    <t>Interesi i paguar</t>
  </si>
  <si>
    <t>Tatimi mbi fitimin i paguar</t>
  </si>
  <si>
    <t>Fluksi monetar nga veprimtarite investuese</t>
  </si>
  <si>
    <t>Te ardhura nga shitja e pajisjeve</t>
  </si>
  <si>
    <t>Interesi i arketuar</t>
  </si>
  <si>
    <t>MM neto te perdorura ne veprimtarite investuese</t>
  </si>
  <si>
    <t>Fluksi monetar nga aktivitetet financiare</t>
  </si>
  <si>
    <t>Te ardhura nga huamarrjet afatgjata</t>
  </si>
  <si>
    <t>Pagesat e detyrimeve te qerase financiare</t>
  </si>
  <si>
    <t>Dividente te paguar</t>
  </si>
  <si>
    <t>D</t>
  </si>
  <si>
    <t>E</t>
  </si>
  <si>
    <t>F</t>
  </si>
  <si>
    <t>Mjete monerate ne fillim te periudhes kontabel</t>
  </si>
  <si>
    <t>Mjete monerate ne fund te periudhes kontabel</t>
  </si>
  <si>
    <t>Pasqyra e fluksit monetar - metoda indirekte</t>
  </si>
  <si>
    <t>Fitimi para tatimit</t>
  </si>
  <si>
    <t>Rregullime per:</t>
  </si>
  <si>
    <t>Amortizimin</t>
  </si>
  <si>
    <t>Humbje nga kembimet valutore</t>
  </si>
  <si>
    <t>Te ardhura nga investimet</t>
  </si>
  <si>
    <t>Shpenzime per interesa</t>
  </si>
  <si>
    <t>Rritje/renie ne tepricen e kerkesave te arketueshme nga aktiviteti, si dhe kerkesave te arketueshme te tjera</t>
  </si>
  <si>
    <t>Rritje/renie ne tepricen e inventarit</t>
  </si>
  <si>
    <t>MM te perfituara nga aktivitetet</t>
  </si>
  <si>
    <t>MM neto nga aktivitetet e shfrytezimit</t>
  </si>
  <si>
    <t>Rritje/renie ne tepricen e detyrimeve per tu paguar nga aktiviteti</t>
  </si>
  <si>
    <t>Blerja e njesise se kontrolluar X minus parate e arketuara</t>
  </si>
  <si>
    <t>Blerje e aktiveve afatgjata materiale</t>
  </si>
  <si>
    <t>MM neto e perdorur ne veprimtarite financiare</t>
  </si>
  <si>
    <t>Rritja/renia neto e mjeteve monetare</t>
  </si>
  <si>
    <t>Nr</t>
  </si>
  <si>
    <t>Emertimi</t>
  </si>
  <si>
    <t>Primi i Aksionit</t>
  </si>
  <si>
    <t xml:space="preserve">Rezervat statutore dhe ligjore </t>
  </si>
  <si>
    <t>Totali</t>
  </si>
  <si>
    <t>Dividentet e paguar</t>
  </si>
  <si>
    <t>Emertimi i Kapitalit Aksionar</t>
  </si>
  <si>
    <t>Aksione te Thesarit te riblera</t>
  </si>
  <si>
    <t>1.  Derivativet</t>
  </si>
  <si>
    <t>&gt;Te pagueshme ndaj punonjesve</t>
  </si>
  <si>
    <t>&gt;Detyrime per Sigurimet Shoq., e Shend.</t>
  </si>
  <si>
    <t>&gt;Detyrime tatimore per TAP-in</t>
  </si>
  <si>
    <t>&gt;Detyrime tatimore per Tatim Fitimin</t>
  </si>
  <si>
    <t>&gt;Detyrime tatimore per Tvsh-ne</t>
  </si>
  <si>
    <t>&gt;Detyrime tatimore per Tatimin ne Burim</t>
  </si>
  <si>
    <t>&gt;Te drejta e detyrime ndaj ortakeve</t>
  </si>
  <si>
    <t>&gt;Divident per t'u paguar</t>
  </si>
  <si>
    <t>&gt;Debitore dhe kreditore te tjere</t>
  </si>
  <si>
    <t>&gt;Overdraftet bankare</t>
  </si>
  <si>
    <t>&gt;Huamarrje afat shkurtra</t>
  </si>
  <si>
    <t>&gt;Hua, bono dhe detyrime nga qeraja financiare</t>
  </si>
  <si>
    <t xml:space="preserve">&gt;Bono te konvertueshme </t>
  </si>
  <si>
    <t>&gt;Banka</t>
  </si>
  <si>
    <t>&gt;Arka</t>
  </si>
  <si>
    <t>&gt;Kliente per mallra, produkte e sherbime</t>
  </si>
  <si>
    <t>&gt;Debitore, Kredirore te tjere</t>
  </si>
  <si>
    <t>&gt;Tatim mbi fitimin</t>
  </si>
  <si>
    <t>&gt;</t>
  </si>
  <si>
    <t>&gt;Lendet e para</t>
  </si>
  <si>
    <t>&gt;Inventari Imet</t>
  </si>
  <si>
    <t>&gt;Prodhim ne proces</t>
  </si>
  <si>
    <t>&gt;Produkte te gatshme</t>
  </si>
  <si>
    <t>&gt;Mallra per ri shitje</t>
  </si>
  <si>
    <t>&gt;Parapagesa per furnizime</t>
  </si>
  <si>
    <t>&gt;Shpenzime te periudhave te ardhshme</t>
  </si>
  <si>
    <t>&gt;Toka</t>
  </si>
  <si>
    <t>&gt;Ndertesa</t>
  </si>
  <si>
    <t>&gt;Makineri dhe pajisje</t>
  </si>
  <si>
    <t>&gt;Aktive te tjera afat gjata materiale</t>
  </si>
  <si>
    <t xml:space="preserve">           Pagat e personelit</t>
  </si>
  <si>
    <t xml:space="preserve">           Shpenzimet per sigurimet shoqerore e shendetesore</t>
  </si>
  <si>
    <t>Kapitali Aksionar</t>
  </si>
  <si>
    <t>Nje pasqyre e pa konsoliduar</t>
  </si>
  <si>
    <t>Aksione Thesari</t>
  </si>
  <si>
    <t>Fitim i pa shperndare</t>
  </si>
  <si>
    <t xml:space="preserve">   Emërtimi dhe forma ligjore </t>
  </si>
  <si>
    <t xml:space="preserve">   NIPT-I</t>
  </si>
  <si>
    <t xml:space="preserve">   Adresa e Selisë</t>
  </si>
  <si>
    <t xml:space="preserve">   Data e krijimit</t>
  </si>
  <si>
    <t xml:space="preserve">   Nr. i Regjistrit  Tregetar</t>
  </si>
  <si>
    <t xml:space="preserve">   Veprimtaria kryesore</t>
  </si>
  <si>
    <t>PASQYRAT FINANCIARE</t>
  </si>
  <si>
    <t>(Në zbatim të Standartit Kombëtar të  Kontabilitetit nr. 2 dhe të  ligjit nr. 9228 datë  29.04.2004 "Për Kontabilitetin dhe Pasqyrat Financiare")</t>
  </si>
  <si>
    <t>K31523078F</t>
  </si>
  <si>
    <t>29.01.2003</t>
  </si>
  <si>
    <t xml:space="preserve">Sherbime servisi per automjete, riparime, lavazhe etj. </t>
  </si>
  <si>
    <t>28 960</t>
  </si>
  <si>
    <t>"Servis auto 2000"  Sh.p.k.</t>
  </si>
  <si>
    <t>Administratori</t>
  </si>
  <si>
    <t>Shpetim Xhetani</t>
  </si>
  <si>
    <r>
      <t xml:space="preserve">   Pasqyrat Financiare janë  individuale                                               </t>
    </r>
    <r>
      <rPr>
        <b/>
        <sz val="12"/>
        <rFont val="Times New Roman"/>
        <family val="1"/>
      </rPr>
      <t>PO</t>
    </r>
  </si>
  <si>
    <r>
      <t xml:space="preserve">   Pasqyrat Financiare janë të konsoliduara                                        </t>
    </r>
    <r>
      <rPr>
        <b/>
        <sz val="12"/>
        <rFont val="Times New Roman"/>
        <family val="1"/>
      </rPr>
      <t>JO</t>
    </r>
  </si>
  <si>
    <r>
      <t xml:space="preserve">   Pasqyrat Financiare janë të shprehura në                                       </t>
    </r>
    <r>
      <rPr>
        <b/>
        <sz val="12"/>
        <rFont val="Times New Roman"/>
        <family val="1"/>
      </rPr>
      <t>Lekë</t>
    </r>
  </si>
  <si>
    <r>
      <t xml:space="preserve">   Pasqyrat Financiare janë të rrumbullakosura në                        </t>
    </r>
    <r>
      <rPr>
        <b/>
        <sz val="12"/>
        <rFont val="Times New Roman"/>
        <family val="1"/>
      </rPr>
      <t xml:space="preserve">       0.5 </t>
    </r>
  </si>
  <si>
    <t xml:space="preserve">Per Drejtimin e   Shoqerise </t>
  </si>
  <si>
    <t>Grupet e aktiveve</t>
  </si>
  <si>
    <t>Shtesa</t>
  </si>
  <si>
    <t>Pakesime</t>
  </si>
  <si>
    <t>Ndertesa</t>
  </si>
  <si>
    <t>Makineri e pajisje</t>
  </si>
  <si>
    <t>Mjete transporti</t>
  </si>
  <si>
    <t>Shuma</t>
  </si>
  <si>
    <t>mbetur te pasqyrohen me storno</t>
  </si>
  <si>
    <t>Lloji i automjetit</t>
  </si>
  <si>
    <t>Kapaciteti</t>
  </si>
  <si>
    <t>Targa</t>
  </si>
  <si>
    <t>Vlera</t>
  </si>
  <si>
    <t xml:space="preserve">Pajisje zyre </t>
  </si>
  <si>
    <t>Pajisje  informatike</t>
  </si>
  <si>
    <t>V.0. Per pakesimet ndryshimi i amortizimit dhe vleftes se</t>
  </si>
  <si>
    <t>Amortizim tatime</t>
  </si>
  <si>
    <t>Sasia</t>
  </si>
  <si>
    <t>Toka</t>
  </si>
  <si>
    <t>Ndertime</t>
  </si>
  <si>
    <t xml:space="preserve">             TOTALI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</si>
  <si>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</si>
  <si>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</si>
  <si>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</si>
  <si>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</si>
  <si>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</si>
  <si>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</si>
  <si>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</si>
  <si>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</si>
  <si>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</si>
  <si>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</si>
  <si>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</si>
  <si>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</si>
  <si>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</si>
  <si>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</si>
  <si>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</si>
  <si>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</si>
  <si>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</si>
  <si>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</si>
  <si>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</si>
  <si>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</si>
  <si>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</si>
  <si>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</si>
  <si>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</si>
  <si>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</si>
  <si>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</si>
  <si>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</si>
  <si>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</si>
  <si>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</si>
  <si>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</si>
  <si>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</si>
  <si>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</si>
  <si>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</si>
  <si>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</si>
  <si>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</si>
  <si>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</si>
  <si>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</si>
  <si>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</si>
  <si>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</si>
  <si>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</si>
  <si>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</si>
  <si>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</si>
  <si>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</si>
  <si>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</si>
  <si>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</si>
  <si>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</si>
  <si>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</si>
  <si>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</si>
  <si>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</si>
  <si>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</si>
  <si>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</si>
  <si>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</si>
  <si>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</si>
  <si>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</si>
  <si>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</si>
  <si>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</si>
  <si>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</si>
  <si>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</si>
  <si>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</si>
  <si>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</si>
  <si>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</si>
  <si>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</si>
  <si>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</si>
  <si>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nga 30.001 deri  ne 66.500 leke</t>
  </si>
  <si>
    <t>Me page nga 66.501 deri ne 84.100 leke</t>
  </si>
  <si>
    <t>Me page me te larte se 84.100 leke</t>
  </si>
  <si>
    <t>"Servis auto 2000"  Shpk</t>
  </si>
  <si>
    <t>Shoqeria "Servis auto 2000"  Shpk</t>
  </si>
  <si>
    <t>Nipt   K31523078F</t>
  </si>
  <si>
    <t xml:space="preserve">I </t>
  </si>
  <si>
    <t>Shenim: Kjo pasqyre plotesohet edhe on-line.</t>
  </si>
  <si>
    <t>Tiranë</t>
  </si>
  <si>
    <t>Vlefta</t>
  </si>
  <si>
    <t>Pozicioni me 31 Dhjetor 2011</t>
  </si>
  <si>
    <t>Financieri</t>
  </si>
  <si>
    <t>Ditjon Çunaj</t>
  </si>
  <si>
    <t>&gt;Tvsh</t>
  </si>
  <si>
    <t>Servis Auto 2000 Shpk  Tirane</t>
  </si>
  <si>
    <t>Nipt: K31523078F</t>
  </si>
  <si>
    <t>Viti i blerjes</t>
  </si>
  <si>
    <t xml:space="preserve">Emertimi </t>
  </si>
  <si>
    <t>Njesia matese</t>
  </si>
  <si>
    <t>Çmimi</t>
  </si>
  <si>
    <t>13.06.07</t>
  </si>
  <si>
    <t>Kompjuter diagnostik</t>
  </si>
  <si>
    <t>cope</t>
  </si>
  <si>
    <t>01.12.07</t>
  </si>
  <si>
    <t>Kondicioner</t>
  </si>
  <si>
    <t>Bolier</t>
  </si>
  <si>
    <t>25.11.07</t>
  </si>
  <si>
    <t>Furre pjekje</t>
  </si>
  <si>
    <t>12.01.08</t>
  </si>
  <si>
    <t>Bateri UPS</t>
  </si>
  <si>
    <t>05.12.08</t>
  </si>
  <si>
    <t>Pistolete me ajer</t>
  </si>
  <si>
    <t>15.12.08</t>
  </si>
  <si>
    <t xml:space="preserve">Vinç  </t>
  </si>
  <si>
    <t>Furre per lyerje</t>
  </si>
  <si>
    <t>29.12.08</t>
  </si>
  <si>
    <t xml:space="preserve">Krik ngrites automjeti </t>
  </si>
  <si>
    <t>Aparat kondicioneresh automjeti</t>
  </si>
  <si>
    <t>08.07.09</t>
  </si>
  <si>
    <t>Pistolete lyerje</t>
  </si>
  <si>
    <t>10.07.09</t>
  </si>
  <si>
    <t>Set kriketa</t>
  </si>
  <si>
    <t>17.07.09</t>
  </si>
  <si>
    <t>Pistolete pneumatike</t>
  </si>
  <si>
    <t>14.08.09</t>
  </si>
  <si>
    <t>Ekstraktor 27X56mm</t>
  </si>
  <si>
    <t>Ekstraktor 18X20mm</t>
  </si>
  <si>
    <t>Morse e vogel</t>
  </si>
  <si>
    <t>15.08.09</t>
  </si>
  <si>
    <t>Instrument mates</t>
  </si>
  <si>
    <t>28.08.09</t>
  </si>
  <si>
    <t>Llampe infra 1 panel</t>
  </si>
  <si>
    <t>Pistolete lyerje devilbiss</t>
  </si>
  <si>
    <t>Koke pistolete</t>
  </si>
  <si>
    <t>15.09.09</t>
  </si>
  <si>
    <t>Kasete ekstraktor pistoncina frenash</t>
  </si>
  <si>
    <t>07.10.09</t>
  </si>
  <si>
    <t>Set maja Torx 26 cope</t>
  </si>
  <si>
    <t>24.12.09</t>
  </si>
  <si>
    <t>Aparat mbushje me gaz kondicioneri</t>
  </si>
  <si>
    <t>Kompjuter diagnostikues BOSCH</t>
  </si>
  <si>
    <t>01.02.10</t>
  </si>
  <si>
    <t>Pompe thithje vaji</t>
  </si>
  <si>
    <t>Pompe lavazhi</t>
  </si>
  <si>
    <t>02.02.10</t>
  </si>
  <si>
    <t>Rafte metalike</t>
  </si>
  <si>
    <t>25.02.10</t>
  </si>
  <si>
    <t>Pajisje Beta</t>
  </si>
  <si>
    <t>13.03.10</t>
  </si>
  <si>
    <t>karroce veglash</t>
  </si>
  <si>
    <t>set per transport veglash</t>
  </si>
  <si>
    <t>27.04.10</t>
  </si>
  <si>
    <t>Elektrik per rrjedhjie gaz AC</t>
  </si>
  <si>
    <t>Aparat per humbje AC</t>
  </si>
  <si>
    <t>30.07.10</t>
  </si>
  <si>
    <t>Aparat kondicioneri</t>
  </si>
  <si>
    <t>Ballancues gomash</t>
  </si>
  <si>
    <t>16.12.10</t>
  </si>
  <si>
    <t>Pajisje per  testim frenash</t>
  </si>
  <si>
    <t>14.07.11</t>
  </si>
  <si>
    <t>pistolete ajri</t>
  </si>
  <si>
    <t>Cope</t>
  </si>
  <si>
    <t>18.07.11</t>
  </si>
  <si>
    <t>seri celesa mashkull 1/2</t>
  </si>
  <si>
    <t>celesa pistolete</t>
  </si>
  <si>
    <t>TX/C9 set</t>
  </si>
  <si>
    <t>seri celesa kriket</t>
  </si>
  <si>
    <t>komplet kriketi</t>
  </si>
  <si>
    <t>komplet kriketi 1/2</t>
  </si>
  <si>
    <t>instrument lubrifikimi</t>
  </si>
  <si>
    <t>kacavida</t>
  </si>
  <si>
    <t>celes</t>
  </si>
  <si>
    <t>seri celesash hekzagon fleksibel</t>
  </si>
  <si>
    <t>seri celesazh hekzagon me doreze</t>
  </si>
  <si>
    <t>celesa te kombinuar</t>
  </si>
  <si>
    <t>celes poligon</t>
  </si>
  <si>
    <t>15.11.11</t>
  </si>
  <si>
    <t>Makineri dhe vegla pune</t>
  </si>
  <si>
    <t>30.05.09</t>
  </si>
  <si>
    <t>Modem GPRS</t>
  </si>
  <si>
    <t>Pajisje fiskale Zip</t>
  </si>
  <si>
    <t>Pajisje zyre</t>
  </si>
  <si>
    <t>20.01.08</t>
  </si>
  <si>
    <t>Notebook HP</t>
  </si>
  <si>
    <t>13.05.08</t>
  </si>
  <si>
    <t>HP printer/screr/copy</t>
  </si>
  <si>
    <t>11.06.08</t>
  </si>
  <si>
    <t>Printer HP</t>
  </si>
  <si>
    <t>Kompjuter personal</t>
  </si>
  <si>
    <t>Pajisje elektronike</t>
  </si>
  <si>
    <t>02.02.06</t>
  </si>
  <si>
    <t>Karroatrec</t>
  </si>
  <si>
    <t>04.09.08</t>
  </si>
  <si>
    <t>Mercedes Benz</t>
  </si>
  <si>
    <t>Rr. "Enriko Telini" nd. 15 Hyrja 1, Njesia nr 6,  Tiranë</t>
  </si>
  <si>
    <t>Pozicioni me 31 Dhjetor 2012</t>
  </si>
  <si>
    <t>krik ngrites automjeti</t>
  </si>
  <si>
    <t>28.09.12</t>
  </si>
  <si>
    <t>Emertimi artikujve</t>
  </si>
  <si>
    <t>alkool frenash</t>
  </si>
  <si>
    <t>Amortizator</t>
  </si>
  <si>
    <t>antifrize</t>
  </si>
  <si>
    <t>bobine</t>
  </si>
  <si>
    <t>disk freksioni</t>
  </si>
  <si>
    <t>fener</t>
  </si>
  <si>
    <t>Ferrota</t>
  </si>
  <si>
    <t>filter</t>
  </si>
  <si>
    <t>fisha ferrote</t>
  </si>
  <si>
    <t>fishek</t>
  </si>
  <si>
    <t>fshirese xhami</t>
  </si>
  <si>
    <t>Goma</t>
  </si>
  <si>
    <t>gomina</t>
  </si>
  <si>
    <t>guarnicion</t>
  </si>
  <si>
    <t>guide</t>
  </si>
  <si>
    <t>kandele</t>
  </si>
  <si>
    <t>kandelet</t>
  </si>
  <si>
    <t>kembe kamio</t>
  </si>
  <si>
    <t>kembe motorri</t>
  </si>
  <si>
    <t>kit freksioni</t>
  </si>
  <si>
    <t>koka paraleli</t>
  </si>
  <si>
    <t>koka zbare</t>
  </si>
  <si>
    <t>krik xhami</t>
  </si>
  <si>
    <t>kryqe</t>
  </si>
  <si>
    <t>kushineta</t>
  </si>
  <si>
    <t>llampe</t>
  </si>
  <si>
    <t>moco</t>
  </si>
  <si>
    <t>paralel</t>
  </si>
  <si>
    <t>pasqyre</t>
  </si>
  <si>
    <t>plastik kuadri</t>
  </si>
  <si>
    <t>Pompaci</t>
  </si>
  <si>
    <t>pompe hidraulike</t>
  </si>
  <si>
    <t>pompe freksioni</t>
  </si>
  <si>
    <t>pompe freni</t>
  </si>
  <si>
    <t>premistop</t>
  </si>
  <si>
    <t>radiator</t>
  </si>
  <si>
    <t>rripa</t>
  </si>
  <si>
    <t>sensor</t>
  </si>
  <si>
    <t>stabilizator</t>
  </si>
  <si>
    <t>Stop</t>
  </si>
  <si>
    <t>Suport</t>
  </si>
  <si>
    <t>tamburo</t>
  </si>
  <si>
    <t>tirant paraleli</t>
  </si>
  <si>
    <t>tub</t>
  </si>
  <si>
    <t>vaj kambio</t>
  </si>
  <si>
    <t>vaj motorri</t>
  </si>
  <si>
    <t>Total</t>
  </si>
  <si>
    <t>Gjendja e materialeve ne magazine me 31.12.2012</t>
  </si>
  <si>
    <t>16.01.12</t>
  </si>
  <si>
    <t>Komplet kolltuqe</t>
  </si>
  <si>
    <t>Tavoline pune zyre</t>
  </si>
  <si>
    <t>Karrige zyre</t>
  </si>
  <si>
    <t>Tavoline mesi druri</t>
  </si>
  <si>
    <t>Kristaljere</t>
  </si>
  <si>
    <t>Karrige metalike</t>
  </si>
  <si>
    <t>Kafetiere</t>
  </si>
  <si>
    <t xml:space="preserve">Sasia </t>
  </si>
  <si>
    <t>Cmimi</t>
  </si>
  <si>
    <t>Te ardhura nga emetimi i kapitalit aksioner</t>
  </si>
  <si>
    <t>ballancues gomash</t>
  </si>
  <si>
    <t>31.05.13</t>
  </si>
  <si>
    <t>Volkswagen Golf 3</t>
  </si>
  <si>
    <t>UPS 850VA/510W</t>
  </si>
  <si>
    <t>07.03.13</t>
  </si>
  <si>
    <t>kompjuter personal</t>
  </si>
  <si>
    <t>power tree UPS</t>
  </si>
  <si>
    <t>20.08.13</t>
  </si>
  <si>
    <t>pajisje per larjen e detaleve</t>
  </si>
  <si>
    <t>pompe lavazho</t>
  </si>
  <si>
    <t>pompe vaji pneumatike</t>
  </si>
  <si>
    <t>mates vaji</t>
  </si>
  <si>
    <t>30.11.13</t>
  </si>
  <si>
    <t>kondicioner</t>
  </si>
  <si>
    <t>21.12.13</t>
  </si>
  <si>
    <t>Pasqyra e Aktiveve Afatgjata Materiale gjendje me  31.12.2013</t>
  </si>
  <si>
    <t>Samsung printer laser</t>
  </si>
  <si>
    <t>15.07.13</t>
  </si>
  <si>
    <t>PASQYRA E TE ARDHURAVE DHE SHPENZIMEVE   2013</t>
  </si>
  <si>
    <t>Viti  2013</t>
  </si>
  <si>
    <r>
      <t xml:space="preserve">   Periudha Kontabël e Pasqyrave Financiare                         </t>
    </r>
    <r>
      <rPr>
        <b/>
        <sz val="10"/>
        <rFont val="Times New Roman"/>
        <family val="1"/>
      </rPr>
      <t xml:space="preserve"> Nga   01.01.2013   deri  më  31.12.2013</t>
    </r>
  </si>
  <si>
    <t>Gjendje 01/01/2013</t>
  </si>
  <si>
    <t>Gjendje 31/12/2013</t>
  </si>
  <si>
    <t>Amortizimi A.A.Materiale   2013</t>
  </si>
  <si>
    <t>Vlera Kontabel Neto e A.A.Materiale  2013</t>
  </si>
  <si>
    <t>Aktivet Afatgjata Materiale   2013</t>
  </si>
  <si>
    <t>Aktivet Afatgjata Materiale  me vlere fillestare   2013</t>
  </si>
  <si>
    <t>Gjendje 01.01.13</t>
  </si>
  <si>
    <t>Gjendje 31.12.13</t>
  </si>
  <si>
    <t>Amortizimi 01.01.12</t>
  </si>
  <si>
    <t>Vl.mbetur 01.01.13</t>
  </si>
  <si>
    <t>Amort.i vitit 2013</t>
  </si>
  <si>
    <t>Vl.mbetur 31.12.13</t>
  </si>
  <si>
    <t>Amortizimi 31.12.13</t>
  </si>
  <si>
    <t>PASQYRAT FINANCIARE TE VITIT 2013</t>
  </si>
  <si>
    <t>PASQYRA E FLUKSIT MONETAR - METODA INDIREKTE   2013</t>
  </si>
  <si>
    <t>Depozite uji</t>
  </si>
  <si>
    <t>elektromanjet</t>
  </si>
  <si>
    <t>kavo</t>
  </si>
  <si>
    <t>kembe kabine</t>
  </si>
  <si>
    <t>krah avantreni</t>
  </si>
  <si>
    <t>manikota</t>
  </si>
  <si>
    <t>Parafango</t>
  </si>
  <si>
    <t>parakolp</t>
  </si>
  <si>
    <t>pompe uji</t>
  </si>
  <si>
    <t xml:space="preserve">pulexho </t>
  </si>
  <si>
    <t>shperndares vaji</t>
  </si>
  <si>
    <t>shtytes zinxhiri</t>
  </si>
  <si>
    <t>siguresa</t>
  </si>
  <si>
    <t>sigurese dinamo</t>
  </si>
  <si>
    <t>Pozicioni me 31 Dhjetor 2013</t>
  </si>
  <si>
    <t>PASQYRA E NDRYSHIMEVE NE KAPITAL  2013</t>
  </si>
  <si>
    <t>Rafte zyre</t>
  </si>
  <si>
    <r>
      <t>&gt;</t>
    </r>
    <r>
      <rPr>
        <sz val="11"/>
        <rFont val="Times New Roman"/>
        <family val="1"/>
      </rPr>
      <t>Te pagueshme ndaj furnitoreve</t>
    </r>
  </si>
  <si>
    <t>Te punesuar mesatarisht per vitin 2013:</t>
  </si>
  <si>
    <t>Me page deri ne 19.000 leke</t>
  </si>
  <si>
    <t>Me page nga 19.001 deri ne 30.000 leke</t>
  </si>
  <si>
    <t>Inventari i automjeteve ne pronesi te subjektit 31.12.2013</t>
  </si>
  <si>
    <t>TR4552R</t>
  </si>
  <si>
    <t>AA385AM</t>
  </si>
  <si>
    <t>AA970HV</t>
  </si>
  <si>
    <r>
      <t xml:space="preserve">   Data e mbylljes së Pasqyrave Financiare                               </t>
    </r>
    <r>
      <rPr>
        <b/>
        <sz val="10"/>
        <rFont val="Times New Roman"/>
        <family val="1"/>
      </rPr>
      <t xml:space="preserve">   21 Mars  2014</t>
    </r>
  </si>
  <si>
    <t>3000 kg</t>
  </si>
  <si>
    <t>600 kg</t>
  </si>
  <si>
    <t>700 kg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</si>
</sst>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(* #,##0_);_(* \(#,##0\);_(* &quot;-&quot;??_);_(@_)"/>
    <numFmt numFmtId="166" formatCode="#,##0.0"/>
    <numFmt numFmtId="167" formatCode="#,##0.000"/>
    <numFmt numFmtId="168" formatCode="#,##0.0000"/>
    <numFmt numFmtId="169" formatCode="#,##0.0_);\(#,##0.0\)"/>
    <numFmt numFmtId="175" formatCode="_-* #,##0.00_L_e_k_-;\-* #,##0.00_L_e_k_-;_-* &quot;-&quot;??_L_e_k_-;_-@_-"/>
  </numFmts>
  <fonts count="19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3"/>
      <name val="Times New Roman"/>
      <family val="1"/>
    </font>
    <font>
      <u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75" fontId="13" fillId="0" borderId="0" applyFont="0" applyFill="0" applyBorder="0" applyAlignment="0" applyProtection="0"/>
  </cellStyleXfs>
  <cellXfs count="285">
    <xf numFmtId="0" fontId="0" fillId="0" borderId="0" xfId="0"/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3" fontId="4" fillId="0" borderId="0" xfId="0" applyNumberFormat="1" applyFont="1" applyFill="1"/>
    <xf numFmtId="0" fontId="4" fillId="0" borderId="3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/>
    <xf numFmtId="3" fontId="4" fillId="0" borderId="4" xfId="1" applyNumberFormat="1" applyFont="1" applyFill="1" applyBorder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4" fillId="0" borderId="3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9" xfId="1" applyNumberFormat="1" applyFont="1" applyFill="1" applyBorder="1"/>
    <xf numFmtId="3" fontId="4" fillId="0" borderId="10" xfId="0" applyNumberFormat="1" applyFont="1" applyFill="1" applyBorder="1" applyAlignment="1"/>
    <xf numFmtId="3" fontId="3" fillId="0" borderId="11" xfId="0" applyNumberFormat="1" applyFont="1" applyFill="1" applyBorder="1" applyAlignment="1"/>
    <xf numFmtId="3" fontId="3" fillId="0" borderId="12" xfId="0" applyNumberFormat="1" applyFont="1" applyFill="1" applyBorder="1"/>
    <xf numFmtId="3" fontId="3" fillId="0" borderId="12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6" fontId="4" fillId="0" borderId="4" xfId="0" applyNumberFormat="1" applyFont="1" applyBorder="1" applyAlignment="1">
      <alignment vertical="center"/>
    </xf>
    <xf numFmtId="166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4" xfId="0" applyFont="1" applyBorder="1" applyAlignment="1">
      <alignment horizontal="left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166" fontId="3" fillId="0" borderId="5" xfId="0" applyNumberFormat="1" applyFont="1" applyFill="1" applyBorder="1" applyAlignment="1">
      <alignment vertical="center"/>
    </xf>
    <xf numFmtId="166" fontId="4" fillId="0" borderId="16" xfId="1" applyNumberFormat="1" applyFont="1" applyFill="1" applyBorder="1" applyAlignment="1">
      <alignment vertical="center"/>
    </xf>
    <xf numFmtId="166" fontId="4" fillId="0" borderId="18" xfId="1" applyNumberFormat="1" applyFont="1" applyFill="1" applyBorder="1" applyAlignment="1">
      <alignment vertical="center"/>
    </xf>
    <xf numFmtId="166" fontId="4" fillId="0" borderId="5" xfId="1" applyNumberFormat="1" applyFont="1" applyFill="1" applyBorder="1" applyAlignment="1">
      <alignment vertical="center"/>
    </xf>
    <xf numFmtId="166" fontId="4" fillId="0" borderId="20" xfId="1" applyNumberFormat="1" applyFont="1" applyFill="1" applyBorder="1" applyAlignment="1">
      <alignment vertical="center"/>
    </xf>
    <xf numFmtId="166" fontId="4" fillId="0" borderId="20" xfId="0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166" fontId="4" fillId="0" borderId="23" xfId="1" applyNumberFormat="1" applyFont="1" applyFill="1" applyBorder="1" applyAlignment="1">
      <alignment vertical="center"/>
    </xf>
    <xf numFmtId="166" fontId="4" fillId="0" borderId="23" xfId="0" applyNumberFormat="1" applyFont="1" applyFill="1" applyBorder="1" applyAlignment="1">
      <alignment vertical="center"/>
    </xf>
    <xf numFmtId="166" fontId="4" fillId="0" borderId="22" xfId="1" applyNumberFormat="1" applyFont="1" applyFill="1" applyBorder="1" applyAlignment="1">
      <alignment vertical="center"/>
    </xf>
    <xf numFmtId="166" fontId="7" fillId="0" borderId="22" xfId="1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/>
    </xf>
    <xf numFmtId="166" fontId="3" fillId="0" borderId="5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37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169" fontId="3" fillId="0" borderId="5" xfId="0" applyNumberFormat="1" applyFont="1" applyFill="1" applyBorder="1" applyAlignment="1">
      <alignment vertical="center"/>
    </xf>
    <xf numFmtId="169" fontId="3" fillId="0" borderId="5" xfId="1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" fontId="4" fillId="0" borderId="4" xfId="2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2" applyNumberFormat="1" applyFont="1" applyBorder="1" applyAlignment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" fontId="6" fillId="0" borderId="4" xfId="2" applyNumberFormat="1" applyFont="1" applyBorder="1" applyAlignment="1">
      <alignment vertical="center"/>
    </xf>
    <xf numFmtId="1" fontId="4" fillId="0" borderId="4" xfId="0" applyNumberFormat="1" applyFont="1" applyBorder="1"/>
    <xf numFmtId="1" fontId="4" fillId="0" borderId="0" xfId="0" applyNumberFormat="1" applyFont="1"/>
    <xf numFmtId="3" fontId="4" fillId="0" borderId="0" xfId="2" applyNumberFormat="1" applyFont="1" applyFill="1" applyBorder="1"/>
    <xf numFmtId="0" fontId="4" fillId="0" borderId="38" xfId="0" applyFont="1" applyFill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9" fontId="3" fillId="0" borderId="5" xfId="1" applyNumberFormat="1" applyFont="1" applyFill="1" applyBorder="1" applyAlignment="1">
      <alignment vertical="center"/>
    </xf>
    <xf numFmtId="169" fontId="3" fillId="0" borderId="23" xfId="0" applyNumberFormat="1" applyFont="1" applyFill="1" applyBorder="1" applyAlignment="1">
      <alignment vertical="center"/>
    </xf>
    <xf numFmtId="169" fontId="4" fillId="0" borderId="13" xfId="0" applyNumberFormat="1" applyFont="1" applyFill="1" applyBorder="1" applyAlignment="1">
      <alignment vertical="center"/>
    </xf>
    <xf numFmtId="169" fontId="4" fillId="0" borderId="3" xfId="1" applyNumberFormat="1" applyFont="1" applyFill="1" applyBorder="1" applyAlignment="1">
      <alignment vertical="center"/>
    </xf>
    <xf numFmtId="169" fontId="4" fillId="0" borderId="3" xfId="0" applyNumberFormat="1" applyFont="1" applyFill="1" applyBorder="1" applyAlignment="1">
      <alignment vertical="center"/>
    </xf>
    <xf numFmtId="169" fontId="4" fillId="0" borderId="5" xfId="1" applyNumberFormat="1" applyFont="1" applyFill="1" applyBorder="1" applyAlignment="1">
      <alignment vertical="center"/>
    </xf>
    <xf numFmtId="169" fontId="4" fillId="0" borderId="22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/>
    </xf>
    <xf numFmtId="3" fontId="3" fillId="0" borderId="43" xfId="1" applyNumberFormat="1" applyFont="1" applyFill="1" applyBorder="1"/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right" vertical="center"/>
    </xf>
    <xf numFmtId="166" fontId="4" fillId="0" borderId="40" xfId="0" applyNumberFormat="1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7" fontId="4" fillId="0" borderId="0" xfId="0" applyNumberFormat="1" applyFont="1" applyAlignment="1">
      <alignment vertical="center"/>
    </xf>
    <xf numFmtId="37" fontId="4" fillId="0" borderId="4" xfId="1" applyNumberFormat="1" applyFont="1" applyFill="1" applyBorder="1"/>
    <xf numFmtId="3" fontId="4" fillId="0" borderId="0" xfId="0" applyNumberFormat="1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3" fontId="17" fillId="0" borderId="4" xfId="0" applyNumberFormat="1" applyFont="1" applyBorder="1" applyAlignment="1">
      <alignment vertical="center"/>
    </xf>
    <xf numFmtId="166" fontId="17" fillId="0" borderId="4" xfId="0" applyNumberFormat="1" applyFont="1" applyBorder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166" fontId="18" fillId="0" borderId="4" xfId="0" applyNumberFormat="1" applyFont="1" applyBorder="1" applyAlignment="1">
      <alignment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168" fontId="17" fillId="0" borderId="4" xfId="0" applyNumberFormat="1" applyFont="1" applyBorder="1" applyAlignment="1">
      <alignment vertical="center"/>
    </xf>
    <xf numFmtId="4" fontId="18" fillId="0" borderId="4" xfId="0" applyNumberFormat="1" applyFont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/>
    </xf>
    <xf numFmtId="164" fontId="4" fillId="0" borderId="16" xfId="1" applyNumberFormat="1" applyFont="1" applyFill="1" applyBorder="1" applyAlignment="1">
      <alignment vertical="center"/>
    </xf>
    <xf numFmtId="164" fontId="4" fillId="0" borderId="22" xfId="1" applyNumberFormat="1" applyFont="1" applyFill="1" applyBorder="1" applyAlignment="1">
      <alignment vertical="center"/>
    </xf>
    <xf numFmtId="169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/>
    <xf numFmtId="3" fontId="4" fillId="0" borderId="0" xfId="0" applyNumberFormat="1" applyFont="1"/>
    <xf numFmtId="166" fontId="3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17" fillId="0" borderId="42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Alignment="1">
      <alignment vertical="center"/>
    </xf>
    <xf numFmtId="37" fontId="3" fillId="0" borderId="5" xfId="1" applyNumberFormat="1" applyFont="1" applyFill="1" applyBorder="1" applyAlignment="1">
      <alignment vertical="center" wrapText="1"/>
    </xf>
    <xf numFmtId="37" fontId="3" fillId="0" borderId="5" xfId="1" applyNumberFormat="1" applyFont="1" applyFill="1" applyBorder="1" applyAlignment="1">
      <alignment vertical="center"/>
    </xf>
    <xf numFmtId="37" fontId="3" fillId="0" borderId="23" xfId="0" applyNumberFormat="1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vertical="center"/>
    </xf>
    <xf numFmtId="37" fontId="4" fillId="0" borderId="13" xfId="0" applyNumberFormat="1" applyFont="1" applyFill="1" applyBorder="1" applyAlignment="1">
      <alignment vertical="center"/>
    </xf>
    <xf numFmtId="37" fontId="4" fillId="0" borderId="3" xfId="1" applyNumberFormat="1" applyFont="1" applyFill="1" applyBorder="1" applyAlignment="1">
      <alignment vertical="center"/>
    </xf>
    <xf numFmtId="37" fontId="4" fillId="0" borderId="5" xfId="1" applyNumberFormat="1" applyFont="1" applyFill="1" applyBorder="1" applyAlignment="1">
      <alignment vertical="center"/>
    </xf>
    <xf numFmtId="37" fontId="4" fillId="0" borderId="3" xfId="0" applyNumberFormat="1" applyFont="1" applyFill="1" applyBorder="1" applyAlignment="1">
      <alignment vertical="center"/>
    </xf>
    <xf numFmtId="37" fontId="4" fillId="0" borderId="22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5" fillId="3" borderId="42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3" fontId="5" fillId="3" borderId="39" xfId="0" applyNumberFormat="1" applyFont="1" applyFill="1" applyBorder="1" applyAlignment="1">
      <alignment vertical="center"/>
    </xf>
    <xf numFmtId="14" fontId="5" fillId="3" borderId="4" xfId="0" applyNumberFormat="1" applyFont="1" applyFill="1" applyBorder="1" applyAlignment="1">
      <alignment horizontal="right" vertical="center"/>
    </xf>
    <xf numFmtId="0" fontId="5" fillId="3" borderId="4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vertical="center"/>
    </xf>
    <xf numFmtId="166" fontId="5" fillId="3" borderId="4" xfId="1" applyNumberFormat="1" applyFont="1" applyFill="1" applyBorder="1" applyAlignment="1">
      <alignment vertical="center"/>
    </xf>
    <xf numFmtId="3" fontId="10" fillId="3" borderId="39" xfId="0" applyNumberFormat="1" applyFont="1" applyFill="1" applyBorder="1" applyAlignment="1">
      <alignment vertical="center"/>
    </xf>
    <xf numFmtId="14" fontId="10" fillId="3" borderId="4" xfId="0" applyNumberFormat="1" applyFont="1" applyFill="1" applyBorder="1" applyAlignment="1">
      <alignment vertical="center"/>
    </xf>
    <xf numFmtId="3" fontId="10" fillId="3" borderId="40" xfId="0" applyNumberFormat="1" applyFont="1" applyFill="1" applyBorder="1" applyAlignment="1">
      <alignment vertical="center"/>
    </xf>
    <xf numFmtId="3" fontId="10" fillId="3" borderId="4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4" fontId="10" fillId="3" borderId="4" xfId="0" applyNumberFormat="1" applyFont="1" applyFill="1" applyBorder="1" applyAlignment="1">
      <alignment horizontal="right" vertical="center"/>
    </xf>
    <xf numFmtId="0" fontId="10" fillId="3" borderId="40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4" fontId="4" fillId="0" borderId="4" xfId="0" applyNumberFormat="1" applyFont="1" applyBorder="1" applyAlignment="1">
      <alignment vertical="center" wrapText="1"/>
    </xf>
    <xf numFmtId="164" fontId="4" fillId="3" borderId="3" xfId="1" applyNumberFormat="1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 wrapText="1"/>
    </xf>
    <xf numFmtId="166" fontId="4" fillId="3" borderId="4" xfId="0" applyNumberFormat="1" applyFont="1" applyFill="1" applyBorder="1" applyAlignment="1">
      <alignment vertical="center" wrapText="1"/>
    </xf>
    <xf numFmtId="166" fontId="4" fillId="3" borderId="4" xfId="0" applyNumberFormat="1" applyFont="1" applyFill="1" applyBorder="1" applyAlignment="1">
      <alignment vertical="center"/>
    </xf>
    <xf numFmtId="3" fontId="4" fillId="3" borderId="4" xfId="2" applyNumberFormat="1" applyFont="1" applyFill="1" applyBorder="1"/>
    <xf numFmtId="3" fontId="6" fillId="3" borderId="4" xfId="2" applyNumberFormat="1" applyFont="1" applyFill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</cellXfs>
  <cellStyles count="3">
    <cellStyle name="Comma" xfId="1" builtinId="3"/>
    <cellStyle name="Comma_21.Aktivet Afatgjata Materiale  09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Desktop%20PC%20i%20Vjeter/Servis%20Auto%202000/2013/pasqyra%20TVSh%20SIG%20TA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VSH 13"/>
      <sheetName val="Listepagesa 13"/>
    </sheetNames>
    <sheetDataSet>
      <sheetData sheetId="0">
        <row r="20">
          <cell r="E20">
            <v>65894504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B3:C49"/>
  <sheetViews>
    <sheetView view="pageBreakPreview" workbookViewId="0">
      <selection activeCell="C62" sqref="C62"/>
    </sheetView>
  </sheetViews>
  <sheetFormatPr defaultRowHeight="12.75"/>
  <cols>
    <col min="1" max="1" width="7.140625" style="94" customWidth="1"/>
    <col min="2" max="2" width="29" style="94" customWidth="1"/>
    <col min="3" max="3" width="58.85546875" style="94" customWidth="1"/>
    <col min="4" max="16384" width="9.140625" style="94"/>
  </cols>
  <sheetData>
    <row r="3" spans="2:3" ht="15.75" customHeight="1">
      <c r="B3" s="92"/>
      <c r="C3" s="93"/>
    </row>
    <row r="4" spans="2:3" ht="17.45" customHeight="1">
      <c r="B4" s="95" t="s">
        <v>153</v>
      </c>
      <c r="C4" s="96" t="s">
        <v>258</v>
      </c>
    </row>
    <row r="5" spans="2:3" ht="12" customHeight="1">
      <c r="B5" s="95"/>
      <c r="C5" s="96"/>
    </row>
    <row r="6" spans="2:3" ht="17.45" customHeight="1">
      <c r="B6" s="95" t="s">
        <v>154</v>
      </c>
      <c r="C6" s="96" t="s">
        <v>161</v>
      </c>
    </row>
    <row r="7" spans="2:3" ht="15" customHeight="1">
      <c r="B7" s="95"/>
      <c r="C7" s="96"/>
    </row>
    <row r="8" spans="2:3" ht="17.45" customHeight="1">
      <c r="B8" s="95" t="s">
        <v>155</v>
      </c>
      <c r="C8" s="96" t="s">
        <v>369</v>
      </c>
    </row>
    <row r="9" spans="2:3" ht="13.5" customHeight="1">
      <c r="B9" s="95"/>
      <c r="C9" s="96" t="s">
        <v>263</v>
      </c>
    </row>
    <row r="10" spans="2:3" ht="13.5" customHeight="1">
      <c r="B10" s="95"/>
      <c r="C10" s="96"/>
    </row>
    <row r="11" spans="2:3" ht="17.45" customHeight="1">
      <c r="B11" s="95" t="s">
        <v>156</v>
      </c>
      <c r="C11" s="96" t="s">
        <v>162</v>
      </c>
    </row>
    <row r="12" spans="2:3" ht="17.45" customHeight="1">
      <c r="B12" s="95"/>
      <c r="C12" s="96"/>
    </row>
    <row r="13" spans="2:3" ht="17.45" customHeight="1">
      <c r="B13" s="95" t="s">
        <v>157</v>
      </c>
      <c r="C13" s="97" t="s">
        <v>164</v>
      </c>
    </row>
    <row r="14" spans="2:3" ht="17.45" customHeight="1">
      <c r="B14" s="95"/>
      <c r="C14" s="96"/>
    </row>
    <row r="15" spans="2:3" ht="17.45" customHeight="1">
      <c r="B15" s="95" t="s">
        <v>158</v>
      </c>
      <c r="C15" s="96" t="s">
        <v>163</v>
      </c>
    </row>
    <row r="16" spans="2:3" ht="15.75">
      <c r="B16" s="95"/>
      <c r="C16" s="96"/>
    </row>
    <row r="17" spans="2:3" ht="15.75">
      <c r="B17" s="95"/>
      <c r="C17" s="96"/>
    </row>
    <row r="18" spans="2:3" ht="17.25" customHeight="1">
      <c r="B18" s="98"/>
      <c r="C18" s="99"/>
    </row>
    <row r="19" spans="2:3" ht="17.25" customHeight="1">
      <c r="B19" s="98"/>
      <c r="C19" s="99"/>
    </row>
    <row r="20" spans="2:3" ht="17.25" customHeight="1">
      <c r="B20" s="98"/>
      <c r="C20" s="99"/>
    </row>
    <row r="21" spans="2:3" ht="18.75">
      <c r="B21" s="273" t="s">
        <v>159</v>
      </c>
      <c r="C21" s="274"/>
    </row>
    <row r="22" spans="2:3" ht="8.25" customHeight="1">
      <c r="B22" s="100"/>
      <c r="C22" s="101"/>
    </row>
    <row r="23" spans="2:3" ht="28.5" customHeight="1">
      <c r="B23" s="275" t="s">
        <v>160</v>
      </c>
      <c r="C23" s="276"/>
    </row>
    <row r="24" spans="2:3" ht="18" customHeight="1">
      <c r="B24" s="98"/>
      <c r="C24" s="99"/>
    </row>
    <row r="25" spans="2:3" ht="18" customHeight="1">
      <c r="B25" s="98"/>
      <c r="C25" s="99"/>
    </row>
    <row r="26" spans="2:3" ht="18" customHeight="1">
      <c r="B26" s="98"/>
      <c r="C26" s="99"/>
    </row>
    <row r="27" spans="2:3" ht="18.75">
      <c r="B27" s="273" t="s">
        <v>452</v>
      </c>
      <c r="C27" s="274"/>
    </row>
    <row r="28" spans="2:3" ht="16.5">
      <c r="B28" s="102"/>
      <c r="C28" s="103"/>
    </row>
    <row r="29" spans="2:3" ht="16.5">
      <c r="B29" s="102"/>
      <c r="C29" s="103"/>
    </row>
    <row r="30" spans="2:3" ht="15.75">
      <c r="B30" s="95" t="s">
        <v>168</v>
      </c>
      <c r="C30" s="99"/>
    </row>
    <row r="31" spans="2:3" ht="15.75">
      <c r="B31" s="95"/>
      <c r="C31" s="99"/>
    </row>
    <row r="32" spans="2:3" ht="15.75">
      <c r="B32" s="95" t="s">
        <v>169</v>
      </c>
      <c r="C32" s="99"/>
    </row>
    <row r="33" spans="2:3" ht="15.75">
      <c r="B33" s="95"/>
      <c r="C33" s="99"/>
    </row>
    <row r="34" spans="2:3" ht="15.75">
      <c r="B34" s="95" t="s">
        <v>170</v>
      </c>
      <c r="C34" s="99"/>
    </row>
    <row r="35" spans="2:3" ht="15.75">
      <c r="B35" s="95"/>
      <c r="C35" s="99"/>
    </row>
    <row r="36" spans="2:3" ht="15.75">
      <c r="B36" s="95" t="s">
        <v>171</v>
      </c>
      <c r="C36" s="99"/>
    </row>
    <row r="37" spans="2:3">
      <c r="B37" s="98"/>
      <c r="C37" s="99"/>
    </row>
    <row r="38" spans="2:3">
      <c r="B38" s="98"/>
      <c r="C38" s="99"/>
    </row>
    <row r="39" spans="2:3">
      <c r="B39" s="98" t="s">
        <v>453</v>
      </c>
      <c r="C39" s="99"/>
    </row>
    <row r="40" spans="2:3">
      <c r="B40" s="98"/>
      <c r="C40" s="99"/>
    </row>
    <row r="41" spans="2:3">
      <c r="B41" s="98"/>
      <c r="C41" s="99"/>
    </row>
    <row r="42" spans="2:3">
      <c r="B42" s="98" t="s">
        <v>494</v>
      </c>
      <c r="C42" s="99"/>
    </row>
    <row r="43" spans="2:3">
      <c r="B43" s="98"/>
      <c r="C43" s="99"/>
    </row>
    <row r="44" spans="2:3">
      <c r="B44" s="98"/>
      <c r="C44" s="99"/>
    </row>
    <row r="45" spans="2:3">
      <c r="B45" s="98"/>
      <c r="C45" s="99"/>
    </row>
    <row r="46" spans="2:3" ht="15.75">
      <c r="B46" s="98"/>
      <c r="C46" s="178" t="s">
        <v>166</v>
      </c>
    </row>
    <row r="47" spans="2:3" ht="15.75">
      <c r="B47" s="98"/>
      <c r="C47" s="178"/>
    </row>
    <row r="48" spans="2:3" ht="15.75">
      <c r="B48" s="98"/>
      <c r="C48" s="178" t="s">
        <v>167</v>
      </c>
    </row>
    <row r="49" spans="2:3" ht="15.75">
      <c r="B49" s="104"/>
      <c r="C49" s="105"/>
    </row>
  </sheetData>
  <mergeCells count="3">
    <mergeCell ref="B21:C21"/>
    <mergeCell ref="B23:C23"/>
    <mergeCell ref="B27:C27"/>
  </mergeCells>
  <phoneticPr fontId="2" type="noConversion"/>
  <pageMargins left="0.5" right="0" top="0.75" bottom="0.75" header="0.5" footer="0.5"/>
  <pageSetup paperSize="9" scale="95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CFFCC"/>
  </sheetPr>
  <dimension ref="A1:G47"/>
  <sheetViews>
    <sheetView view="pageBreakPreview" topLeftCell="A19" zoomScaleSheetLayoutView="100" workbookViewId="0">
      <selection sqref="A1:IV65536"/>
    </sheetView>
  </sheetViews>
  <sheetFormatPr defaultRowHeight="15"/>
  <cols>
    <col min="1" max="1" width="5.140625" style="1" customWidth="1"/>
    <col min="2" max="2" width="21.140625" style="1" customWidth="1"/>
    <col min="3" max="3" width="9.42578125" style="1" customWidth="1"/>
    <col min="4" max="4" width="12" style="1" customWidth="1"/>
    <col min="5" max="5" width="11" style="1" customWidth="1"/>
    <col min="6" max="6" width="13.28515625" style="1" customWidth="1"/>
    <col min="7" max="7" width="13.85546875" style="1" customWidth="1"/>
    <col min="8" max="16384" width="9.140625" style="1"/>
  </cols>
  <sheetData>
    <row r="1" spans="1:7">
      <c r="A1" s="189" t="s">
        <v>259</v>
      </c>
    </row>
    <row r="2" spans="1:7">
      <c r="A2" s="189" t="s">
        <v>260</v>
      </c>
    </row>
    <row r="3" spans="1:7">
      <c r="B3" s="190"/>
    </row>
    <row r="4" spans="1:7">
      <c r="B4" s="282" t="s">
        <v>459</v>
      </c>
      <c r="C4" s="282"/>
      <c r="D4" s="282"/>
      <c r="E4" s="282"/>
      <c r="F4" s="282"/>
      <c r="G4" s="282"/>
    </row>
    <row r="6" spans="1:7" s="159" customFormat="1" ht="30">
      <c r="A6" s="35" t="s">
        <v>108</v>
      </c>
      <c r="B6" s="35" t="s">
        <v>109</v>
      </c>
      <c r="C6" s="35" t="s">
        <v>189</v>
      </c>
      <c r="D6" s="35" t="s">
        <v>454</v>
      </c>
      <c r="E6" s="35" t="s">
        <v>174</v>
      </c>
      <c r="F6" s="35" t="s">
        <v>175</v>
      </c>
      <c r="G6" s="35" t="s">
        <v>455</v>
      </c>
    </row>
    <row r="7" spans="1:7">
      <c r="A7" s="160">
        <v>1</v>
      </c>
      <c r="B7" s="161" t="s">
        <v>190</v>
      </c>
      <c r="C7" s="160"/>
      <c r="D7" s="162"/>
      <c r="E7" s="162"/>
      <c r="F7" s="162"/>
      <c r="G7" s="162">
        <v>0</v>
      </c>
    </row>
    <row r="8" spans="1:7">
      <c r="A8" s="160">
        <v>2</v>
      </c>
      <c r="B8" s="161" t="s">
        <v>191</v>
      </c>
      <c r="C8" s="160"/>
      <c r="D8" s="162"/>
      <c r="E8" s="162"/>
      <c r="F8" s="162"/>
      <c r="G8" s="162">
        <v>0</v>
      </c>
    </row>
    <row r="9" spans="1:7">
      <c r="A9" s="160">
        <v>3</v>
      </c>
      <c r="B9" s="37" t="s">
        <v>177</v>
      </c>
      <c r="C9" s="160"/>
      <c r="D9" s="49">
        <v>7326244</v>
      </c>
      <c r="E9" s="49">
        <v>788000</v>
      </c>
      <c r="F9" s="162"/>
      <c r="G9" s="162">
        <v>8114244</v>
      </c>
    </row>
    <row r="10" spans="1:7">
      <c r="A10" s="160">
        <v>4</v>
      </c>
      <c r="B10" s="37" t="s">
        <v>178</v>
      </c>
      <c r="C10" s="160"/>
      <c r="D10" s="49">
        <v>2451275</v>
      </c>
      <c r="E10" s="49">
        <v>200000</v>
      </c>
      <c r="F10" s="162">
        <v>480000</v>
      </c>
      <c r="G10" s="162">
        <v>2171275</v>
      </c>
    </row>
    <row r="11" spans="1:7" s="31" customFormat="1">
      <c r="A11" s="160">
        <v>5</v>
      </c>
      <c r="B11" s="40" t="s">
        <v>185</v>
      </c>
      <c r="C11" s="160"/>
      <c r="D11" s="49">
        <v>470087</v>
      </c>
      <c r="E11" s="49">
        <v>82117</v>
      </c>
      <c r="F11" s="166"/>
      <c r="G11" s="162">
        <v>552204</v>
      </c>
    </row>
    <row r="12" spans="1:7">
      <c r="A12" s="160">
        <v>6</v>
      </c>
      <c r="B12" s="40" t="s">
        <v>186</v>
      </c>
      <c r="C12" s="160"/>
      <c r="D12" s="49">
        <v>87319</v>
      </c>
      <c r="E12" s="49">
        <v>36577</v>
      </c>
      <c r="F12" s="162">
        <v>0</v>
      </c>
      <c r="G12" s="162">
        <v>123896</v>
      </c>
    </row>
    <row r="13" spans="1:7">
      <c r="A13" s="160"/>
      <c r="B13" s="40"/>
      <c r="C13" s="160"/>
      <c r="D13" s="162"/>
      <c r="E13" s="162"/>
      <c r="F13" s="162"/>
      <c r="G13" s="162">
        <v>0</v>
      </c>
    </row>
    <row r="14" spans="1:7">
      <c r="A14" s="160"/>
      <c r="B14" s="161"/>
      <c r="C14" s="160"/>
      <c r="D14" s="162"/>
      <c r="E14" s="162"/>
      <c r="F14" s="162"/>
      <c r="G14" s="162">
        <v>0</v>
      </c>
    </row>
    <row r="15" spans="1:7">
      <c r="A15" s="160"/>
      <c r="B15" s="161"/>
      <c r="C15" s="160"/>
      <c r="D15" s="162"/>
      <c r="E15" s="162"/>
      <c r="F15" s="162"/>
      <c r="G15" s="162">
        <v>0</v>
      </c>
    </row>
    <row r="16" spans="1:7">
      <c r="A16" s="42"/>
      <c r="B16" s="167" t="s">
        <v>192</v>
      </c>
      <c r="C16" s="168"/>
      <c r="D16" s="169">
        <v>10334925</v>
      </c>
      <c r="E16" s="169">
        <v>1106694</v>
      </c>
      <c r="F16" s="169">
        <v>0</v>
      </c>
      <c r="G16" s="169">
        <v>10961619</v>
      </c>
    </row>
    <row r="18" spans="1:7">
      <c r="B18" s="282" t="s">
        <v>456</v>
      </c>
      <c r="C18" s="282"/>
      <c r="D18" s="282"/>
      <c r="E18" s="282"/>
      <c r="F18" s="282"/>
      <c r="G18" s="282"/>
    </row>
    <row r="19" spans="1:7" ht="11.25" customHeight="1"/>
    <row r="20" spans="1:7" s="159" customFormat="1" ht="30">
      <c r="A20" s="35" t="s">
        <v>108</v>
      </c>
      <c r="B20" s="35" t="s">
        <v>109</v>
      </c>
      <c r="C20" s="35" t="s">
        <v>189</v>
      </c>
      <c r="D20" s="35" t="s">
        <v>454</v>
      </c>
      <c r="E20" s="35" t="s">
        <v>174</v>
      </c>
      <c r="F20" s="35" t="s">
        <v>175</v>
      </c>
      <c r="G20" s="35" t="s">
        <v>455</v>
      </c>
    </row>
    <row r="21" spans="1:7">
      <c r="A21" s="160">
        <v>1</v>
      </c>
      <c r="B21" s="161" t="s">
        <v>190</v>
      </c>
      <c r="C21" s="160"/>
      <c r="D21" s="162">
        <v>0</v>
      </c>
      <c r="E21" s="162">
        <v>0</v>
      </c>
      <c r="F21" s="162"/>
      <c r="G21" s="162">
        <v>0</v>
      </c>
    </row>
    <row r="22" spans="1:7">
      <c r="A22" s="160">
        <v>2</v>
      </c>
      <c r="B22" s="161" t="s">
        <v>191</v>
      </c>
      <c r="C22" s="160"/>
      <c r="D22" s="162"/>
      <c r="E22" s="162"/>
      <c r="F22" s="162"/>
      <c r="G22" s="162">
        <v>0</v>
      </c>
    </row>
    <row r="23" spans="1:7">
      <c r="A23" s="160">
        <v>3</v>
      </c>
      <c r="B23" s="37" t="s">
        <v>177</v>
      </c>
      <c r="C23" s="160"/>
      <c r="D23" s="49">
        <v>3499313</v>
      </c>
      <c r="E23" s="49">
        <v>807820.00333333365</v>
      </c>
      <c r="F23" s="162"/>
      <c r="G23" s="162">
        <v>4307133.0033333339</v>
      </c>
    </row>
    <row r="24" spans="1:7">
      <c r="A24" s="160">
        <v>4</v>
      </c>
      <c r="B24" s="37" t="s">
        <v>178</v>
      </c>
      <c r="C24" s="160"/>
      <c r="D24" s="49">
        <v>1470787</v>
      </c>
      <c r="E24" s="49">
        <v>209565.00333333336</v>
      </c>
      <c r="F24" s="49"/>
      <c r="G24" s="162">
        <v>1680352.0033333334</v>
      </c>
    </row>
    <row r="25" spans="1:7">
      <c r="A25" s="160">
        <v>5</v>
      </c>
      <c r="B25" s="40" t="s">
        <v>185</v>
      </c>
      <c r="C25" s="160"/>
      <c r="D25" s="49">
        <v>101972</v>
      </c>
      <c r="E25" s="49">
        <v>75239.003333333356</v>
      </c>
      <c r="F25" s="165"/>
      <c r="G25" s="162">
        <v>177211.00333333336</v>
      </c>
    </row>
    <row r="26" spans="1:7">
      <c r="A26" s="160">
        <v>6</v>
      </c>
      <c r="B26" s="40" t="s">
        <v>186</v>
      </c>
      <c r="C26" s="160"/>
      <c r="D26" s="49">
        <v>60522</v>
      </c>
      <c r="E26" s="49">
        <v>10525.000833333334</v>
      </c>
      <c r="F26" s="165"/>
      <c r="G26" s="162">
        <v>71047.000833333339</v>
      </c>
    </row>
    <row r="27" spans="1:7">
      <c r="A27" s="160"/>
      <c r="B27" s="161"/>
      <c r="C27" s="160"/>
      <c r="D27" s="162"/>
      <c r="E27" s="162"/>
      <c r="F27" s="162"/>
      <c r="G27" s="162">
        <v>0</v>
      </c>
    </row>
    <row r="28" spans="1:7">
      <c r="A28" s="160"/>
      <c r="B28" s="161"/>
      <c r="C28" s="160"/>
      <c r="D28" s="162"/>
      <c r="E28" s="162"/>
      <c r="F28" s="162"/>
      <c r="G28" s="162">
        <v>0</v>
      </c>
    </row>
    <row r="29" spans="1:7">
      <c r="A29" s="160"/>
      <c r="B29" s="161"/>
      <c r="C29" s="160"/>
      <c r="D29" s="162"/>
      <c r="E29" s="162"/>
      <c r="F29" s="162"/>
      <c r="G29" s="162">
        <v>0</v>
      </c>
    </row>
    <row r="30" spans="1:7">
      <c r="A30" s="42"/>
      <c r="B30" s="167" t="s">
        <v>192</v>
      </c>
      <c r="C30" s="168"/>
      <c r="D30" s="169">
        <v>5132594</v>
      </c>
      <c r="E30" s="169">
        <v>1103149.0108333337</v>
      </c>
      <c r="F30" s="169">
        <v>0</v>
      </c>
      <c r="G30" s="169">
        <v>6235743.0108333342</v>
      </c>
    </row>
    <row r="31" spans="1:7">
      <c r="G31" s="171"/>
    </row>
    <row r="32" spans="1:7">
      <c r="B32" s="282" t="s">
        <v>457</v>
      </c>
      <c r="C32" s="282"/>
      <c r="D32" s="282"/>
      <c r="E32" s="282"/>
      <c r="F32" s="282"/>
      <c r="G32" s="282"/>
    </row>
    <row r="33" spans="1:7" ht="11.25" customHeight="1"/>
    <row r="34" spans="1:7" s="159" customFormat="1" ht="30">
      <c r="A34" s="35" t="s">
        <v>108</v>
      </c>
      <c r="B34" s="35" t="s">
        <v>109</v>
      </c>
      <c r="C34" s="35" t="s">
        <v>189</v>
      </c>
      <c r="D34" s="35" t="s">
        <v>454</v>
      </c>
      <c r="E34" s="35" t="s">
        <v>174</v>
      </c>
      <c r="F34" s="35" t="s">
        <v>175</v>
      </c>
      <c r="G34" s="35" t="s">
        <v>455</v>
      </c>
    </row>
    <row r="35" spans="1:7">
      <c r="A35" s="160">
        <v>1</v>
      </c>
      <c r="B35" s="161" t="s">
        <v>190</v>
      </c>
      <c r="C35" s="160"/>
      <c r="D35" s="162">
        <v>0</v>
      </c>
      <c r="E35" s="162"/>
      <c r="F35" s="162">
        <v>0</v>
      </c>
      <c r="G35" s="271">
        <v>0</v>
      </c>
    </row>
    <row r="36" spans="1:7">
      <c r="A36" s="160">
        <v>2</v>
      </c>
      <c r="B36" s="161" t="s">
        <v>191</v>
      </c>
      <c r="C36" s="160"/>
      <c r="D36" s="49">
        <v>0</v>
      </c>
      <c r="E36" s="170"/>
      <c r="F36" s="162">
        <v>0</v>
      </c>
      <c r="G36" s="271">
        <v>0</v>
      </c>
    </row>
    <row r="37" spans="1:7">
      <c r="A37" s="160">
        <v>3</v>
      </c>
      <c r="B37" s="37" t="s">
        <v>177</v>
      </c>
      <c r="C37" s="160"/>
      <c r="D37" s="162">
        <v>3826931</v>
      </c>
      <c r="E37" s="49">
        <v>788000</v>
      </c>
      <c r="F37" s="49">
        <v>807820.00333333365</v>
      </c>
      <c r="G37" s="271">
        <v>3807110.9966666661</v>
      </c>
    </row>
    <row r="38" spans="1:7">
      <c r="A38" s="160">
        <v>4</v>
      </c>
      <c r="B38" s="37" t="s">
        <v>178</v>
      </c>
      <c r="C38" s="160"/>
      <c r="D38" s="162">
        <v>980488</v>
      </c>
      <c r="E38" s="49">
        <v>200000</v>
      </c>
      <c r="F38" s="49">
        <v>209565.00333333336</v>
      </c>
      <c r="G38" s="271">
        <v>970922.99666666659</v>
      </c>
    </row>
    <row r="39" spans="1:7">
      <c r="A39" s="160">
        <v>5</v>
      </c>
      <c r="B39" s="40" t="s">
        <v>185</v>
      </c>
      <c r="C39" s="160"/>
      <c r="D39" s="162">
        <v>368115</v>
      </c>
      <c r="E39" s="49">
        <v>82117</v>
      </c>
      <c r="F39" s="49">
        <v>75239.003333333356</v>
      </c>
      <c r="G39" s="271">
        <v>374992.99666666664</v>
      </c>
    </row>
    <row r="40" spans="1:7">
      <c r="A40" s="160">
        <v>6</v>
      </c>
      <c r="B40" s="40" t="s">
        <v>186</v>
      </c>
      <c r="C40" s="160"/>
      <c r="D40" s="162">
        <v>26797</v>
      </c>
      <c r="E40" s="49">
        <v>36577</v>
      </c>
      <c r="F40" s="49">
        <v>10525.000833333334</v>
      </c>
      <c r="G40" s="271">
        <v>52848.999166666668</v>
      </c>
    </row>
    <row r="41" spans="1:7">
      <c r="A41" s="160"/>
      <c r="B41" s="161"/>
      <c r="C41" s="160"/>
      <c r="D41" s="49"/>
      <c r="E41" s="162"/>
      <c r="F41" s="49">
        <v>0</v>
      </c>
      <c r="G41" s="271">
        <v>0</v>
      </c>
    </row>
    <row r="42" spans="1:7">
      <c r="A42" s="160"/>
      <c r="B42" s="161"/>
      <c r="C42" s="160"/>
      <c r="D42" s="162"/>
      <c r="E42" s="162"/>
      <c r="F42" s="162"/>
      <c r="G42" s="271">
        <v>0</v>
      </c>
    </row>
    <row r="43" spans="1:7">
      <c r="A43" s="160"/>
      <c r="B43" s="161"/>
      <c r="C43" s="160"/>
      <c r="D43" s="162"/>
      <c r="E43" s="162"/>
      <c r="F43" s="162"/>
      <c r="G43" s="271">
        <v>0</v>
      </c>
    </row>
    <row r="44" spans="1:7">
      <c r="A44" s="42"/>
      <c r="B44" s="167" t="s">
        <v>192</v>
      </c>
      <c r="C44" s="168"/>
      <c r="D44" s="169">
        <v>5202331</v>
      </c>
      <c r="E44" s="169">
        <v>1106694</v>
      </c>
      <c r="F44" s="169">
        <v>1103149.0108333337</v>
      </c>
      <c r="G44" s="272">
        <v>5205875.9891666658</v>
      </c>
    </row>
    <row r="45" spans="1:7" s="163" customFormat="1" ht="12.75" customHeight="1">
      <c r="F45" s="164"/>
      <c r="G45" s="172"/>
    </row>
    <row r="46" spans="1:7">
      <c r="D46" s="224"/>
      <c r="F46" s="48" t="s">
        <v>166</v>
      </c>
      <c r="G46" s="223"/>
    </row>
    <row r="47" spans="1:7" ht="15.75">
      <c r="F47" s="158" t="s">
        <v>167</v>
      </c>
      <c r="G47" s="31"/>
    </row>
  </sheetData>
  <mergeCells count="3">
    <mergeCell ref="B4:G4"/>
    <mergeCell ref="B18:G18"/>
    <mergeCell ref="B32:G32"/>
  </mergeCells>
  <pageMargins left="1.2" right="0.45" top="0.75" bottom="0.75" header="0.3" footer="0.3"/>
  <pageSetup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CFFCC"/>
  </sheetPr>
  <dimension ref="A1:K66"/>
  <sheetViews>
    <sheetView view="pageBreakPreview" topLeftCell="H16" zoomScaleSheetLayoutView="100" workbookViewId="0">
      <selection activeCell="K38" sqref="K38"/>
    </sheetView>
  </sheetViews>
  <sheetFormatPr defaultRowHeight="15"/>
  <cols>
    <col min="1" max="1" width="0" style="33" hidden="1" customWidth="1"/>
    <col min="2" max="2" width="32.5703125" style="33" hidden="1" customWidth="1"/>
    <col min="3" max="3" width="17" style="33" hidden="1" customWidth="1"/>
    <col min="4" max="7" width="0" style="33" hidden="1" customWidth="1"/>
    <col min="8" max="8" width="4" style="33" bestFit="1" customWidth="1"/>
    <col min="9" max="9" width="12.7109375" style="33" customWidth="1"/>
    <col min="10" max="10" width="34.7109375" style="33" bestFit="1" customWidth="1"/>
    <col min="11" max="11" width="33.5703125" style="33" customWidth="1"/>
    <col min="12" max="12" width="9.140625" style="33"/>
    <col min="13" max="14" width="18.7109375" style="33" customWidth="1"/>
    <col min="15" max="15" width="14.7109375" style="33" customWidth="1"/>
    <col min="16" max="16384" width="9.140625" style="33"/>
  </cols>
  <sheetData>
    <row r="1" spans="1:11">
      <c r="A1" s="33" t="s">
        <v>193</v>
      </c>
      <c r="B1" s="33" t="s">
        <v>194</v>
      </c>
      <c r="C1" s="33" t="s">
        <v>195</v>
      </c>
      <c r="I1" s="189" t="s">
        <v>259</v>
      </c>
    </row>
    <row r="2" spans="1:11">
      <c r="B2" s="33" t="s">
        <v>196</v>
      </c>
      <c r="C2" s="33" t="s">
        <v>196</v>
      </c>
      <c r="I2" s="189" t="s">
        <v>260</v>
      </c>
    </row>
    <row r="3" spans="1:11">
      <c r="I3" s="189"/>
      <c r="K3" s="191" t="s">
        <v>197</v>
      </c>
    </row>
    <row r="5" spans="1:11" s="48" customFormat="1">
      <c r="B5" s="48" t="s">
        <v>198</v>
      </c>
      <c r="C5" s="48" t="s">
        <v>198</v>
      </c>
      <c r="H5" s="36"/>
      <c r="I5" s="36"/>
      <c r="J5" s="36" t="s">
        <v>199</v>
      </c>
      <c r="K5" s="36" t="s">
        <v>200</v>
      </c>
    </row>
    <row r="6" spans="1:11">
      <c r="B6" s="33" t="s">
        <v>201</v>
      </c>
      <c r="C6" s="33" t="s">
        <v>201</v>
      </c>
      <c r="H6" s="42">
        <v>1</v>
      </c>
      <c r="I6" s="42" t="s">
        <v>196</v>
      </c>
      <c r="J6" s="42" t="s">
        <v>198</v>
      </c>
      <c r="K6" s="42"/>
    </row>
    <row r="7" spans="1:11">
      <c r="B7" s="33" t="s">
        <v>202</v>
      </c>
      <c r="C7" s="33" t="s">
        <v>202</v>
      </c>
      <c r="H7" s="42">
        <v>2</v>
      </c>
      <c r="I7" s="42" t="s">
        <v>196</v>
      </c>
      <c r="J7" s="42" t="s">
        <v>203</v>
      </c>
      <c r="K7" s="42"/>
    </row>
    <row r="8" spans="1:11">
      <c r="B8" s="33" t="s">
        <v>204</v>
      </c>
      <c r="C8" s="33" t="s">
        <v>204</v>
      </c>
      <c r="H8" s="42">
        <v>3</v>
      </c>
      <c r="I8" s="42" t="s">
        <v>196</v>
      </c>
      <c r="J8" s="42" t="s">
        <v>205</v>
      </c>
      <c r="K8" s="42"/>
    </row>
    <row r="9" spans="1:11">
      <c r="B9" s="33" t="s">
        <v>206</v>
      </c>
      <c r="C9" s="33" t="s">
        <v>206</v>
      </c>
      <c r="H9" s="42">
        <v>4</v>
      </c>
      <c r="I9" s="42" t="s">
        <v>196</v>
      </c>
      <c r="J9" s="42" t="s">
        <v>204</v>
      </c>
      <c r="K9" s="42"/>
    </row>
    <row r="10" spans="1:11">
      <c r="B10" s="33" t="s">
        <v>207</v>
      </c>
      <c r="C10" s="33" t="s">
        <v>207</v>
      </c>
      <c r="H10" s="42">
        <v>5</v>
      </c>
      <c r="I10" s="42" t="s">
        <v>196</v>
      </c>
      <c r="J10" s="42" t="s">
        <v>206</v>
      </c>
      <c r="K10" s="42"/>
    </row>
    <row r="11" spans="1:11">
      <c r="B11" s="33" t="s">
        <v>208</v>
      </c>
      <c r="C11" s="33" t="s">
        <v>208</v>
      </c>
      <c r="H11" s="42">
        <v>6</v>
      </c>
      <c r="I11" s="42" t="s">
        <v>196</v>
      </c>
      <c r="J11" s="42" t="s">
        <v>207</v>
      </c>
      <c r="K11" s="42"/>
    </row>
    <row r="12" spans="1:11">
      <c r="B12" s="33" t="s">
        <v>209</v>
      </c>
      <c r="C12" s="33" t="s">
        <v>209</v>
      </c>
      <c r="H12" s="42">
        <v>7</v>
      </c>
      <c r="I12" s="42" t="s">
        <v>196</v>
      </c>
      <c r="J12" s="42" t="s">
        <v>210</v>
      </c>
      <c r="K12" s="42"/>
    </row>
    <row r="13" spans="1:11">
      <c r="B13" s="33" t="s">
        <v>211</v>
      </c>
      <c r="C13" s="33" t="s">
        <v>211</v>
      </c>
      <c r="H13" s="42">
        <v>8</v>
      </c>
      <c r="I13" s="42" t="s">
        <v>196</v>
      </c>
      <c r="J13" s="42" t="s">
        <v>209</v>
      </c>
      <c r="K13" s="42"/>
    </row>
    <row r="14" spans="1:11">
      <c r="H14" s="42" t="s">
        <v>1</v>
      </c>
      <c r="I14" s="42"/>
      <c r="J14" s="42" t="s">
        <v>212</v>
      </c>
      <c r="K14" s="38">
        <v>0</v>
      </c>
    </row>
    <row r="15" spans="1:11">
      <c r="B15" s="33" t="s">
        <v>213</v>
      </c>
      <c r="C15" s="33" t="s">
        <v>213</v>
      </c>
      <c r="H15" s="42">
        <v>9</v>
      </c>
      <c r="I15" s="42" t="s">
        <v>211</v>
      </c>
      <c r="J15" s="42" t="s">
        <v>214</v>
      </c>
      <c r="K15" s="38"/>
    </row>
    <row r="16" spans="1:11">
      <c r="B16" s="33" t="s">
        <v>215</v>
      </c>
      <c r="C16" s="33" t="s">
        <v>215</v>
      </c>
      <c r="H16" s="42">
        <v>10</v>
      </c>
      <c r="I16" s="42" t="s">
        <v>211</v>
      </c>
      <c r="J16" s="42" t="s">
        <v>215</v>
      </c>
      <c r="K16" s="38"/>
    </row>
    <row r="17" spans="2:11">
      <c r="B17" s="33" t="s">
        <v>216</v>
      </c>
      <c r="C17" s="33" t="s">
        <v>216</v>
      </c>
      <c r="H17" s="42">
        <v>11</v>
      </c>
      <c r="I17" s="42" t="s">
        <v>211</v>
      </c>
      <c r="J17" s="42" t="s">
        <v>216</v>
      </c>
      <c r="K17" s="38"/>
    </row>
    <row r="18" spans="2:11">
      <c r="H18" s="42" t="s">
        <v>0</v>
      </c>
      <c r="I18" s="42"/>
      <c r="J18" s="42" t="s">
        <v>217</v>
      </c>
      <c r="K18" s="38">
        <v>0</v>
      </c>
    </row>
    <row r="19" spans="2:11">
      <c r="B19" s="33" t="s">
        <v>218</v>
      </c>
      <c r="C19" s="33" t="s">
        <v>218</v>
      </c>
      <c r="H19" s="42">
        <v>12</v>
      </c>
      <c r="I19" s="42" t="s">
        <v>218</v>
      </c>
      <c r="J19" s="42" t="s">
        <v>219</v>
      </c>
      <c r="K19" s="38"/>
    </row>
    <row r="20" spans="2:11">
      <c r="B20" s="33" t="s">
        <v>208</v>
      </c>
      <c r="C20" s="33" t="s">
        <v>208</v>
      </c>
      <c r="H20" s="42">
        <v>13</v>
      </c>
      <c r="I20" s="42" t="s">
        <v>218</v>
      </c>
      <c r="J20" s="42" t="s">
        <v>220</v>
      </c>
      <c r="K20" s="38"/>
    </row>
    <row r="21" spans="2:11">
      <c r="B21" s="33" t="s">
        <v>221</v>
      </c>
      <c r="C21" s="33" t="s">
        <v>221</v>
      </c>
      <c r="H21" s="42">
        <v>14</v>
      </c>
      <c r="I21" s="42" t="s">
        <v>218</v>
      </c>
      <c r="J21" s="42" t="s">
        <v>222</v>
      </c>
      <c r="K21" s="38"/>
    </row>
    <row r="22" spans="2:11">
      <c r="B22" s="33" t="s">
        <v>222</v>
      </c>
      <c r="C22" s="33" t="s">
        <v>222</v>
      </c>
      <c r="H22" s="42">
        <v>15</v>
      </c>
      <c r="I22" s="42" t="s">
        <v>218</v>
      </c>
      <c r="J22" s="42" t="s">
        <v>223</v>
      </c>
      <c r="K22" s="38"/>
    </row>
    <row r="23" spans="2:11">
      <c r="B23" s="33" t="s">
        <v>223</v>
      </c>
      <c r="C23" s="33" t="s">
        <v>223</v>
      </c>
      <c r="H23" s="42">
        <v>16</v>
      </c>
      <c r="I23" s="42" t="s">
        <v>218</v>
      </c>
      <c r="J23" s="42" t="s">
        <v>224</v>
      </c>
      <c r="K23" s="38"/>
    </row>
    <row r="24" spans="2:11">
      <c r="B24" s="33" t="s">
        <v>225</v>
      </c>
      <c r="C24" s="33" t="s">
        <v>225</v>
      </c>
      <c r="H24" s="42">
        <v>17</v>
      </c>
      <c r="I24" s="42" t="s">
        <v>218</v>
      </c>
      <c r="J24" s="42" t="s">
        <v>226</v>
      </c>
      <c r="K24" s="38"/>
    </row>
    <row r="25" spans="2:11">
      <c r="B25" s="33" t="s">
        <v>226</v>
      </c>
      <c r="C25" s="33" t="s">
        <v>226</v>
      </c>
      <c r="H25" s="42">
        <v>18</v>
      </c>
      <c r="I25" s="42" t="s">
        <v>218</v>
      </c>
      <c r="J25" s="42" t="s">
        <v>227</v>
      </c>
      <c r="K25" s="38"/>
    </row>
    <row r="26" spans="2:11">
      <c r="B26" s="33" t="s">
        <v>228</v>
      </c>
      <c r="C26" s="33" t="s">
        <v>228</v>
      </c>
      <c r="H26" s="42">
        <v>19</v>
      </c>
      <c r="I26" s="42" t="s">
        <v>218</v>
      </c>
      <c r="J26" s="42" t="s">
        <v>229</v>
      </c>
      <c r="K26" s="38"/>
    </row>
    <row r="27" spans="2:11">
      <c r="H27" s="42" t="s">
        <v>3</v>
      </c>
      <c r="I27" s="42"/>
      <c r="J27" s="42" t="s">
        <v>230</v>
      </c>
      <c r="K27" s="38">
        <v>0</v>
      </c>
    </row>
    <row r="28" spans="2:11">
      <c r="B28" s="33" t="s">
        <v>229</v>
      </c>
      <c r="C28" s="33" t="s">
        <v>229</v>
      </c>
      <c r="H28" s="42">
        <v>20</v>
      </c>
      <c r="I28" s="42" t="s">
        <v>231</v>
      </c>
      <c r="J28" s="42" t="s">
        <v>232</v>
      </c>
      <c r="K28" s="38"/>
    </row>
    <row r="29" spans="2:11">
      <c r="B29" s="33" t="s">
        <v>231</v>
      </c>
      <c r="C29" s="33" t="s">
        <v>231</v>
      </c>
      <c r="H29" s="42">
        <v>21</v>
      </c>
      <c r="I29" s="42" t="s">
        <v>231</v>
      </c>
      <c r="J29" s="42" t="s">
        <v>233</v>
      </c>
      <c r="K29" s="38"/>
    </row>
    <row r="30" spans="2:11">
      <c r="B30" s="33" t="s">
        <v>234</v>
      </c>
      <c r="C30" s="33" t="s">
        <v>234</v>
      </c>
      <c r="H30" s="42">
        <v>22</v>
      </c>
      <c r="I30" s="42" t="s">
        <v>231</v>
      </c>
      <c r="J30" s="42" t="s">
        <v>235</v>
      </c>
      <c r="K30" s="38"/>
    </row>
    <row r="31" spans="2:11">
      <c r="B31" s="33" t="s">
        <v>233</v>
      </c>
      <c r="C31" s="33" t="s">
        <v>233</v>
      </c>
      <c r="H31" s="42">
        <v>23</v>
      </c>
      <c r="I31" s="42" t="s">
        <v>231</v>
      </c>
      <c r="J31" s="42" t="s">
        <v>236</v>
      </c>
      <c r="K31" s="38"/>
    </row>
    <row r="32" spans="2:11">
      <c r="H32" s="42" t="s">
        <v>237</v>
      </c>
      <c r="I32" s="42"/>
      <c r="J32" s="42" t="s">
        <v>238</v>
      </c>
      <c r="K32" s="38">
        <v>0</v>
      </c>
    </row>
    <row r="33" spans="2:11">
      <c r="B33" s="33" t="s">
        <v>235</v>
      </c>
      <c r="C33" s="33" t="s">
        <v>235</v>
      </c>
      <c r="H33" s="42">
        <v>24</v>
      </c>
      <c r="I33" s="42" t="s">
        <v>239</v>
      </c>
      <c r="J33" s="42" t="s">
        <v>240</v>
      </c>
      <c r="K33" s="38"/>
    </row>
    <row r="34" spans="2:11">
      <c r="B34" s="33" t="s">
        <v>236</v>
      </c>
      <c r="C34" s="33" t="s">
        <v>236</v>
      </c>
      <c r="H34" s="42">
        <v>25</v>
      </c>
      <c r="I34" s="42" t="s">
        <v>239</v>
      </c>
      <c r="J34" s="42" t="s">
        <v>241</v>
      </c>
      <c r="K34" s="38"/>
    </row>
    <row r="35" spans="2:11">
      <c r="H35" s="42">
        <v>26</v>
      </c>
      <c r="I35" s="42" t="s">
        <v>239</v>
      </c>
      <c r="J35" s="42" t="s">
        <v>242</v>
      </c>
      <c r="K35" s="38"/>
    </row>
    <row r="36" spans="2:11">
      <c r="B36" s="33" t="s">
        <v>239</v>
      </c>
      <c r="C36" s="33" t="s">
        <v>239</v>
      </c>
      <c r="H36" s="42">
        <v>27</v>
      </c>
      <c r="I36" s="42" t="s">
        <v>239</v>
      </c>
      <c r="J36" s="42" t="s">
        <v>243</v>
      </c>
      <c r="K36" s="38"/>
    </row>
    <row r="37" spans="2:11">
      <c r="B37" s="33" t="s">
        <v>240</v>
      </c>
      <c r="C37" s="33" t="s">
        <v>240</v>
      </c>
      <c r="H37" s="42">
        <v>28</v>
      </c>
      <c r="I37" s="42" t="s">
        <v>239</v>
      </c>
      <c r="J37" s="42" t="s">
        <v>244</v>
      </c>
      <c r="K37" s="38"/>
    </row>
    <row r="38" spans="2:11">
      <c r="B38" s="33" t="s">
        <v>241</v>
      </c>
      <c r="C38" s="33" t="s">
        <v>241</v>
      </c>
      <c r="H38" s="42">
        <v>29</v>
      </c>
      <c r="I38" s="42" t="s">
        <v>239</v>
      </c>
      <c r="J38" s="173" t="s">
        <v>245</v>
      </c>
      <c r="K38" s="38"/>
    </row>
    <row r="39" spans="2:11">
      <c r="B39" s="33" t="s">
        <v>242</v>
      </c>
      <c r="C39" s="33" t="s">
        <v>242</v>
      </c>
      <c r="H39" s="42">
        <v>30</v>
      </c>
      <c r="I39" s="42" t="s">
        <v>239</v>
      </c>
      <c r="J39" s="42" t="s">
        <v>246</v>
      </c>
      <c r="K39" s="38"/>
    </row>
    <row r="40" spans="2:11">
      <c r="B40" s="33" t="s">
        <v>243</v>
      </c>
      <c r="C40" s="33" t="s">
        <v>243</v>
      </c>
      <c r="H40" s="42">
        <v>31</v>
      </c>
      <c r="I40" s="42" t="s">
        <v>239</v>
      </c>
      <c r="J40" s="42" t="s">
        <v>247</v>
      </c>
      <c r="K40" s="38"/>
    </row>
    <row r="41" spans="2:11">
      <c r="H41" s="42">
        <v>32</v>
      </c>
      <c r="I41" s="42" t="s">
        <v>239</v>
      </c>
      <c r="J41" s="42" t="s">
        <v>248</v>
      </c>
      <c r="K41" s="38"/>
    </row>
    <row r="42" spans="2:11">
      <c r="B42" s="33" t="s">
        <v>244</v>
      </c>
      <c r="C42" s="33" t="s">
        <v>244</v>
      </c>
      <c r="H42" s="42">
        <v>33</v>
      </c>
      <c r="I42" s="42" t="s">
        <v>239</v>
      </c>
      <c r="J42" s="42" t="s">
        <v>249</v>
      </c>
      <c r="K42" s="38"/>
    </row>
    <row r="43" spans="2:11">
      <c r="B43" s="33" t="s">
        <v>245</v>
      </c>
      <c r="C43" s="33" t="s">
        <v>245</v>
      </c>
      <c r="H43" s="46">
        <v>34</v>
      </c>
      <c r="I43" s="42" t="s">
        <v>239</v>
      </c>
      <c r="J43" s="42" t="s">
        <v>250</v>
      </c>
      <c r="K43" s="38">
        <f>'[1]TVSH 13'!$E$20</f>
        <v>65894504</v>
      </c>
    </row>
    <row r="44" spans="2:11">
      <c r="B44" s="33" t="s">
        <v>246</v>
      </c>
      <c r="C44" s="33" t="s">
        <v>246</v>
      </c>
      <c r="H44" s="42" t="s">
        <v>251</v>
      </c>
      <c r="I44" s="42"/>
      <c r="J44" s="42" t="s">
        <v>252</v>
      </c>
      <c r="K44" s="38">
        <f>K43</f>
        <v>65894504</v>
      </c>
    </row>
    <row r="45" spans="2:11">
      <c r="B45" s="33" t="s">
        <v>247</v>
      </c>
      <c r="C45" s="33" t="s">
        <v>247</v>
      </c>
      <c r="H45" s="42"/>
      <c r="I45" s="42"/>
      <c r="J45" s="42" t="s">
        <v>253</v>
      </c>
      <c r="K45" s="38">
        <f>K44</f>
        <v>65894504</v>
      </c>
    </row>
    <row r="46" spans="2:11">
      <c r="B46" s="33" t="s">
        <v>250</v>
      </c>
      <c r="C46" s="33" t="s">
        <v>250</v>
      </c>
    </row>
    <row r="52" spans="9:11" s="48" customFormat="1">
      <c r="I52" s="283" t="s">
        <v>487</v>
      </c>
      <c r="J52" s="283"/>
      <c r="K52" s="36" t="s">
        <v>254</v>
      </c>
    </row>
    <row r="53" spans="9:11">
      <c r="I53" s="174"/>
      <c r="J53" s="175"/>
      <c r="K53" s="175"/>
    </row>
    <row r="54" spans="9:11">
      <c r="I54" s="176" t="s">
        <v>488</v>
      </c>
      <c r="J54" s="176"/>
      <c r="K54" s="176">
        <v>0</v>
      </c>
    </row>
    <row r="55" spans="9:11">
      <c r="I55" s="42" t="s">
        <v>489</v>
      </c>
      <c r="J55" s="42"/>
      <c r="K55" s="42">
        <v>7</v>
      </c>
    </row>
    <row r="56" spans="9:11">
      <c r="I56" s="42" t="s">
        <v>255</v>
      </c>
      <c r="J56" s="42"/>
      <c r="K56" s="42">
        <v>2</v>
      </c>
    </row>
    <row r="57" spans="9:11">
      <c r="I57" s="42" t="s">
        <v>256</v>
      </c>
      <c r="J57" s="42"/>
      <c r="K57" s="42">
        <v>0</v>
      </c>
    </row>
    <row r="58" spans="9:11">
      <c r="I58" s="177" t="s">
        <v>257</v>
      </c>
      <c r="J58" s="177"/>
      <c r="K58" s="177">
        <v>1</v>
      </c>
    </row>
    <row r="59" spans="9:11">
      <c r="I59" s="174"/>
      <c r="J59" s="175" t="s">
        <v>112</v>
      </c>
      <c r="K59" s="192">
        <v>10</v>
      </c>
    </row>
    <row r="63" spans="9:11">
      <c r="K63" s="48" t="s">
        <v>166</v>
      </c>
    </row>
    <row r="64" spans="9:11" ht="15.75">
      <c r="K64" s="158" t="s">
        <v>167</v>
      </c>
    </row>
    <row r="66" spans="9:9">
      <c r="I66" s="33" t="s">
        <v>262</v>
      </c>
    </row>
  </sheetData>
  <mergeCells count="1">
    <mergeCell ref="I52:J5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CFFCC"/>
  </sheetPr>
  <dimension ref="A1:G100"/>
  <sheetViews>
    <sheetView view="pageBreakPreview" topLeftCell="A22" zoomScaleSheetLayoutView="100" workbookViewId="0">
      <selection activeCell="C11" sqref="C11"/>
    </sheetView>
  </sheetViews>
  <sheetFormatPr defaultRowHeight="12.75"/>
  <cols>
    <col min="1" max="1" width="6.42578125" style="245" customWidth="1"/>
    <col min="2" max="2" width="11" style="245" customWidth="1"/>
    <col min="3" max="3" width="33.140625" style="245" bestFit="1" customWidth="1"/>
    <col min="4" max="4" width="9.7109375" style="245" customWidth="1"/>
    <col min="5" max="5" width="9.140625" style="245"/>
    <col min="6" max="6" width="11.85546875" style="245" bestFit="1" customWidth="1"/>
    <col min="7" max="7" width="13.140625" style="245" bestFit="1" customWidth="1"/>
    <col min="8" max="16384" width="9.140625" style="245"/>
  </cols>
  <sheetData>
    <row r="1" spans="1:7" ht="15.75">
      <c r="A1" s="242" t="s">
        <v>269</v>
      </c>
      <c r="B1" s="243"/>
      <c r="C1" s="244"/>
      <c r="D1" s="244"/>
      <c r="E1" s="244"/>
      <c r="F1" s="244"/>
      <c r="G1" s="244"/>
    </row>
    <row r="2" spans="1:7" ht="15.75">
      <c r="A2" s="242" t="s">
        <v>270</v>
      </c>
      <c r="B2" s="243"/>
      <c r="C2" s="244"/>
      <c r="D2" s="244"/>
      <c r="E2" s="244"/>
      <c r="F2" s="244"/>
      <c r="G2" s="244"/>
    </row>
    <row r="3" spans="1:7" ht="15">
      <c r="A3" s="284" t="s">
        <v>448</v>
      </c>
      <c r="B3" s="284"/>
      <c r="C3" s="284"/>
      <c r="D3" s="284"/>
      <c r="E3" s="284"/>
      <c r="F3" s="284"/>
      <c r="G3" s="284"/>
    </row>
    <row r="4" spans="1:7" ht="15.75">
      <c r="A4" s="246"/>
      <c r="B4" s="243"/>
      <c r="C4" s="244"/>
      <c r="D4" s="244"/>
      <c r="E4" s="244"/>
      <c r="F4" s="244"/>
      <c r="G4" s="244"/>
    </row>
    <row r="5" spans="1:7" s="248" customFormat="1" ht="31.5">
      <c r="A5" s="247" t="s">
        <v>32</v>
      </c>
      <c r="B5" s="247" t="s">
        <v>271</v>
      </c>
      <c r="C5" s="247" t="s">
        <v>272</v>
      </c>
      <c r="D5" s="247" t="s">
        <v>273</v>
      </c>
      <c r="E5" s="247" t="s">
        <v>189</v>
      </c>
      <c r="F5" s="247" t="s">
        <v>274</v>
      </c>
      <c r="G5" s="247" t="s">
        <v>184</v>
      </c>
    </row>
    <row r="6" spans="1:7" ht="15.75">
      <c r="A6" s="249">
        <v>1</v>
      </c>
      <c r="B6" s="250" t="s">
        <v>275</v>
      </c>
      <c r="C6" s="251" t="s">
        <v>276</v>
      </c>
      <c r="D6" s="252" t="s">
        <v>277</v>
      </c>
      <c r="E6" s="253">
        <v>1</v>
      </c>
      <c r="F6" s="253">
        <v>150000</v>
      </c>
      <c r="G6" s="253">
        <f>F6*E6</f>
        <v>150000</v>
      </c>
    </row>
    <row r="7" spans="1:7" ht="15.75">
      <c r="A7" s="249">
        <v>2</v>
      </c>
      <c r="B7" s="250" t="s">
        <v>278</v>
      </c>
      <c r="C7" s="251" t="s">
        <v>279</v>
      </c>
      <c r="D7" s="252" t="s">
        <v>277</v>
      </c>
      <c r="E7" s="253">
        <v>2</v>
      </c>
      <c r="F7" s="253">
        <v>135640</v>
      </c>
      <c r="G7" s="253">
        <f>F7*E7</f>
        <v>271280</v>
      </c>
    </row>
    <row r="8" spans="1:7" ht="15.75">
      <c r="A8" s="249">
        <v>3</v>
      </c>
      <c r="B8" s="250" t="s">
        <v>278</v>
      </c>
      <c r="C8" s="251" t="s">
        <v>280</v>
      </c>
      <c r="D8" s="252" t="s">
        <v>277</v>
      </c>
      <c r="E8" s="253">
        <v>1</v>
      </c>
      <c r="F8" s="253">
        <v>123000</v>
      </c>
      <c r="G8" s="253">
        <f t="shared" ref="G8:G68" si="0">F8*E8</f>
        <v>123000</v>
      </c>
    </row>
    <row r="9" spans="1:7" ht="15.75">
      <c r="A9" s="249">
        <v>4</v>
      </c>
      <c r="B9" s="250" t="s">
        <v>278</v>
      </c>
      <c r="C9" s="251" t="s">
        <v>280</v>
      </c>
      <c r="D9" s="252" t="s">
        <v>277</v>
      </c>
      <c r="E9" s="253">
        <v>1</v>
      </c>
      <c r="F9" s="253">
        <v>29500</v>
      </c>
      <c r="G9" s="253">
        <f t="shared" si="0"/>
        <v>29500</v>
      </c>
    </row>
    <row r="10" spans="1:7" ht="15.75">
      <c r="A10" s="249">
        <v>5</v>
      </c>
      <c r="B10" s="250" t="s">
        <v>281</v>
      </c>
      <c r="C10" s="251" t="s">
        <v>282</v>
      </c>
      <c r="D10" s="252" t="s">
        <v>277</v>
      </c>
      <c r="E10" s="253">
        <v>1</v>
      </c>
      <c r="F10" s="253">
        <v>384997</v>
      </c>
      <c r="G10" s="253">
        <f t="shared" si="0"/>
        <v>384997</v>
      </c>
    </row>
    <row r="11" spans="1:7" ht="15.75">
      <c r="A11" s="249">
        <v>6</v>
      </c>
      <c r="B11" s="250" t="s">
        <v>283</v>
      </c>
      <c r="C11" s="251" t="s">
        <v>284</v>
      </c>
      <c r="D11" s="252" t="s">
        <v>277</v>
      </c>
      <c r="E11" s="253">
        <v>1</v>
      </c>
      <c r="F11" s="253">
        <v>7389</v>
      </c>
      <c r="G11" s="253">
        <f t="shared" si="0"/>
        <v>7389</v>
      </c>
    </row>
    <row r="12" spans="1:7" ht="15.75">
      <c r="A12" s="249">
        <v>7</v>
      </c>
      <c r="B12" s="250" t="s">
        <v>285</v>
      </c>
      <c r="C12" s="251" t="s">
        <v>286</v>
      </c>
      <c r="D12" s="252" t="s">
        <v>277</v>
      </c>
      <c r="E12" s="253">
        <v>6</v>
      </c>
      <c r="F12" s="253">
        <v>17700</v>
      </c>
      <c r="G12" s="253">
        <f t="shared" si="0"/>
        <v>106200</v>
      </c>
    </row>
    <row r="13" spans="1:7" ht="15.75">
      <c r="A13" s="249">
        <v>8</v>
      </c>
      <c r="B13" s="250" t="s">
        <v>287</v>
      </c>
      <c r="C13" s="251" t="s">
        <v>288</v>
      </c>
      <c r="D13" s="252" t="s">
        <v>277</v>
      </c>
      <c r="E13" s="253">
        <v>3</v>
      </c>
      <c r="F13" s="253">
        <v>10000</v>
      </c>
      <c r="G13" s="253">
        <f t="shared" si="0"/>
        <v>30000</v>
      </c>
    </row>
    <row r="14" spans="1:7" ht="15.75">
      <c r="A14" s="249">
        <v>9</v>
      </c>
      <c r="B14" s="250" t="s">
        <v>287</v>
      </c>
      <c r="C14" s="251" t="s">
        <v>289</v>
      </c>
      <c r="D14" s="252" t="s">
        <v>277</v>
      </c>
      <c r="E14" s="253">
        <v>1</v>
      </c>
      <c r="F14" s="253">
        <v>220000</v>
      </c>
      <c r="G14" s="253">
        <f t="shared" si="0"/>
        <v>220000</v>
      </c>
    </row>
    <row r="15" spans="1:7" ht="15.75">
      <c r="A15" s="249">
        <v>10</v>
      </c>
      <c r="B15" s="250" t="s">
        <v>290</v>
      </c>
      <c r="C15" s="251" t="s">
        <v>291</v>
      </c>
      <c r="D15" s="252" t="s">
        <v>277</v>
      </c>
      <c r="E15" s="253">
        <v>2</v>
      </c>
      <c r="F15" s="253">
        <v>250000</v>
      </c>
      <c r="G15" s="253">
        <f t="shared" si="0"/>
        <v>500000</v>
      </c>
    </row>
    <row r="16" spans="1:7" ht="15.75">
      <c r="A16" s="249">
        <v>11</v>
      </c>
      <c r="B16" s="250" t="s">
        <v>290</v>
      </c>
      <c r="C16" s="251" t="s">
        <v>292</v>
      </c>
      <c r="D16" s="252" t="s">
        <v>277</v>
      </c>
      <c r="E16" s="253">
        <v>1</v>
      </c>
      <c r="F16" s="253">
        <v>175000</v>
      </c>
      <c r="G16" s="253">
        <f t="shared" si="0"/>
        <v>175000</v>
      </c>
    </row>
    <row r="17" spans="1:7" ht="15.75">
      <c r="A17" s="249">
        <v>12</v>
      </c>
      <c r="B17" s="250" t="s">
        <v>293</v>
      </c>
      <c r="C17" s="251" t="s">
        <v>294</v>
      </c>
      <c r="D17" s="252" t="s">
        <v>277</v>
      </c>
      <c r="E17" s="253">
        <v>1</v>
      </c>
      <c r="F17" s="253">
        <v>22340</v>
      </c>
      <c r="G17" s="253">
        <f t="shared" si="0"/>
        <v>22340</v>
      </c>
    </row>
    <row r="18" spans="1:7" ht="15.75">
      <c r="A18" s="249">
        <v>13</v>
      </c>
      <c r="B18" s="250" t="s">
        <v>295</v>
      </c>
      <c r="C18" s="251" t="s">
        <v>296</v>
      </c>
      <c r="D18" s="252" t="s">
        <v>277</v>
      </c>
      <c r="E18" s="253">
        <v>2</v>
      </c>
      <c r="F18" s="253">
        <v>20000</v>
      </c>
      <c r="G18" s="253">
        <f t="shared" si="0"/>
        <v>40000</v>
      </c>
    </row>
    <row r="19" spans="1:7" ht="15.75">
      <c r="A19" s="249">
        <v>14</v>
      </c>
      <c r="B19" s="250" t="s">
        <v>297</v>
      </c>
      <c r="C19" s="251" t="s">
        <v>298</v>
      </c>
      <c r="D19" s="252" t="s">
        <v>277</v>
      </c>
      <c r="E19" s="253">
        <v>1</v>
      </c>
      <c r="F19" s="253">
        <v>9938</v>
      </c>
      <c r="G19" s="253">
        <f t="shared" si="0"/>
        <v>9938</v>
      </c>
    </row>
    <row r="20" spans="1:7" ht="15.75">
      <c r="A20" s="249">
        <v>15</v>
      </c>
      <c r="B20" s="250" t="s">
        <v>297</v>
      </c>
      <c r="C20" s="251" t="s">
        <v>294</v>
      </c>
      <c r="D20" s="252" t="s">
        <v>277</v>
      </c>
      <c r="E20" s="253">
        <v>2</v>
      </c>
      <c r="F20" s="253">
        <v>5613</v>
      </c>
      <c r="G20" s="253">
        <f t="shared" si="0"/>
        <v>11226</v>
      </c>
    </row>
    <row r="21" spans="1:7" ht="15.75">
      <c r="A21" s="249">
        <v>16</v>
      </c>
      <c r="B21" s="250" t="s">
        <v>299</v>
      </c>
      <c r="C21" s="251" t="s">
        <v>300</v>
      </c>
      <c r="D21" s="252" t="s">
        <v>277</v>
      </c>
      <c r="E21" s="253">
        <v>1</v>
      </c>
      <c r="F21" s="253">
        <v>6935</v>
      </c>
      <c r="G21" s="253">
        <f t="shared" si="0"/>
        <v>6935</v>
      </c>
    </row>
    <row r="22" spans="1:7" ht="15.75">
      <c r="A22" s="249">
        <v>17</v>
      </c>
      <c r="B22" s="250" t="s">
        <v>299</v>
      </c>
      <c r="C22" s="251" t="s">
        <v>301</v>
      </c>
      <c r="D22" s="252" t="s">
        <v>277</v>
      </c>
      <c r="E22" s="253">
        <v>1</v>
      </c>
      <c r="F22" s="253">
        <v>7980</v>
      </c>
      <c r="G22" s="253">
        <f t="shared" si="0"/>
        <v>7980</v>
      </c>
    </row>
    <row r="23" spans="1:7" ht="15.75">
      <c r="A23" s="249">
        <v>18</v>
      </c>
      <c r="B23" s="250" t="s">
        <v>299</v>
      </c>
      <c r="C23" s="251" t="s">
        <v>302</v>
      </c>
      <c r="D23" s="252" t="s">
        <v>277</v>
      </c>
      <c r="E23" s="253">
        <v>1</v>
      </c>
      <c r="F23" s="253">
        <v>12065</v>
      </c>
      <c r="G23" s="253">
        <f t="shared" si="0"/>
        <v>12065</v>
      </c>
    </row>
    <row r="24" spans="1:7" ht="15.75">
      <c r="A24" s="249">
        <v>19</v>
      </c>
      <c r="B24" s="250" t="s">
        <v>303</v>
      </c>
      <c r="C24" s="251" t="s">
        <v>304</v>
      </c>
      <c r="D24" s="252" t="s">
        <v>277</v>
      </c>
      <c r="E24" s="253">
        <v>1</v>
      </c>
      <c r="F24" s="253">
        <v>8420</v>
      </c>
      <c r="G24" s="253">
        <f t="shared" si="0"/>
        <v>8420</v>
      </c>
    </row>
    <row r="25" spans="1:7" ht="15.75">
      <c r="A25" s="249">
        <v>20</v>
      </c>
      <c r="B25" s="250" t="s">
        <v>303</v>
      </c>
      <c r="C25" s="251" t="s">
        <v>294</v>
      </c>
      <c r="D25" s="252" t="s">
        <v>277</v>
      </c>
      <c r="E25" s="253">
        <v>2</v>
      </c>
      <c r="F25" s="253">
        <v>5613</v>
      </c>
      <c r="G25" s="253">
        <f t="shared" si="0"/>
        <v>11226</v>
      </c>
    </row>
    <row r="26" spans="1:7" ht="15.75">
      <c r="A26" s="249">
        <v>21</v>
      </c>
      <c r="B26" s="250" t="s">
        <v>305</v>
      </c>
      <c r="C26" s="251" t="s">
        <v>306</v>
      </c>
      <c r="D26" s="252" t="s">
        <v>277</v>
      </c>
      <c r="E26" s="253">
        <v>1</v>
      </c>
      <c r="F26" s="253">
        <v>127920</v>
      </c>
      <c r="G26" s="253">
        <f t="shared" si="0"/>
        <v>127920</v>
      </c>
    </row>
    <row r="27" spans="1:7" ht="15.75">
      <c r="A27" s="249">
        <v>22</v>
      </c>
      <c r="B27" s="250" t="s">
        <v>305</v>
      </c>
      <c r="C27" s="251" t="s">
        <v>307</v>
      </c>
      <c r="D27" s="252" t="s">
        <v>277</v>
      </c>
      <c r="E27" s="253">
        <v>1</v>
      </c>
      <c r="F27" s="253">
        <v>22340</v>
      </c>
      <c r="G27" s="253">
        <f t="shared" si="0"/>
        <v>22340</v>
      </c>
    </row>
    <row r="28" spans="1:7" ht="15.75">
      <c r="A28" s="249">
        <v>23</v>
      </c>
      <c r="B28" s="250" t="s">
        <v>305</v>
      </c>
      <c r="C28" s="251" t="s">
        <v>308</v>
      </c>
      <c r="D28" s="252" t="s">
        <v>277</v>
      </c>
      <c r="E28" s="253">
        <v>2</v>
      </c>
      <c r="F28" s="253">
        <v>5910</v>
      </c>
      <c r="G28" s="253">
        <f t="shared" si="0"/>
        <v>11820</v>
      </c>
    </row>
    <row r="29" spans="1:7" ht="15.75">
      <c r="A29" s="249">
        <v>24</v>
      </c>
      <c r="B29" s="250" t="s">
        <v>309</v>
      </c>
      <c r="C29" s="251" t="s">
        <v>310</v>
      </c>
      <c r="D29" s="252" t="s">
        <v>277</v>
      </c>
      <c r="E29" s="253">
        <v>1</v>
      </c>
      <c r="F29" s="253">
        <v>22230</v>
      </c>
      <c r="G29" s="253">
        <f t="shared" si="0"/>
        <v>22230</v>
      </c>
    </row>
    <row r="30" spans="1:7" ht="15.75">
      <c r="A30" s="249">
        <v>25</v>
      </c>
      <c r="B30" s="250" t="s">
        <v>311</v>
      </c>
      <c r="C30" s="251" t="s">
        <v>312</v>
      </c>
      <c r="D30" s="252" t="s">
        <v>277</v>
      </c>
      <c r="E30" s="253">
        <v>1</v>
      </c>
      <c r="F30" s="253">
        <v>20700</v>
      </c>
      <c r="G30" s="253">
        <f t="shared" si="0"/>
        <v>20700</v>
      </c>
    </row>
    <row r="31" spans="1:7" ht="15.75">
      <c r="A31" s="249">
        <v>26</v>
      </c>
      <c r="B31" s="250" t="s">
        <v>313</v>
      </c>
      <c r="C31" s="251" t="s">
        <v>314</v>
      </c>
      <c r="D31" s="252" t="s">
        <v>277</v>
      </c>
      <c r="E31" s="253">
        <v>1</v>
      </c>
      <c r="F31" s="253">
        <v>516666.67</v>
      </c>
      <c r="G31" s="253">
        <f t="shared" si="0"/>
        <v>516666.67</v>
      </c>
    </row>
    <row r="32" spans="1:7" ht="15.75">
      <c r="A32" s="249">
        <v>27</v>
      </c>
      <c r="B32" s="250" t="s">
        <v>313</v>
      </c>
      <c r="C32" s="251" t="s">
        <v>315</v>
      </c>
      <c r="D32" s="252" t="s">
        <v>277</v>
      </c>
      <c r="E32" s="253">
        <v>1</v>
      </c>
      <c r="F32" s="253">
        <v>1598333.33</v>
      </c>
      <c r="G32" s="253">
        <f t="shared" si="0"/>
        <v>1598333.33</v>
      </c>
    </row>
    <row r="33" spans="1:7" ht="15.75">
      <c r="A33" s="249">
        <v>28</v>
      </c>
      <c r="B33" s="250" t="s">
        <v>316</v>
      </c>
      <c r="C33" s="251" t="s">
        <v>317</v>
      </c>
      <c r="D33" s="252" t="s">
        <v>277</v>
      </c>
      <c r="E33" s="254">
        <v>1</v>
      </c>
      <c r="F33" s="254">
        <v>101609</v>
      </c>
      <c r="G33" s="253">
        <f t="shared" si="0"/>
        <v>101609</v>
      </c>
    </row>
    <row r="34" spans="1:7" ht="15.75">
      <c r="A34" s="249">
        <v>29</v>
      </c>
      <c r="B34" s="250" t="s">
        <v>316</v>
      </c>
      <c r="C34" s="251" t="s">
        <v>318</v>
      </c>
      <c r="D34" s="252" t="s">
        <v>277</v>
      </c>
      <c r="E34" s="254">
        <v>1</v>
      </c>
      <c r="F34" s="254">
        <v>139000</v>
      </c>
      <c r="G34" s="253">
        <f t="shared" si="0"/>
        <v>139000</v>
      </c>
    </row>
    <row r="35" spans="1:7" ht="15.75">
      <c r="A35" s="249">
        <v>30</v>
      </c>
      <c r="B35" s="250" t="s">
        <v>319</v>
      </c>
      <c r="C35" s="251" t="s">
        <v>320</v>
      </c>
      <c r="D35" s="252" t="s">
        <v>277</v>
      </c>
      <c r="E35" s="254">
        <v>11</v>
      </c>
      <c r="F35" s="254">
        <v>17854.545454545456</v>
      </c>
      <c r="G35" s="253">
        <f t="shared" si="0"/>
        <v>196400</v>
      </c>
    </row>
    <row r="36" spans="1:7" ht="15.75">
      <c r="A36" s="249">
        <v>31</v>
      </c>
      <c r="B36" s="250" t="s">
        <v>321</v>
      </c>
      <c r="C36" s="251" t="s">
        <v>322</v>
      </c>
      <c r="D36" s="252" t="s">
        <v>277</v>
      </c>
      <c r="E36" s="254">
        <v>1</v>
      </c>
      <c r="F36" s="254">
        <v>100338</v>
      </c>
      <c r="G36" s="253">
        <f t="shared" si="0"/>
        <v>100338</v>
      </c>
    </row>
    <row r="37" spans="1:7" ht="15.75">
      <c r="A37" s="249">
        <v>32</v>
      </c>
      <c r="B37" s="250" t="s">
        <v>321</v>
      </c>
      <c r="C37" s="251" t="s">
        <v>322</v>
      </c>
      <c r="D37" s="252" t="s">
        <v>277</v>
      </c>
      <c r="E37" s="254">
        <v>1</v>
      </c>
      <c r="F37" s="254">
        <v>14588</v>
      </c>
      <c r="G37" s="253">
        <f t="shared" si="0"/>
        <v>14588</v>
      </c>
    </row>
    <row r="38" spans="1:7" ht="15.75">
      <c r="A38" s="249">
        <v>33</v>
      </c>
      <c r="B38" s="250" t="s">
        <v>323</v>
      </c>
      <c r="C38" s="251" t="s">
        <v>324</v>
      </c>
      <c r="D38" s="252" t="s">
        <v>277</v>
      </c>
      <c r="E38" s="254">
        <v>2</v>
      </c>
      <c r="F38" s="254">
        <v>51226</v>
      </c>
      <c r="G38" s="253">
        <f t="shared" si="0"/>
        <v>102452</v>
      </c>
    </row>
    <row r="39" spans="1:7" ht="15.75">
      <c r="A39" s="249">
        <v>34</v>
      </c>
      <c r="B39" s="250" t="s">
        <v>323</v>
      </c>
      <c r="C39" s="251" t="s">
        <v>325</v>
      </c>
      <c r="D39" s="252" t="s">
        <v>277</v>
      </c>
      <c r="E39" s="254">
        <v>2</v>
      </c>
      <c r="F39" s="254">
        <v>88900</v>
      </c>
      <c r="G39" s="253">
        <f t="shared" si="0"/>
        <v>177800</v>
      </c>
    </row>
    <row r="40" spans="1:7" ht="15.75">
      <c r="A40" s="249">
        <v>35</v>
      </c>
      <c r="B40" s="250" t="s">
        <v>326</v>
      </c>
      <c r="C40" s="251" t="s">
        <v>327</v>
      </c>
      <c r="D40" s="252" t="s">
        <v>277</v>
      </c>
      <c r="E40" s="254">
        <v>1</v>
      </c>
      <c r="F40" s="254">
        <v>30000</v>
      </c>
      <c r="G40" s="253">
        <f t="shared" si="0"/>
        <v>30000</v>
      </c>
    </row>
    <row r="41" spans="1:7" ht="15.75">
      <c r="A41" s="249">
        <v>36</v>
      </c>
      <c r="B41" s="250" t="s">
        <v>326</v>
      </c>
      <c r="C41" s="251" t="s">
        <v>328</v>
      </c>
      <c r="D41" s="252" t="s">
        <v>277</v>
      </c>
      <c r="E41" s="254">
        <v>1</v>
      </c>
      <c r="F41" s="254">
        <v>26667</v>
      </c>
      <c r="G41" s="253">
        <f t="shared" si="0"/>
        <v>26667</v>
      </c>
    </row>
    <row r="42" spans="1:7" ht="15.75">
      <c r="A42" s="249">
        <v>37</v>
      </c>
      <c r="B42" s="250" t="s">
        <v>329</v>
      </c>
      <c r="C42" s="251" t="s">
        <v>330</v>
      </c>
      <c r="D42" s="252" t="s">
        <v>277</v>
      </c>
      <c r="E42" s="253">
        <v>1</v>
      </c>
      <c r="F42" s="253">
        <v>175000</v>
      </c>
      <c r="G42" s="253">
        <f t="shared" si="0"/>
        <v>175000</v>
      </c>
    </row>
    <row r="43" spans="1:7" ht="15.75">
      <c r="A43" s="249">
        <v>38</v>
      </c>
      <c r="B43" s="250" t="s">
        <v>329</v>
      </c>
      <c r="C43" s="251" t="s">
        <v>331</v>
      </c>
      <c r="D43" s="252" t="s">
        <v>277</v>
      </c>
      <c r="E43" s="253">
        <v>1</v>
      </c>
      <c r="F43" s="253">
        <v>245000</v>
      </c>
      <c r="G43" s="253">
        <f t="shared" si="0"/>
        <v>245000</v>
      </c>
    </row>
    <row r="44" spans="1:7" ht="15.75">
      <c r="A44" s="249">
        <v>39</v>
      </c>
      <c r="B44" s="250" t="s">
        <v>332</v>
      </c>
      <c r="C44" s="251" t="s">
        <v>333</v>
      </c>
      <c r="D44" s="252" t="s">
        <v>277</v>
      </c>
      <c r="E44" s="253">
        <v>1</v>
      </c>
      <c r="F44" s="253">
        <v>1096076</v>
      </c>
      <c r="G44" s="253">
        <f t="shared" si="0"/>
        <v>1096076</v>
      </c>
    </row>
    <row r="45" spans="1:7" ht="15.75">
      <c r="A45" s="249">
        <v>40</v>
      </c>
      <c r="B45" s="250" t="s">
        <v>334</v>
      </c>
      <c r="C45" s="251" t="s">
        <v>335</v>
      </c>
      <c r="D45" s="252" t="s">
        <v>336</v>
      </c>
      <c r="E45" s="254">
        <v>1</v>
      </c>
      <c r="F45" s="253">
        <v>41271</v>
      </c>
      <c r="G45" s="253">
        <f t="shared" si="0"/>
        <v>41271</v>
      </c>
    </row>
    <row r="46" spans="1:7" ht="15.75">
      <c r="A46" s="249">
        <v>41</v>
      </c>
      <c r="B46" s="250" t="s">
        <v>337</v>
      </c>
      <c r="C46" s="251" t="s">
        <v>338</v>
      </c>
      <c r="D46" s="252" t="s">
        <v>336</v>
      </c>
      <c r="E46" s="254">
        <v>1</v>
      </c>
      <c r="F46" s="253">
        <v>8474</v>
      </c>
      <c r="G46" s="253">
        <f t="shared" si="0"/>
        <v>8474</v>
      </c>
    </row>
    <row r="47" spans="1:7" ht="15.75">
      <c r="A47" s="249">
        <v>42</v>
      </c>
      <c r="B47" s="250" t="s">
        <v>337</v>
      </c>
      <c r="C47" s="251" t="s">
        <v>339</v>
      </c>
      <c r="D47" s="252" t="s">
        <v>336</v>
      </c>
      <c r="E47" s="254">
        <v>1</v>
      </c>
      <c r="F47" s="253">
        <v>8675</v>
      </c>
      <c r="G47" s="253">
        <f t="shared" si="0"/>
        <v>8675</v>
      </c>
    </row>
    <row r="48" spans="1:7" ht="15.75">
      <c r="A48" s="249">
        <v>43</v>
      </c>
      <c r="B48" s="250" t="s">
        <v>337</v>
      </c>
      <c r="C48" s="251" t="s">
        <v>340</v>
      </c>
      <c r="D48" s="252" t="s">
        <v>336</v>
      </c>
      <c r="E48" s="254">
        <v>1</v>
      </c>
      <c r="F48" s="253">
        <v>10986</v>
      </c>
      <c r="G48" s="253">
        <f t="shared" si="0"/>
        <v>10986</v>
      </c>
    </row>
    <row r="49" spans="1:7" ht="15.75">
      <c r="A49" s="249">
        <v>44</v>
      </c>
      <c r="B49" s="250" t="s">
        <v>337</v>
      </c>
      <c r="C49" s="251" t="s">
        <v>341</v>
      </c>
      <c r="D49" s="252" t="s">
        <v>336</v>
      </c>
      <c r="E49" s="254">
        <v>1</v>
      </c>
      <c r="F49" s="253">
        <v>6608</v>
      </c>
      <c r="G49" s="253">
        <f t="shared" si="0"/>
        <v>6608</v>
      </c>
    </row>
    <row r="50" spans="1:7" ht="15.75">
      <c r="A50" s="249">
        <v>45</v>
      </c>
      <c r="B50" s="250" t="s">
        <v>337</v>
      </c>
      <c r="C50" s="251" t="s">
        <v>342</v>
      </c>
      <c r="D50" s="252" t="s">
        <v>336</v>
      </c>
      <c r="E50" s="254">
        <v>1</v>
      </c>
      <c r="F50" s="253">
        <v>12080</v>
      </c>
      <c r="G50" s="253">
        <f t="shared" si="0"/>
        <v>12080</v>
      </c>
    </row>
    <row r="51" spans="1:7" ht="15.75">
      <c r="A51" s="249">
        <v>46</v>
      </c>
      <c r="B51" s="250" t="s">
        <v>337</v>
      </c>
      <c r="C51" s="251" t="s">
        <v>343</v>
      </c>
      <c r="D51" s="252" t="s">
        <v>336</v>
      </c>
      <c r="E51" s="254">
        <v>1</v>
      </c>
      <c r="F51" s="253">
        <v>19661</v>
      </c>
      <c r="G51" s="253">
        <f t="shared" si="0"/>
        <v>19661</v>
      </c>
    </row>
    <row r="52" spans="1:7" ht="15.75">
      <c r="A52" s="249">
        <v>47</v>
      </c>
      <c r="B52" s="250" t="s">
        <v>337</v>
      </c>
      <c r="C52" s="251" t="s">
        <v>344</v>
      </c>
      <c r="D52" s="252" t="s">
        <v>336</v>
      </c>
      <c r="E52" s="254">
        <v>1</v>
      </c>
      <c r="F52" s="253">
        <v>9810</v>
      </c>
      <c r="G52" s="253">
        <f t="shared" si="0"/>
        <v>9810</v>
      </c>
    </row>
    <row r="53" spans="1:7" ht="15.75">
      <c r="A53" s="249">
        <v>48</v>
      </c>
      <c r="B53" s="250" t="s">
        <v>337</v>
      </c>
      <c r="C53" s="251" t="s">
        <v>345</v>
      </c>
      <c r="D53" s="252" t="s">
        <v>336</v>
      </c>
      <c r="E53" s="254">
        <v>1</v>
      </c>
      <c r="F53" s="253">
        <v>5229</v>
      </c>
      <c r="G53" s="253">
        <f t="shared" si="0"/>
        <v>5229</v>
      </c>
    </row>
    <row r="54" spans="1:7" ht="15.75">
      <c r="A54" s="249">
        <v>49</v>
      </c>
      <c r="B54" s="250" t="s">
        <v>337</v>
      </c>
      <c r="C54" s="251" t="s">
        <v>346</v>
      </c>
      <c r="D54" s="252" t="s">
        <v>336</v>
      </c>
      <c r="E54" s="254">
        <v>1</v>
      </c>
      <c r="F54" s="253">
        <v>13783</v>
      </c>
      <c r="G54" s="253">
        <f t="shared" si="0"/>
        <v>13783</v>
      </c>
    </row>
    <row r="55" spans="1:7" ht="15.75">
      <c r="A55" s="249">
        <v>50</v>
      </c>
      <c r="B55" s="250" t="s">
        <v>337</v>
      </c>
      <c r="C55" s="251" t="s">
        <v>347</v>
      </c>
      <c r="D55" s="252" t="s">
        <v>336</v>
      </c>
      <c r="E55" s="254">
        <v>1</v>
      </c>
      <c r="F55" s="253">
        <v>7540</v>
      </c>
      <c r="G55" s="253">
        <f t="shared" si="0"/>
        <v>7540</v>
      </c>
    </row>
    <row r="56" spans="1:7" ht="15.75">
      <c r="A56" s="249">
        <v>51</v>
      </c>
      <c r="B56" s="250" t="s">
        <v>337</v>
      </c>
      <c r="C56" s="251" t="s">
        <v>348</v>
      </c>
      <c r="D56" s="252" t="s">
        <v>336</v>
      </c>
      <c r="E56" s="254">
        <v>1</v>
      </c>
      <c r="F56" s="253">
        <v>6892</v>
      </c>
      <c r="G56" s="253">
        <f t="shared" si="0"/>
        <v>6892</v>
      </c>
    </row>
    <row r="57" spans="1:7" ht="15.75">
      <c r="A57" s="249">
        <v>52</v>
      </c>
      <c r="B57" s="250" t="s">
        <v>337</v>
      </c>
      <c r="C57" s="251" t="s">
        <v>349</v>
      </c>
      <c r="D57" s="252" t="s">
        <v>336</v>
      </c>
      <c r="E57" s="254">
        <v>1</v>
      </c>
      <c r="F57" s="253">
        <v>22701</v>
      </c>
      <c r="G57" s="253">
        <f t="shared" si="0"/>
        <v>22701</v>
      </c>
    </row>
    <row r="58" spans="1:7" ht="15.75">
      <c r="A58" s="249">
        <v>53</v>
      </c>
      <c r="B58" s="250" t="s">
        <v>337</v>
      </c>
      <c r="C58" s="251" t="s">
        <v>345</v>
      </c>
      <c r="D58" s="252" t="s">
        <v>336</v>
      </c>
      <c r="E58" s="254">
        <v>1</v>
      </c>
      <c r="F58" s="253">
        <v>6486</v>
      </c>
      <c r="G58" s="253">
        <f t="shared" si="0"/>
        <v>6486</v>
      </c>
    </row>
    <row r="59" spans="1:7" ht="15.75">
      <c r="A59" s="249">
        <v>54</v>
      </c>
      <c r="B59" s="250" t="s">
        <v>337</v>
      </c>
      <c r="C59" s="251" t="s">
        <v>350</v>
      </c>
      <c r="D59" s="252" t="s">
        <v>336</v>
      </c>
      <c r="E59" s="254">
        <v>1</v>
      </c>
      <c r="F59" s="253">
        <v>12283</v>
      </c>
      <c r="G59" s="253">
        <f t="shared" si="0"/>
        <v>12283</v>
      </c>
    </row>
    <row r="60" spans="1:7" ht="15.75">
      <c r="A60" s="249">
        <v>55</v>
      </c>
      <c r="B60" s="250" t="s">
        <v>351</v>
      </c>
      <c r="C60" s="251" t="s">
        <v>335</v>
      </c>
      <c r="D60" s="252" t="s">
        <v>336</v>
      </c>
      <c r="E60" s="254">
        <v>1</v>
      </c>
      <c r="F60" s="253">
        <v>41329</v>
      </c>
      <c r="G60" s="253">
        <f t="shared" si="0"/>
        <v>41329</v>
      </c>
    </row>
    <row r="61" spans="1:7" ht="15.75">
      <c r="A61" s="249">
        <v>56</v>
      </c>
      <c r="B61" s="250" t="s">
        <v>372</v>
      </c>
      <c r="C61" s="251" t="s">
        <v>371</v>
      </c>
      <c r="D61" s="252" t="s">
        <v>336</v>
      </c>
      <c r="E61" s="254">
        <v>1</v>
      </c>
      <c r="F61" s="253">
        <v>240000</v>
      </c>
      <c r="G61" s="253">
        <f t="shared" si="0"/>
        <v>240000</v>
      </c>
    </row>
    <row r="62" spans="1:7" ht="15.75">
      <c r="A62" s="249">
        <v>57</v>
      </c>
      <c r="B62" s="250" t="s">
        <v>434</v>
      </c>
      <c r="C62" s="251" t="s">
        <v>433</v>
      </c>
      <c r="D62" s="252" t="s">
        <v>336</v>
      </c>
      <c r="E62" s="254">
        <v>1</v>
      </c>
      <c r="F62" s="253">
        <v>245000</v>
      </c>
      <c r="G62" s="253">
        <f t="shared" si="0"/>
        <v>245000</v>
      </c>
    </row>
    <row r="63" spans="1:7" ht="15.75">
      <c r="A63" s="249">
        <v>58</v>
      </c>
      <c r="B63" s="250" t="s">
        <v>434</v>
      </c>
      <c r="C63" s="251" t="s">
        <v>335</v>
      </c>
      <c r="D63" s="252" t="s">
        <v>336</v>
      </c>
      <c r="E63" s="254">
        <v>2</v>
      </c>
      <c r="F63" s="253">
        <v>24000</v>
      </c>
      <c r="G63" s="253">
        <f t="shared" si="0"/>
        <v>48000</v>
      </c>
    </row>
    <row r="64" spans="1:7" ht="15.75">
      <c r="A64" s="249">
        <v>95</v>
      </c>
      <c r="B64" s="250" t="s">
        <v>445</v>
      </c>
      <c r="C64" s="251" t="s">
        <v>371</v>
      </c>
      <c r="D64" s="252" t="s">
        <v>336</v>
      </c>
      <c r="E64" s="254">
        <v>1</v>
      </c>
      <c r="F64" s="253">
        <v>300000</v>
      </c>
      <c r="G64" s="253">
        <f t="shared" si="0"/>
        <v>300000</v>
      </c>
    </row>
    <row r="65" spans="1:7" ht="15.75">
      <c r="A65" s="249">
        <v>96</v>
      </c>
      <c r="B65" s="250" t="s">
        <v>445</v>
      </c>
      <c r="C65" s="251" t="s">
        <v>441</v>
      </c>
      <c r="D65" s="252" t="s">
        <v>336</v>
      </c>
      <c r="E65" s="254">
        <v>4</v>
      </c>
      <c r="F65" s="253">
        <v>15000</v>
      </c>
      <c r="G65" s="253">
        <f t="shared" si="0"/>
        <v>60000</v>
      </c>
    </row>
    <row r="66" spans="1:7" ht="15.75">
      <c r="A66" s="249">
        <v>97</v>
      </c>
      <c r="B66" s="250" t="s">
        <v>445</v>
      </c>
      <c r="C66" s="251" t="s">
        <v>442</v>
      </c>
      <c r="D66" s="252" t="s">
        <v>336</v>
      </c>
      <c r="E66" s="254">
        <v>1</v>
      </c>
      <c r="F66" s="253">
        <v>20000</v>
      </c>
      <c r="G66" s="253">
        <f t="shared" si="0"/>
        <v>20000</v>
      </c>
    </row>
    <row r="67" spans="1:7" ht="15.75">
      <c r="A67" s="249">
        <v>98</v>
      </c>
      <c r="B67" s="250" t="s">
        <v>445</v>
      </c>
      <c r="C67" s="251" t="s">
        <v>443</v>
      </c>
      <c r="D67" s="252" t="s">
        <v>336</v>
      </c>
      <c r="E67" s="254">
        <v>5</v>
      </c>
      <c r="F67" s="253">
        <v>16000</v>
      </c>
      <c r="G67" s="253">
        <f t="shared" si="0"/>
        <v>80000</v>
      </c>
    </row>
    <row r="68" spans="1:7" ht="15.75">
      <c r="A68" s="249">
        <v>99</v>
      </c>
      <c r="B68" s="250" t="s">
        <v>445</v>
      </c>
      <c r="C68" s="251" t="s">
        <v>444</v>
      </c>
      <c r="D68" s="252" t="s">
        <v>336</v>
      </c>
      <c r="E68" s="254">
        <v>5</v>
      </c>
      <c r="F68" s="253">
        <v>7000</v>
      </c>
      <c r="G68" s="253">
        <f t="shared" si="0"/>
        <v>35000</v>
      </c>
    </row>
    <row r="69" spans="1:7" ht="15.75">
      <c r="A69" s="255" t="s">
        <v>261</v>
      </c>
      <c r="B69" s="256"/>
      <c r="C69" s="257" t="s">
        <v>352</v>
      </c>
      <c r="D69" s="258"/>
      <c r="E69" s="259"/>
      <c r="F69" s="259"/>
      <c r="G69" s="259">
        <f>SUM(G6:G68)</f>
        <v>8114244</v>
      </c>
    </row>
    <row r="70" spans="1:7" ht="15.75">
      <c r="A70" s="249">
        <v>100</v>
      </c>
      <c r="B70" s="250" t="s">
        <v>353</v>
      </c>
      <c r="C70" s="251" t="s">
        <v>354</v>
      </c>
      <c r="D70" s="252" t="s">
        <v>277</v>
      </c>
      <c r="E70" s="253">
        <v>1</v>
      </c>
      <c r="F70" s="253">
        <v>14000</v>
      </c>
      <c r="G70" s="253">
        <f>F70*E70</f>
        <v>14000</v>
      </c>
    </row>
    <row r="71" spans="1:7" ht="15.75">
      <c r="A71" s="249">
        <v>101</v>
      </c>
      <c r="B71" s="250" t="s">
        <v>353</v>
      </c>
      <c r="C71" s="251" t="s">
        <v>355</v>
      </c>
      <c r="D71" s="252" t="s">
        <v>277</v>
      </c>
      <c r="E71" s="253">
        <v>1</v>
      </c>
      <c r="F71" s="253">
        <v>49417</v>
      </c>
      <c r="G71" s="253">
        <f t="shared" ref="G71:G83" si="1">F71*E71</f>
        <v>49417</v>
      </c>
    </row>
    <row r="72" spans="1:7" ht="15.75">
      <c r="A72" s="249">
        <v>102</v>
      </c>
      <c r="B72" s="250" t="s">
        <v>422</v>
      </c>
      <c r="C72" s="260" t="s">
        <v>423</v>
      </c>
      <c r="D72" s="252" t="s">
        <v>277</v>
      </c>
      <c r="E72" s="254">
        <v>2</v>
      </c>
      <c r="F72" s="253">
        <v>71500</v>
      </c>
      <c r="G72" s="253">
        <f t="shared" si="1"/>
        <v>143000</v>
      </c>
    </row>
    <row r="73" spans="1:7" ht="15.75">
      <c r="A73" s="249">
        <v>103</v>
      </c>
      <c r="B73" s="250" t="s">
        <v>422</v>
      </c>
      <c r="C73" s="260" t="s">
        <v>424</v>
      </c>
      <c r="D73" s="252" t="s">
        <v>277</v>
      </c>
      <c r="E73" s="254">
        <v>5</v>
      </c>
      <c r="F73" s="253">
        <v>14300</v>
      </c>
      <c r="G73" s="253">
        <f t="shared" si="1"/>
        <v>71500</v>
      </c>
    </row>
    <row r="74" spans="1:7" ht="15.75">
      <c r="A74" s="249">
        <v>104</v>
      </c>
      <c r="B74" s="250" t="s">
        <v>422</v>
      </c>
      <c r="C74" s="260" t="s">
        <v>425</v>
      </c>
      <c r="D74" s="252" t="s">
        <v>277</v>
      </c>
      <c r="E74" s="254">
        <v>5</v>
      </c>
      <c r="F74" s="253">
        <v>5650</v>
      </c>
      <c r="G74" s="253">
        <f t="shared" si="1"/>
        <v>28250</v>
      </c>
    </row>
    <row r="75" spans="1:7" ht="15.75">
      <c r="A75" s="249">
        <v>105</v>
      </c>
      <c r="B75" s="250" t="s">
        <v>422</v>
      </c>
      <c r="C75" s="260" t="s">
        <v>485</v>
      </c>
      <c r="D75" s="252" t="s">
        <v>277</v>
      </c>
      <c r="E75" s="254">
        <v>4</v>
      </c>
      <c r="F75" s="253">
        <v>10280</v>
      </c>
      <c r="G75" s="253">
        <f t="shared" si="1"/>
        <v>41120</v>
      </c>
    </row>
    <row r="76" spans="1:7" ht="15.75">
      <c r="A76" s="249">
        <v>106</v>
      </c>
      <c r="B76" s="250" t="s">
        <v>422</v>
      </c>
      <c r="C76" s="260" t="s">
        <v>426</v>
      </c>
      <c r="D76" s="252" t="s">
        <v>277</v>
      </c>
      <c r="E76" s="254">
        <v>1</v>
      </c>
      <c r="F76" s="253">
        <v>5300</v>
      </c>
      <c r="G76" s="253">
        <f t="shared" si="1"/>
        <v>5300</v>
      </c>
    </row>
    <row r="77" spans="1:7" ht="15.75">
      <c r="A77" s="249">
        <v>107</v>
      </c>
      <c r="B77" s="250" t="s">
        <v>422</v>
      </c>
      <c r="C77" s="260" t="s">
        <v>427</v>
      </c>
      <c r="D77" s="252" t="s">
        <v>277</v>
      </c>
      <c r="E77" s="254">
        <v>3</v>
      </c>
      <c r="F77" s="253">
        <v>24200</v>
      </c>
      <c r="G77" s="253">
        <f t="shared" si="1"/>
        <v>72600</v>
      </c>
    </row>
    <row r="78" spans="1:7" ht="15.75">
      <c r="A78" s="249">
        <v>108</v>
      </c>
      <c r="B78" s="250" t="s">
        <v>422</v>
      </c>
      <c r="C78" s="260" t="s">
        <v>428</v>
      </c>
      <c r="D78" s="252" t="s">
        <v>277</v>
      </c>
      <c r="E78" s="254">
        <v>10</v>
      </c>
      <c r="F78" s="253">
        <v>1700</v>
      </c>
      <c r="G78" s="253">
        <f t="shared" si="1"/>
        <v>17000</v>
      </c>
    </row>
    <row r="79" spans="1:7" ht="15.75">
      <c r="A79" s="249">
        <v>109</v>
      </c>
      <c r="B79" s="250" t="s">
        <v>422</v>
      </c>
      <c r="C79" s="260" t="s">
        <v>429</v>
      </c>
      <c r="D79" s="252" t="s">
        <v>277</v>
      </c>
      <c r="E79" s="254">
        <v>6</v>
      </c>
      <c r="F79" s="253">
        <v>1500</v>
      </c>
      <c r="G79" s="253">
        <f t="shared" si="1"/>
        <v>9000</v>
      </c>
    </row>
    <row r="80" spans="1:7" ht="15.75">
      <c r="A80" s="249">
        <v>110</v>
      </c>
      <c r="B80" s="250" t="s">
        <v>422</v>
      </c>
      <c r="C80" s="260" t="s">
        <v>425</v>
      </c>
      <c r="D80" s="252" t="s">
        <v>277</v>
      </c>
      <c r="E80" s="254">
        <v>7</v>
      </c>
      <c r="F80" s="253">
        <v>2700</v>
      </c>
      <c r="G80" s="253">
        <f t="shared" si="1"/>
        <v>18900</v>
      </c>
    </row>
    <row r="81" spans="1:7" ht="15.75">
      <c r="A81" s="249">
        <v>111</v>
      </c>
      <c r="B81" s="250" t="s">
        <v>447</v>
      </c>
      <c r="C81" s="260" t="s">
        <v>446</v>
      </c>
      <c r="D81" s="252" t="s">
        <v>336</v>
      </c>
      <c r="E81" s="254">
        <v>1</v>
      </c>
      <c r="F81" s="253">
        <v>68888</v>
      </c>
      <c r="G81" s="253">
        <f t="shared" si="1"/>
        <v>68888</v>
      </c>
    </row>
    <row r="82" spans="1:7" ht="15.75">
      <c r="A82" s="249">
        <v>112</v>
      </c>
      <c r="B82" s="250" t="s">
        <v>437</v>
      </c>
      <c r="C82" s="260" t="s">
        <v>436</v>
      </c>
      <c r="D82" s="252" t="s">
        <v>277</v>
      </c>
      <c r="E82" s="254">
        <v>2</v>
      </c>
      <c r="F82" s="253">
        <v>4407</v>
      </c>
      <c r="G82" s="253">
        <f t="shared" si="1"/>
        <v>8814</v>
      </c>
    </row>
    <row r="83" spans="1:7" ht="15.75">
      <c r="A83" s="249">
        <v>113</v>
      </c>
      <c r="B83" s="250" t="s">
        <v>440</v>
      </c>
      <c r="C83" s="260" t="s">
        <v>439</v>
      </c>
      <c r="D83" s="252" t="s">
        <v>336</v>
      </c>
      <c r="E83" s="254">
        <v>1</v>
      </c>
      <c r="F83" s="253">
        <v>4415</v>
      </c>
      <c r="G83" s="253">
        <f t="shared" si="1"/>
        <v>4415</v>
      </c>
    </row>
    <row r="84" spans="1:7" ht="15.75">
      <c r="A84" s="255" t="s">
        <v>0</v>
      </c>
      <c r="B84" s="261"/>
      <c r="C84" s="262" t="s">
        <v>356</v>
      </c>
      <c r="D84" s="263"/>
      <c r="E84" s="259"/>
      <c r="F84" s="259"/>
      <c r="G84" s="259">
        <f>SUM(G70:G83)</f>
        <v>552204</v>
      </c>
    </row>
    <row r="85" spans="1:7" ht="15.75">
      <c r="A85" s="249">
        <v>114</v>
      </c>
      <c r="B85" s="250" t="s">
        <v>357</v>
      </c>
      <c r="C85" s="251" t="s">
        <v>358</v>
      </c>
      <c r="D85" s="252" t="s">
        <v>277</v>
      </c>
      <c r="E85" s="253">
        <v>1</v>
      </c>
      <c r="F85" s="253">
        <v>49992</v>
      </c>
      <c r="G85" s="253">
        <f t="shared" ref="G85:G90" si="2">F85*E85</f>
        <v>49992</v>
      </c>
    </row>
    <row r="86" spans="1:7" ht="15.75">
      <c r="A86" s="249">
        <v>115</v>
      </c>
      <c r="B86" s="250" t="s">
        <v>359</v>
      </c>
      <c r="C86" s="251" t="s">
        <v>360</v>
      </c>
      <c r="D86" s="252" t="s">
        <v>277</v>
      </c>
      <c r="E86" s="253">
        <v>1</v>
      </c>
      <c r="F86" s="253">
        <v>7941</v>
      </c>
      <c r="G86" s="253">
        <f t="shared" si="2"/>
        <v>7941</v>
      </c>
    </row>
    <row r="87" spans="1:7" ht="15.75">
      <c r="A87" s="249">
        <v>116</v>
      </c>
      <c r="B87" s="250" t="s">
        <v>361</v>
      </c>
      <c r="C87" s="251" t="s">
        <v>362</v>
      </c>
      <c r="D87" s="252" t="s">
        <v>277</v>
      </c>
      <c r="E87" s="253">
        <v>1</v>
      </c>
      <c r="F87" s="253">
        <v>6823</v>
      </c>
      <c r="G87" s="253">
        <f t="shared" si="2"/>
        <v>6823</v>
      </c>
    </row>
    <row r="88" spans="1:7" ht="15.75">
      <c r="A88" s="249">
        <v>117</v>
      </c>
      <c r="B88" s="250" t="s">
        <v>293</v>
      </c>
      <c r="C88" s="251" t="s">
        <v>363</v>
      </c>
      <c r="D88" s="252" t="s">
        <v>277</v>
      </c>
      <c r="E88" s="253">
        <v>1</v>
      </c>
      <c r="F88" s="253">
        <v>22563</v>
      </c>
      <c r="G88" s="253">
        <f t="shared" si="2"/>
        <v>22563</v>
      </c>
    </row>
    <row r="89" spans="1:7" ht="15.75">
      <c r="A89" s="249">
        <v>118</v>
      </c>
      <c r="B89" s="250" t="s">
        <v>437</v>
      </c>
      <c r="C89" s="260" t="s">
        <v>449</v>
      </c>
      <c r="D89" s="252" t="s">
        <v>277</v>
      </c>
      <c r="E89" s="254">
        <v>1</v>
      </c>
      <c r="F89" s="253">
        <v>7461</v>
      </c>
      <c r="G89" s="253">
        <f t="shared" si="2"/>
        <v>7461</v>
      </c>
    </row>
    <row r="90" spans="1:7" ht="15.75">
      <c r="A90" s="249">
        <v>119</v>
      </c>
      <c r="B90" s="250" t="s">
        <v>440</v>
      </c>
      <c r="C90" s="260" t="s">
        <v>438</v>
      </c>
      <c r="D90" s="252" t="s">
        <v>336</v>
      </c>
      <c r="E90" s="254">
        <v>1</v>
      </c>
      <c r="F90" s="253">
        <v>29116</v>
      </c>
      <c r="G90" s="253">
        <f t="shared" si="2"/>
        <v>29116</v>
      </c>
    </row>
    <row r="91" spans="1:7" ht="15.75">
      <c r="A91" s="255" t="s">
        <v>3</v>
      </c>
      <c r="B91" s="250"/>
      <c r="C91" s="262" t="s">
        <v>364</v>
      </c>
      <c r="D91" s="263"/>
      <c r="E91" s="259"/>
      <c r="F91" s="259"/>
      <c r="G91" s="259">
        <f>SUM(G85:G90)</f>
        <v>123896</v>
      </c>
    </row>
    <row r="92" spans="1:7" ht="15.75">
      <c r="A92" s="249">
        <v>120</v>
      </c>
      <c r="B92" s="250" t="s">
        <v>365</v>
      </c>
      <c r="C92" s="251" t="s">
        <v>366</v>
      </c>
      <c r="D92" s="252" t="s">
        <v>277</v>
      </c>
      <c r="E92" s="253">
        <v>1</v>
      </c>
      <c r="F92" s="253">
        <v>671275</v>
      </c>
      <c r="G92" s="253">
        <f>F92*E92</f>
        <v>671275</v>
      </c>
    </row>
    <row r="93" spans="1:7" ht="15.75">
      <c r="A93" s="249">
        <v>121</v>
      </c>
      <c r="B93" s="250" t="s">
        <v>367</v>
      </c>
      <c r="C93" s="251" t="s">
        <v>368</v>
      </c>
      <c r="D93" s="252" t="s">
        <v>277</v>
      </c>
      <c r="E93" s="253">
        <v>1</v>
      </c>
      <c r="F93" s="253">
        <v>1300000</v>
      </c>
      <c r="G93" s="253">
        <f>F93*E93</f>
        <v>1300000</v>
      </c>
    </row>
    <row r="94" spans="1:7" ht="15.75">
      <c r="A94" s="249">
        <v>122</v>
      </c>
      <c r="B94" s="250" t="s">
        <v>450</v>
      </c>
      <c r="C94" s="251" t="s">
        <v>435</v>
      </c>
      <c r="D94" s="252" t="s">
        <v>277</v>
      </c>
      <c r="E94" s="253">
        <v>1</v>
      </c>
      <c r="F94" s="253">
        <v>200000</v>
      </c>
      <c r="G94" s="253">
        <f>F94*E94</f>
        <v>200000</v>
      </c>
    </row>
    <row r="95" spans="1:7" ht="15.75">
      <c r="A95" s="255" t="s">
        <v>237</v>
      </c>
      <c r="B95" s="250"/>
      <c r="C95" s="257" t="s">
        <v>178</v>
      </c>
      <c r="D95" s="258"/>
      <c r="E95" s="259"/>
      <c r="F95" s="259"/>
      <c r="G95" s="259">
        <f>SUM(G92:G94)</f>
        <v>2171275</v>
      </c>
    </row>
    <row r="96" spans="1:7" ht="15.75">
      <c r="A96" s="255"/>
      <c r="B96" s="250"/>
      <c r="C96" s="262" t="s">
        <v>112</v>
      </c>
      <c r="D96" s="264"/>
      <c r="E96" s="259"/>
      <c r="F96" s="259"/>
      <c r="G96" s="259">
        <f>G95+G91+G84+G69</f>
        <v>10961619</v>
      </c>
    </row>
    <row r="97" spans="1:7" ht="15.75">
      <c r="A97" s="243"/>
      <c r="B97" s="243"/>
      <c r="C97" s="244"/>
      <c r="D97" s="244"/>
      <c r="E97" s="244"/>
      <c r="F97" s="244"/>
      <c r="G97" s="244"/>
    </row>
    <row r="98" spans="1:7" ht="15.75">
      <c r="A98" s="243"/>
      <c r="B98" s="243"/>
      <c r="C98" s="244"/>
      <c r="D98" s="265" t="s">
        <v>166</v>
      </c>
      <c r="E98" s="244"/>
      <c r="F98" s="244"/>
      <c r="G98" s="244"/>
    </row>
    <row r="99" spans="1:7" ht="15.75">
      <c r="A99" s="243"/>
      <c r="B99" s="243"/>
      <c r="C99" s="244"/>
      <c r="D99" s="265"/>
      <c r="E99" s="244"/>
      <c r="F99" s="244"/>
      <c r="G99" s="244"/>
    </row>
    <row r="100" spans="1:7" ht="15.75">
      <c r="A100" s="243"/>
      <c r="B100" s="243"/>
      <c r="C100" s="244"/>
      <c r="D100" s="265" t="s">
        <v>167</v>
      </c>
      <c r="E100" s="244"/>
      <c r="F100" s="244"/>
      <c r="G100" s="244"/>
    </row>
  </sheetData>
  <mergeCells count="1">
    <mergeCell ref="A3:G3"/>
  </mergeCells>
  <pageMargins left="0.7" right="0.45" top="0.5" bottom="0.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E55"/>
  <sheetViews>
    <sheetView view="pageBreakPreview" topLeftCell="A10" workbookViewId="0">
      <selection activeCell="G40" sqref="G40"/>
    </sheetView>
  </sheetViews>
  <sheetFormatPr defaultRowHeight="15"/>
  <cols>
    <col min="1" max="1" width="4" style="51" customWidth="1"/>
    <col min="2" max="2" width="51.140625" style="51" customWidth="1"/>
    <col min="3" max="3" width="10.85546875" style="91" customWidth="1"/>
    <col min="4" max="4" width="13.7109375" style="91" customWidth="1"/>
    <col min="5" max="5" width="13.5703125" style="91" customWidth="1"/>
    <col min="6" max="16384" width="9.140625" style="51"/>
  </cols>
  <sheetData>
    <row r="1" spans="1:5">
      <c r="A1" s="29" t="s">
        <v>258</v>
      </c>
      <c r="B1" s="29"/>
      <c r="C1" s="30"/>
      <c r="D1" s="30"/>
      <c r="E1" s="30"/>
    </row>
    <row r="2" spans="1:5">
      <c r="A2" s="29" t="s">
        <v>161</v>
      </c>
      <c r="B2" s="29"/>
      <c r="C2" s="30"/>
      <c r="D2" s="30"/>
      <c r="E2" s="30"/>
    </row>
    <row r="3" spans="1:5">
      <c r="A3" s="277" t="s">
        <v>467</v>
      </c>
      <c r="B3" s="277"/>
      <c r="C3" s="277"/>
      <c r="D3" s="277"/>
      <c r="E3" s="277"/>
    </row>
    <row r="4" spans="1:5" ht="15.75" thickBot="1">
      <c r="A4" s="53"/>
      <c r="B4" s="54"/>
      <c r="C4" s="54"/>
      <c r="D4" s="54"/>
      <c r="E4" s="54"/>
    </row>
    <row r="5" spans="1:5" s="56" customFormat="1" ht="29.25" thickBot="1">
      <c r="A5" s="27" t="s">
        <v>1</v>
      </c>
      <c r="B5" s="27" t="s">
        <v>7</v>
      </c>
      <c r="C5" s="27" t="s">
        <v>26</v>
      </c>
      <c r="D5" s="27" t="s">
        <v>28</v>
      </c>
      <c r="E5" s="27" t="s">
        <v>29</v>
      </c>
    </row>
    <row r="6" spans="1:5" ht="15.75" thickBot="1">
      <c r="A6" s="57" t="s">
        <v>1</v>
      </c>
      <c r="B6" s="58" t="s">
        <v>6</v>
      </c>
      <c r="C6" s="59"/>
      <c r="D6" s="106">
        <v>42377350.970683336</v>
      </c>
      <c r="E6" s="106">
        <v>44655497</v>
      </c>
    </row>
    <row r="7" spans="1:5" ht="15.75" thickBot="1">
      <c r="A7" s="57"/>
      <c r="B7" s="58" t="s">
        <v>15</v>
      </c>
      <c r="C7" s="59">
        <v>9</v>
      </c>
      <c r="D7" s="106">
        <v>804558.97</v>
      </c>
      <c r="E7" s="106">
        <v>1956636</v>
      </c>
    </row>
    <row r="8" spans="1:5">
      <c r="A8" s="60"/>
      <c r="B8" s="61" t="s">
        <v>130</v>
      </c>
      <c r="C8" s="62"/>
      <c r="D8" s="107">
        <v>130918.97000000002</v>
      </c>
      <c r="E8" s="107">
        <v>970136</v>
      </c>
    </row>
    <row r="9" spans="1:5" ht="15.75" thickBot="1">
      <c r="A9" s="63"/>
      <c r="B9" s="64" t="s">
        <v>131</v>
      </c>
      <c r="C9" s="65"/>
      <c r="D9" s="108">
        <v>673640</v>
      </c>
      <c r="E9" s="108">
        <v>986500</v>
      </c>
    </row>
    <row r="10" spans="1:5" ht="15.75" thickBot="1">
      <c r="A10" s="57"/>
      <c r="B10" s="58" t="s">
        <v>14</v>
      </c>
      <c r="C10" s="59">
        <v>10</v>
      </c>
      <c r="D10" s="109"/>
      <c r="E10" s="109"/>
    </row>
    <row r="11" spans="1:5" ht="15.75" thickBot="1">
      <c r="A11" s="57"/>
      <c r="B11" s="58" t="s">
        <v>16</v>
      </c>
      <c r="C11" s="66">
        <v>11</v>
      </c>
      <c r="D11" s="106">
        <v>39911774.000683337</v>
      </c>
      <c r="E11" s="106">
        <v>41539328</v>
      </c>
    </row>
    <row r="12" spans="1:5">
      <c r="A12" s="67"/>
      <c r="B12" s="61" t="s">
        <v>132</v>
      </c>
      <c r="C12" s="68"/>
      <c r="D12" s="110">
        <v>19359426</v>
      </c>
      <c r="E12" s="110">
        <v>13959384</v>
      </c>
    </row>
    <row r="13" spans="1:5">
      <c r="A13" s="63"/>
      <c r="B13" s="69" t="s">
        <v>133</v>
      </c>
      <c r="C13" s="70"/>
      <c r="D13" s="112"/>
      <c r="E13" s="112"/>
    </row>
    <row r="14" spans="1:5">
      <c r="A14" s="63"/>
      <c r="B14" s="69" t="s">
        <v>134</v>
      </c>
      <c r="C14" s="70"/>
      <c r="D14" s="112">
        <v>492970.00068333204</v>
      </c>
      <c r="E14" s="112">
        <v>767515</v>
      </c>
    </row>
    <row r="15" spans="1:5">
      <c r="A15" s="72"/>
      <c r="B15" s="69" t="s">
        <v>268</v>
      </c>
      <c r="C15" s="70"/>
      <c r="D15" s="108"/>
      <c r="E15" s="108"/>
    </row>
    <row r="16" spans="1:5">
      <c r="A16" s="71"/>
      <c r="B16" s="64" t="s">
        <v>123</v>
      </c>
      <c r="C16" s="65"/>
      <c r="D16" s="112">
        <v>20059378</v>
      </c>
      <c r="E16" s="112">
        <v>26812428.999999996</v>
      </c>
    </row>
    <row r="17" spans="1:5">
      <c r="A17" s="72"/>
      <c r="B17" s="69" t="s">
        <v>135</v>
      </c>
      <c r="C17" s="70"/>
      <c r="D17" s="112"/>
      <c r="E17" s="112"/>
    </row>
    <row r="18" spans="1:5" ht="15.75" thickBot="1">
      <c r="A18" s="73"/>
      <c r="B18" s="74" t="s">
        <v>135</v>
      </c>
      <c r="C18" s="75"/>
      <c r="D18" s="113"/>
      <c r="E18" s="113"/>
    </row>
    <row r="19" spans="1:5" ht="15.75" thickBot="1">
      <c r="A19" s="57"/>
      <c r="B19" s="58" t="s">
        <v>17</v>
      </c>
      <c r="C19" s="79">
        <v>12</v>
      </c>
      <c r="D19" s="106">
        <v>1661018</v>
      </c>
      <c r="E19" s="106">
        <v>1159533.0000000026</v>
      </c>
    </row>
    <row r="20" spans="1:5" ht="15.75">
      <c r="A20" s="60"/>
      <c r="B20" s="61" t="s">
        <v>136</v>
      </c>
      <c r="C20" s="76"/>
      <c r="D20" s="201">
        <v>1661018</v>
      </c>
      <c r="E20" s="201">
        <v>1159533.0000000026</v>
      </c>
    </row>
    <row r="21" spans="1:5">
      <c r="A21" s="71"/>
      <c r="B21" s="61" t="s">
        <v>137</v>
      </c>
      <c r="C21" s="76"/>
      <c r="D21" s="107"/>
      <c r="E21" s="107"/>
    </row>
    <row r="22" spans="1:5">
      <c r="A22" s="63"/>
      <c r="B22" s="69" t="s">
        <v>138</v>
      </c>
      <c r="C22" s="77"/>
      <c r="D22" s="112"/>
      <c r="E22" s="112"/>
    </row>
    <row r="23" spans="1:5">
      <c r="A23" s="63"/>
      <c r="B23" s="69" t="s">
        <v>139</v>
      </c>
      <c r="C23" s="77"/>
      <c r="D23" s="112"/>
      <c r="E23" s="112"/>
    </row>
    <row r="24" spans="1:5">
      <c r="A24" s="63"/>
      <c r="B24" s="69" t="s">
        <v>140</v>
      </c>
      <c r="C24" s="77"/>
      <c r="D24" s="112"/>
      <c r="E24" s="112"/>
    </row>
    <row r="25" spans="1:5">
      <c r="A25" s="72"/>
      <c r="B25" s="69" t="s">
        <v>141</v>
      </c>
      <c r="C25" s="77"/>
      <c r="D25" s="112"/>
      <c r="E25" s="112"/>
    </row>
    <row r="26" spans="1:5" ht="15.75" thickBot="1">
      <c r="A26" s="71"/>
      <c r="B26" s="74" t="s">
        <v>135</v>
      </c>
      <c r="C26" s="78"/>
      <c r="D26" s="113"/>
      <c r="E26" s="113"/>
    </row>
    <row r="27" spans="1:5" ht="15.75" thickBot="1">
      <c r="A27" s="57"/>
      <c r="B27" s="58" t="s">
        <v>18</v>
      </c>
      <c r="C27" s="79">
        <v>13</v>
      </c>
      <c r="D27" s="109"/>
      <c r="E27" s="109"/>
    </row>
    <row r="28" spans="1:5" ht="15.75" thickBot="1">
      <c r="A28" s="57"/>
      <c r="B28" s="58" t="s">
        <v>19</v>
      </c>
      <c r="C28" s="80">
        <v>14</v>
      </c>
      <c r="D28" s="109"/>
      <c r="E28" s="109"/>
    </row>
    <row r="29" spans="1:5" ht="15.75" thickBot="1">
      <c r="A29" s="73"/>
      <c r="B29" s="57" t="s">
        <v>20</v>
      </c>
      <c r="C29" s="79">
        <v>15</v>
      </c>
      <c r="D29" s="106">
        <v>0</v>
      </c>
      <c r="E29" s="106">
        <v>0</v>
      </c>
    </row>
    <row r="30" spans="1:5">
      <c r="A30" s="71"/>
      <c r="B30" s="32" t="s">
        <v>142</v>
      </c>
      <c r="C30" s="80"/>
      <c r="D30" s="115"/>
      <c r="E30" s="115"/>
    </row>
    <row r="31" spans="1:5" ht="15.75" thickBot="1">
      <c r="A31" s="63"/>
      <c r="B31" s="81" t="s">
        <v>135</v>
      </c>
      <c r="C31" s="82"/>
      <c r="D31" s="108"/>
      <c r="E31" s="108"/>
    </row>
    <row r="32" spans="1:5" ht="15.75" thickBot="1">
      <c r="A32" s="57" t="s">
        <v>0</v>
      </c>
      <c r="B32" s="58" t="s">
        <v>5</v>
      </c>
      <c r="C32" s="59"/>
      <c r="D32" s="106">
        <v>5205875.9891666658</v>
      </c>
      <c r="E32" s="106">
        <v>5202331</v>
      </c>
    </row>
    <row r="33" spans="1:5" ht="15.75" thickBot="1">
      <c r="A33" s="83"/>
      <c r="B33" s="83" t="s">
        <v>21</v>
      </c>
      <c r="C33" s="78">
        <v>16</v>
      </c>
      <c r="D33" s="116"/>
      <c r="E33" s="116"/>
    </row>
    <row r="34" spans="1:5" ht="15.75" thickBot="1">
      <c r="A34" s="84"/>
      <c r="B34" s="84" t="s">
        <v>22</v>
      </c>
      <c r="C34" s="79">
        <v>17</v>
      </c>
      <c r="D34" s="106">
        <v>5205875.9891666658</v>
      </c>
      <c r="E34" s="106">
        <v>5202331</v>
      </c>
    </row>
    <row r="35" spans="1:5">
      <c r="A35" s="60"/>
      <c r="B35" s="61" t="s">
        <v>143</v>
      </c>
      <c r="C35" s="76"/>
      <c r="D35" s="107"/>
      <c r="E35" s="107"/>
    </row>
    <row r="36" spans="1:5">
      <c r="A36" s="72"/>
      <c r="B36" s="69" t="s">
        <v>144</v>
      </c>
      <c r="C36" s="77"/>
      <c r="D36" s="112"/>
      <c r="E36" s="112"/>
    </row>
    <row r="37" spans="1:5">
      <c r="A37" s="71"/>
      <c r="B37" s="69" t="s">
        <v>145</v>
      </c>
      <c r="C37" s="78"/>
      <c r="D37" s="115">
        <v>3807110.9966666661</v>
      </c>
      <c r="E37" s="115">
        <v>3826931</v>
      </c>
    </row>
    <row r="38" spans="1:5" ht="15.75" thickBot="1">
      <c r="A38" s="72"/>
      <c r="B38" s="85" t="s">
        <v>146</v>
      </c>
      <c r="C38" s="82"/>
      <c r="D38" s="112">
        <v>1398764.9924999999</v>
      </c>
      <c r="E38" s="112">
        <v>1375400</v>
      </c>
    </row>
    <row r="39" spans="1:5" ht="15.75" thickBot="1">
      <c r="A39" s="57"/>
      <c r="B39" s="86" t="s">
        <v>23</v>
      </c>
      <c r="C39" s="59">
        <v>18</v>
      </c>
      <c r="D39" s="106"/>
      <c r="E39" s="106"/>
    </row>
    <row r="40" spans="1:5" ht="15.75" thickBot="1">
      <c r="A40" s="57"/>
      <c r="B40" s="86" t="s">
        <v>24</v>
      </c>
      <c r="C40" s="87">
        <v>19</v>
      </c>
      <c r="D40" s="106"/>
      <c r="E40" s="106"/>
    </row>
    <row r="41" spans="1:5" ht="15.75" thickBot="1">
      <c r="A41" s="57"/>
      <c r="B41" s="58" t="s">
        <v>25</v>
      </c>
      <c r="C41" s="79">
        <v>20</v>
      </c>
      <c r="D41" s="106"/>
      <c r="E41" s="106"/>
    </row>
    <row r="42" spans="1:5" ht="15.75" thickBot="1">
      <c r="A42" s="88"/>
      <c r="B42" s="58" t="s">
        <v>27</v>
      </c>
      <c r="C42" s="79">
        <v>21</v>
      </c>
      <c r="D42" s="106"/>
      <c r="E42" s="106"/>
    </row>
    <row r="43" spans="1:5" ht="15.75" thickBot="1">
      <c r="A43" s="57"/>
      <c r="B43" s="89" t="s">
        <v>54</v>
      </c>
      <c r="C43" s="79"/>
      <c r="D43" s="106">
        <v>47583226.959849998</v>
      </c>
      <c r="E43" s="106">
        <v>49857828</v>
      </c>
    </row>
    <row r="44" spans="1:5">
      <c r="A44" s="32"/>
      <c r="B44" s="32"/>
      <c r="C44" s="30"/>
      <c r="D44" s="30"/>
      <c r="E44" s="30"/>
    </row>
    <row r="45" spans="1:5">
      <c r="A45" s="32"/>
      <c r="B45" s="32"/>
      <c r="C45" s="43"/>
      <c r="D45" s="226"/>
      <c r="E45" s="30"/>
    </row>
    <row r="46" spans="1:5" ht="15.75">
      <c r="A46" s="32"/>
      <c r="B46" s="141" t="s">
        <v>166</v>
      </c>
      <c r="C46" s="45"/>
      <c r="D46" s="45"/>
      <c r="E46" s="200" t="s">
        <v>266</v>
      </c>
    </row>
    <row r="47" spans="1:5" ht="15.75">
      <c r="A47" s="32"/>
      <c r="B47" s="141"/>
      <c r="C47" s="45"/>
      <c r="D47" s="45"/>
      <c r="E47" s="200"/>
    </row>
    <row r="48" spans="1:5" ht="15.75">
      <c r="A48" s="32"/>
      <c r="B48" s="141" t="s">
        <v>167</v>
      </c>
      <c r="C48" s="45"/>
      <c r="D48" s="45"/>
      <c r="E48" s="200" t="s">
        <v>267</v>
      </c>
    </row>
    <row r="49" spans="1:5">
      <c r="A49" s="55"/>
      <c r="B49" s="55"/>
      <c r="C49" s="90"/>
      <c r="D49" s="90"/>
      <c r="E49" s="90"/>
    </row>
    <row r="50" spans="1:5">
      <c r="A50" s="55"/>
      <c r="B50" s="55"/>
      <c r="C50" s="90"/>
      <c r="D50" s="90"/>
      <c r="E50" s="90"/>
    </row>
    <row r="51" spans="1:5">
      <c r="A51" s="55"/>
      <c r="B51" s="55"/>
      <c r="C51" s="90"/>
      <c r="D51" s="90"/>
      <c r="E51" s="90"/>
    </row>
    <row r="52" spans="1:5">
      <c r="A52" s="55"/>
      <c r="B52" s="55"/>
      <c r="C52" s="90"/>
      <c r="D52" s="90"/>
      <c r="E52" s="90"/>
    </row>
    <row r="53" spans="1:5">
      <c r="A53" s="55"/>
      <c r="B53" s="55"/>
      <c r="C53" s="90"/>
      <c r="D53" s="90"/>
      <c r="E53" s="90"/>
    </row>
    <row r="54" spans="1:5">
      <c r="A54" s="55"/>
      <c r="B54" s="55"/>
      <c r="C54" s="90"/>
      <c r="D54" s="90"/>
      <c r="E54" s="90"/>
    </row>
    <row r="55" spans="1:5">
      <c r="A55" s="55"/>
      <c r="B55" s="55"/>
      <c r="C55" s="90"/>
      <c r="D55" s="90"/>
      <c r="E55" s="90"/>
    </row>
  </sheetData>
  <mergeCells count="1">
    <mergeCell ref="A3:E3"/>
  </mergeCells>
  <phoneticPr fontId="2" type="noConversion"/>
  <pageMargins left="0.84" right="0.25" top="0.72" bottom="0.55000000000000004" header="0.19" footer="0.18"/>
  <pageSetup scale="95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F58"/>
  <sheetViews>
    <sheetView view="pageBreakPreview" workbookViewId="0">
      <selection sqref="A1:IV65536"/>
    </sheetView>
  </sheetViews>
  <sheetFormatPr defaultRowHeight="15"/>
  <cols>
    <col min="1" max="1" width="4" style="51" customWidth="1"/>
    <col min="2" max="2" width="52.5703125" style="51" customWidth="1"/>
    <col min="3" max="3" width="10.85546875" style="91" customWidth="1"/>
    <col min="4" max="5" width="16.42578125" style="91" customWidth="1"/>
    <col min="6" max="16384" width="9.140625" style="51"/>
  </cols>
  <sheetData>
    <row r="1" spans="1:6">
      <c r="A1" s="29" t="s">
        <v>165</v>
      </c>
      <c r="B1" s="29"/>
      <c r="C1" s="30"/>
      <c r="D1" s="30"/>
      <c r="E1" s="30"/>
    </row>
    <row r="2" spans="1:6">
      <c r="A2" s="29"/>
      <c r="B2" s="29"/>
      <c r="C2" s="30"/>
      <c r="D2" s="30"/>
      <c r="E2" s="30"/>
    </row>
    <row r="3" spans="1:6">
      <c r="A3" s="277" t="s">
        <v>467</v>
      </c>
      <c r="B3" s="277"/>
      <c r="C3" s="277"/>
      <c r="D3" s="277"/>
      <c r="E3" s="277"/>
    </row>
    <row r="4" spans="1:6" ht="15.75" thickBot="1">
      <c r="A4" s="53"/>
      <c r="B4" s="54"/>
      <c r="C4" s="54"/>
      <c r="D4" s="54"/>
      <c r="E4" s="54"/>
    </row>
    <row r="5" spans="1:6" s="56" customFormat="1" ht="29.25" thickBot="1">
      <c r="A5" s="27" t="s">
        <v>32</v>
      </c>
      <c r="B5" s="27" t="s">
        <v>30</v>
      </c>
      <c r="C5" s="27" t="s">
        <v>26</v>
      </c>
      <c r="D5" s="27" t="s">
        <v>28</v>
      </c>
      <c r="E5" s="27" t="s">
        <v>29</v>
      </c>
      <c r="F5" s="52"/>
    </row>
    <row r="6" spans="1:6" ht="16.5" customHeight="1" thickBot="1">
      <c r="A6" s="57" t="s">
        <v>1</v>
      </c>
      <c r="B6" s="58" t="s">
        <v>31</v>
      </c>
      <c r="C6" s="59"/>
      <c r="D6" s="106">
        <v>18249041</v>
      </c>
      <c r="E6" s="106">
        <v>21616981</v>
      </c>
      <c r="F6" s="55"/>
    </row>
    <row r="7" spans="1:6" ht="15.75" thickBot="1">
      <c r="A7" s="117"/>
      <c r="B7" s="29" t="s">
        <v>116</v>
      </c>
      <c r="C7" s="118">
        <v>22</v>
      </c>
      <c r="D7" s="115"/>
      <c r="E7" s="115"/>
      <c r="F7" s="55"/>
    </row>
    <row r="8" spans="1:6" ht="15.75" thickBot="1">
      <c r="A8" s="57"/>
      <c r="B8" s="58" t="s">
        <v>33</v>
      </c>
      <c r="C8" s="59">
        <v>23</v>
      </c>
      <c r="D8" s="106">
        <v>7608014</v>
      </c>
      <c r="E8" s="106">
        <v>6030351</v>
      </c>
      <c r="F8" s="55"/>
    </row>
    <row r="9" spans="1:6">
      <c r="A9" s="60"/>
      <c r="B9" s="61" t="s">
        <v>126</v>
      </c>
      <c r="C9" s="62"/>
      <c r="D9" s="107">
        <v>5974495</v>
      </c>
      <c r="E9" s="107">
        <v>6030351</v>
      </c>
      <c r="F9" s="55"/>
    </row>
    <row r="10" spans="1:6" ht="15.75" thickBot="1">
      <c r="A10" s="63"/>
      <c r="B10" s="64" t="s">
        <v>127</v>
      </c>
      <c r="C10" s="65"/>
      <c r="D10" s="108">
        <v>1633519</v>
      </c>
      <c r="E10" s="108"/>
      <c r="F10" s="55"/>
    </row>
    <row r="11" spans="1:6" ht="15.75" thickBot="1">
      <c r="A11" s="57"/>
      <c r="B11" s="58" t="s">
        <v>34</v>
      </c>
      <c r="C11" s="59">
        <v>24</v>
      </c>
      <c r="D11" s="106">
        <v>10641027</v>
      </c>
      <c r="E11" s="106">
        <v>15586630</v>
      </c>
      <c r="F11" s="55"/>
    </row>
    <row r="12" spans="1:6">
      <c r="A12" s="119"/>
      <c r="B12" s="120" t="s">
        <v>486</v>
      </c>
      <c r="C12" s="62"/>
      <c r="D12" s="107">
        <v>10207647</v>
      </c>
      <c r="E12" s="107">
        <v>15216189</v>
      </c>
      <c r="F12" s="55"/>
    </row>
    <row r="13" spans="1:6">
      <c r="A13" s="121"/>
      <c r="B13" s="122" t="s">
        <v>117</v>
      </c>
      <c r="C13" s="70"/>
      <c r="D13" s="112">
        <v>40000</v>
      </c>
      <c r="E13" s="112"/>
      <c r="F13" s="55"/>
    </row>
    <row r="14" spans="1:6">
      <c r="A14" s="121"/>
      <c r="B14" s="122" t="s">
        <v>118</v>
      </c>
      <c r="C14" s="70"/>
      <c r="D14" s="112">
        <v>120063</v>
      </c>
      <c r="E14" s="112">
        <v>91924</v>
      </c>
      <c r="F14" s="55"/>
    </row>
    <row r="15" spans="1:6">
      <c r="A15" s="121"/>
      <c r="B15" s="122" t="s">
        <v>119</v>
      </c>
      <c r="C15" s="70"/>
      <c r="D15" s="112">
        <v>19673</v>
      </c>
      <c r="E15" s="112">
        <v>24948</v>
      </c>
      <c r="F15" s="55"/>
    </row>
    <row r="16" spans="1:6">
      <c r="A16" s="121"/>
      <c r="B16" s="122" t="s">
        <v>120</v>
      </c>
      <c r="C16" s="70"/>
      <c r="D16" s="112"/>
      <c r="E16" s="112"/>
      <c r="F16" s="55"/>
    </row>
    <row r="17" spans="1:6">
      <c r="A17" s="121"/>
      <c r="B17" s="122" t="s">
        <v>121</v>
      </c>
      <c r="C17" s="123"/>
      <c r="D17" s="112">
        <v>253644</v>
      </c>
      <c r="E17" s="112">
        <v>253569</v>
      </c>
      <c r="F17" s="55"/>
    </row>
    <row r="18" spans="1:6">
      <c r="A18" s="121"/>
      <c r="B18" s="122" t="s">
        <v>122</v>
      </c>
      <c r="C18" s="70"/>
      <c r="D18" s="112"/>
      <c r="E18" s="112"/>
      <c r="F18" s="55"/>
    </row>
    <row r="19" spans="1:6">
      <c r="A19" s="121"/>
      <c r="B19" s="122" t="s">
        <v>123</v>
      </c>
      <c r="C19" s="70"/>
      <c r="D19" s="112"/>
      <c r="E19" s="112"/>
      <c r="F19" s="55"/>
    </row>
    <row r="20" spans="1:6">
      <c r="A20" s="121"/>
      <c r="B20" s="122" t="s">
        <v>124</v>
      </c>
      <c r="C20" s="70"/>
      <c r="D20" s="112"/>
      <c r="E20" s="112"/>
      <c r="F20" s="55"/>
    </row>
    <row r="21" spans="1:6" ht="15.75" thickBot="1">
      <c r="A21" s="81"/>
      <c r="B21" s="122" t="s">
        <v>125</v>
      </c>
      <c r="C21" s="65"/>
      <c r="D21" s="108"/>
      <c r="E21" s="108"/>
      <c r="F21" s="55"/>
    </row>
    <row r="22" spans="1:6" ht="15.75" thickBot="1">
      <c r="A22" s="57"/>
      <c r="B22" s="58" t="s">
        <v>35</v>
      </c>
      <c r="C22" s="59">
        <v>25</v>
      </c>
      <c r="D22" s="124"/>
      <c r="E22" s="124"/>
      <c r="F22" s="55"/>
    </row>
    <row r="23" spans="1:6" ht="15.75" thickBot="1">
      <c r="A23" s="57"/>
      <c r="B23" s="58" t="s">
        <v>36</v>
      </c>
      <c r="C23" s="59">
        <v>26</v>
      </c>
      <c r="D23" s="124"/>
      <c r="E23" s="124"/>
      <c r="F23" s="55"/>
    </row>
    <row r="24" spans="1:6" ht="16.5" customHeight="1" thickBot="1">
      <c r="A24" s="57" t="s">
        <v>0</v>
      </c>
      <c r="B24" s="58" t="s">
        <v>37</v>
      </c>
      <c r="C24" s="59"/>
      <c r="D24" s="106">
        <v>0</v>
      </c>
      <c r="E24" s="106">
        <v>0</v>
      </c>
      <c r="F24" s="55"/>
    </row>
    <row r="25" spans="1:6" ht="15.75" thickBot="1">
      <c r="A25" s="125"/>
      <c r="B25" s="58" t="s">
        <v>38</v>
      </c>
      <c r="C25" s="59">
        <v>27</v>
      </c>
      <c r="D25" s="106">
        <v>0</v>
      </c>
      <c r="E25" s="106">
        <v>0</v>
      </c>
      <c r="F25" s="55"/>
    </row>
    <row r="26" spans="1:6">
      <c r="A26" s="126"/>
      <c r="B26" s="127" t="s">
        <v>128</v>
      </c>
      <c r="C26" s="68"/>
      <c r="D26" s="111"/>
      <c r="E26" s="111"/>
      <c r="F26" s="55"/>
    </row>
    <row r="27" spans="1:6" ht="15.75" thickBot="1">
      <c r="A27" s="128"/>
      <c r="B27" s="53" t="s">
        <v>129</v>
      </c>
      <c r="C27" s="75"/>
      <c r="D27" s="114"/>
      <c r="E27" s="114"/>
      <c r="F27" s="55"/>
    </row>
    <row r="28" spans="1:6" ht="15.75" thickBot="1">
      <c r="A28" s="125"/>
      <c r="B28" s="58" t="s">
        <v>39</v>
      </c>
      <c r="C28" s="59">
        <v>28</v>
      </c>
      <c r="D28" s="124"/>
      <c r="E28" s="124"/>
      <c r="F28" s="55"/>
    </row>
    <row r="29" spans="1:6" ht="15.75" thickBot="1">
      <c r="A29" s="125"/>
      <c r="B29" s="58" t="s">
        <v>40</v>
      </c>
      <c r="C29" s="59">
        <v>29</v>
      </c>
      <c r="D29" s="124"/>
      <c r="E29" s="124"/>
      <c r="F29" s="55"/>
    </row>
    <row r="30" spans="1:6" ht="15.75" thickBot="1">
      <c r="A30" s="125"/>
      <c r="B30" s="58" t="s">
        <v>41</v>
      </c>
      <c r="C30" s="59">
        <v>30</v>
      </c>
      <c r="D30" s="124"/>
      <c r="E30" s="124"/>
      <c r="F30" s="55"/>
    </row>
    <row r="31" spans="1:6" ht="15.75" thickBot="1">
      <c r="A31" s="73"/>
      <c r="B31" s="58" t="s">
        <v>53</v>
      </c>
      <c r="C31" s="59"/>
      <c r="D31" s="106">
        <v>18249041</v>
      </c>
      <c r="E31" s="106">
        <v>21616981</v>
      </c>
      <c r="F31" s="55"/>
    </row>
    <row r="32" spans="1:6" ht="16.5" customHeight="1" thickBot="1">
      <c r="A32" s="57" t="s">
        <v>3</v>
      </c>
      <c r="B32" s="58" t="s">
        <v>4</v>
      </c>
      <c r="C32" s="59"/>
      <c r="D32" s="106">
        <v>29334185.98385001</v>
      </c>
      <c r="E32" s="106">
        <v>28240847</v>
      </c>
      <c r="F32" s="55"/>
    </row>
    <row r="33" spans="1:6" s="130" customFormat="1" thickBot="1">
      <c r="A33" s="57"/>
      <c r="B33" s="58" t="s">
        <v>42</v>
      </c>
      <c r="C33" s="59">
        <v>31</v>
      </c>
      <c r="D33" s="124"/>
      <c r="E33" s="124"/>
      <c r="F33" s="129"/>
    </row>
    <row r="34" spans="1:6" s="130" customFormat="1" thickBot="1">
      <c r="A34" s="57"/>
      <c r="B34" s="58" t="s">
        <v>43</v>
      </c>
      <c r="C34" s="59">
        <v>32</v>
      </c>
      <c r="D34" s="124"/>
      <c r="E34" s="124"/>
      <c r="F34" s="129"/>
    </row>
    <row r="35" spans="1:6" s="130" customFormat="1" thickBot="1">
      <c r="A35" s="57"/>
      <c r="B35" s="58" t="s">
        <v>44</v>
      </c>
      <c r="C35" s="59">
        <v>33</v>
      </c>
      <c r="D35" s="124">
        <v>24163000</v>
      </c>
      <c r="E35" s="124">
        <v>24163000</v>
      </c>
      <c r="F35" s="129"/>
    </row>
    <row r="36" spans="1:6" s="130" customFormat="1" thickBot="1">
      <c r="A36" s="57"/>
      <c r="B36" s="58" t="s">
        <v>45</v>
      </c>
      <c r="C36" s="59">
        <v>34</v>
      </c>
      <c r="D36" s="124"/>
      <c r="E36" s="124"/>
      <c r="F36" s="129"/>
    </row>
    <row r="37" spans="1:6" s="130" customFormat="1" thickBot="1">
      <c r="A37" s="57"/>
      <c r="B37" s="58" t="s">
        <v>46</v>
      </c>
      <c r="C37" s="59">
        <v>35</v>
      </c>
      <c r="D37" s="124"/>
      <c r="E37" s="124"/>
      <c r="F37" s="129"/>
    </row>
    <row r="38" spans="1:6" s="130" customFormat="1" thickBot="1">
      <c r="A38" s="57"/>
      <c r="B38" s="58" t="s">
        <v>47</v>
      </c>
      <c r="C38" s="59">
        <v>36</v>
      </c>
      <c r="D38" s="124"/>
      <c r="E38" s="124"/>
      <c r="F38" s="129"/>
    </row>
    <row r="39" spans="1:6" s="130" customFormat="1" thickBot="1">
      <c r="A39" s="57"/>
      <c r="B39" s="58" t="s">
        <v>48</v>
      </c>
      <c r="C39" s="59">
        <v>37</v>
      </c>
      <c r="D39" s="124">
        <v>577847</v>
      </c>
      <c r="E39" s="124">
        <v>299811</v>
      </c>
      <c r="F39" s="129"/>
    </row>
    <row r="40" spans="1:6" s="130" customFormat="1" thickBot="1">
      <c r="A40" s="57"/>
      <c r="B40" s="58" t="s">
        <v>49</v>
      </c>
      <c r="C40" s="59">
        <v>38</v>
      </c>
      <c r="D40" s="124"/>
      <c r="E40" s="124"/>
      <c r="F40" s="129"/>
    </row>
    <row r="41" spans="1:6" s="130" customFormat="1" thickBot="1">
      <c r="A41" s="57"/>
      <c r="B41" s="58" t="s">
        <v>50</v>
      </c>
      <c r="C41" s="59">
        <v>39</v>
      </c>
      <c r="D41" s="124"/>
      <c r="E41" s="124"/>
      <c r="F41" s="129"/>
    </row>
    <row r="42" spans="1:6" s="130" customFormat="1" thickBot="1">
      <c r="A42" s="57"/>
      <c r="B42" s="58" t="s">
        <v>51</v>
      </c>
      <c r="C42" s="59">
        <v>40</v>
      </c>
      <c r="D42" s="124">
        <v>4593338.9838500116</v>
      </c>
      <c r="E42" s="124">
        <v>3778036</v>
      </c>
      <c r="F42" s="129"/>
    </row>
    <row r="43" spans="1:6" ht="15.75" thickBot="1">
      <c r="A43" s="131"/>
      <c r="B43" s="89" t="s">
        <v>52</v>
      </c>
      <c r="C43" s="59"/>
      <c r="D43" s="106">
        <v>47583226.98385001</v>
      </c>
      <c r="E43" s="106">
        <v>49857828</v>
      </c>
      <c r="F43" s="55"/>
    </row>
    <row r="44" spans="1:6">
      <c r="A44" s="32"/>
      <c r="B44" s="32"/>
      <c r="C44" s="30"/>
      <c r="D44" s="30"/>
      <c r="E44" s="30"/>
      <c r="F44" s="55"/>
    </row>
    <row r="45" spans="1:6" ht="15.75">
      <c r="A45" s="32"/>
      <c r="B45" s="141" t="s">
        <v>166</v>
      </c>
      <c r="C45" s="30"/>
      <c r="D45" s="225"/>
      <c r="E45" s="200" t="s">
        <v>266</v>
      </c>
      <c r="F45" s="55"/>
    </row>
    <row r="46" spans="1:6" ht="15.75">
      <c r="A46" s="32"/>
      <c r="B46" s="141"/>
      <c r="C46" s="30"/>
      <c r="D46" s="225"/>
      <c r="E46" s="200"/>
      <c r="F46" s="55"/>
    </row>
    <row r="47" spans="1:6" ht="15.75">
      <c r="A47" s="32"/>
      <c r="B47" s="141" t="s">
        <v>167</v>
      </c>
      <c r="C47" s="30"/>
      <c r="D47" s="30"/>
      <c r="E47" s="200" t="s">
        <v>267</v>
      </c>
      <c r="F47" s="55"/>
    </row>
    <row r="48" spans="1:6">
      <c r="A48" s="32"/>
      <c r="B48" s="32"/>
      <c r="C48" s="30"/>
      <c r="D48" s="30"/>
      <c r="E48" s="45"/>
      <c r="F48" s="55"/>
    </row>
    <row r="49" spans="1:6">
      <c r="A49" s="55"/>
      <c r="B49" s="55"/>
      <c r="C49" s="90"/>
      <c r="D49" s="90"/>
      <c r="E49" s="90"/>
      <c r="F49" s="55"/>
    </row>
    <row r="50" spans="1:6">
      <c r="A50" s="55"/>
      <c r="B50" s="55"/>
      <c r="C50" s="90"/>
      <c r="D50" s="90"/>
      <c r="E50" s="90"/>
      <c r="F50" s="55"/>
    </row>
    <row r="51" spans="1:6">
      <c r="A51" s="55"/>
      <c r="B51" s="55"/>
      <c r="C51" s="90"/>
      <c r="D51" s="90"/>
      <c r="E51" s="90"/>
      <c r="F51" s="55"/>
    </row>
    <row r="52" spans="1:6">
      <c r="A52" s="55"/>
      <c r="B52" s="55"/>
      <c r="C52" s="90"/>
      <c r="D52" s="90"/>
      <c r="E52" s="90"/>
      <c r="F52" s="55"/>
    </row>
    <row r="53" spans="1:6">
      <c r="A53" s="55"/>
      <c r="B53" s="55"/>
      <c r="C53" s="90"/>
      <c r="D53" s="90"/>
      <c r="E53" s="90"/>
      <c r="F53" s="55"/>
    </row>
    <row r="54" spans="1:6">
      <c r="A54" s="55"/>
      <c r="B54" s="55"/>
      <c r="C54" s="90"/>
      <c r="D54" s="90"/>
      <c r="E54" s="90"/>
      <c r="F54" s="55"/>
    </row>
    <row r="55" spans="1:6">
      <c r="A55" s="55"/>
      <c r="B55" s="55"/>
      <c r="C55" s="90"/>
      <c r="D55" s="90"/>
      <c r="E55" s="90"/>
      <c r="F55" s="55"/>
    </row>
    <row r="56" spans="1:6">
      <c r="A56" s="55"/>
      <c r="B56" s="55"/>
      <c r="C56" s="90"/>
      <c r="D56" s="90"/>
      <c r="E56" s="90"/>
      <c r="F56" s="55"/>
    </row>
    <row r="57" spans="1:6">
      <c r="A57" s="55"/>
      <c r="B57" s="55"/>
      <c r="C57" s="90"/>
      <c r="D57" s="90"/>
      <c r="E57" s="90"/>
      <c r="F57" s="55"/>
    </row>
    <row r="58" spans="1:6">
      <c r="A58" s="55"/>
      <c r="B58" s="55"/>
      <c r="C58" s="90"/>
      <c r="D58" s="90"/>
      <c r="E58" s="90"/>
    </row>
  </sheetData>
  <mergeCells count="1">
    <mergeCell ref="A3:E3"/>
  </mergeCells>
  <phoneticPr fontId="2" type="noConversion"/>
  <pageMargins left="0.65" right="0.2" top="1.25" bottom="0.75" header="0.5" footer="0.5"/>
  <pageSetup paperSize="9" scale="95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E42"/>
  <sheetViews>
    <sheetView tabSelected="1" view="pageBreakPreview" topLeftCell="A7" workbookViewId="0">
      <selection sqref="A1:E38"/>
    </sheetView>
  </sheetViews>
  <sheetFormatPr defaultRowHeight="15"/>
  <cols>
    <col min="1" max="1" width="5" style="51" customWidth="1"/>
    <col min="2" max="2" width="54.140625" style="51" customWidth="1"/>
    <col min="3" max="3" width="10.5703125" style="143" customWidth="1"/>
    <col min="4" max="4" width="14.28515625" style="143" customWidth="1"/>
    <col min="5" max="5" width="16.7109375" style="143" customWidth="1"/>
    <col min="6" max="16384" width="9.140625" style="51"/>
  </cols>
  <sheetData>
    <row r="1" spans="1:5">
      <c r="A1" s="29" t="s">
        <v>165</v>
      </c>
    </row>
    <row r="2" spans="1:5">
      <c r="A2" s="32"/>
      <c r="B2" s="91"/>
      <c r="C2" s="91"/>
      <c r="D2" s="91"/>
      <c r="E2" s="91"/>
    </row>
    <row r="3" spans="1:5">
      <c r="A3" s="32"/>
      <c r="B3" s="91"/>
      <c r="C3" s="91"/>
      <c r="D3" s="91"/>
      <c r="E3" s="91"/>
    </row>
    <row r="4" spans="1:5">
      <c r="A4" s="277" t="s">
        <v>451</v>
      </c>
      <c r="B4" s="277"/>
      <c r="C4" s="277"/>
      <c r="D4" s="277"/>
      <c r="E4" s="277"/>
    </row>
    <row r="5" spans="1:5">
      <c r="A5" s="277" t="s">
        <v>56</v>
      </c>
      <c r="B5" s="277"/>
      <c r="C5" s="277"/>
      <c r="D5" s="277"/>
      <c r="E5" s="277"/>
    </row>
    <row r="6" spans="1:5" ht="15.75" thickBot="1">
      <c r="A6" s="53"/>
      <c r="B6" s="53"/>
      <c r="C6" s="144"/>
      <c r="D6" s="144"/>
      <c r="E6" s="144"/>
    </row>
    <row r="7" spans="1:5" ht="29.25" thickBot="1">
      <c r="A7" s="17" t="s">
        <v>32</v>
      </c>
      <c r="B7" s="26" t="s">
        <v>55</v>
      </c>
      <c r="C7" s="26" t="s">
        <v>26</v>
      </c>
      <c r="D7" s="17" t="s">
        <v>28</v>
      </c>
      <c r="E7" s="17" t="s">
        <v>29</v>
      </c>
    </row>
    <row r="8" spans="1:5" ht="15.75" thickBot="1">
      <c r="A8" s="136">
        <v>1</v>
      </c>
      <c r="B8" s="145" t="s">
        <v>57</v>
      </c>
      <c r="C8" s="80">
        <v>3</v>
      </c>
      <c r="D8" s="180">
        <v>65894504</v>
      </c>
      <c r="E8" s="234">
        <v>56900182</v>
      </c>
    </row>
    <row r="9" spans="1:5" ht="15.75" thickBot="1">
      <c r="A9" s="136">
        <v>2</v>
      </c>
      <c r="B9" s="136" t="s">
        <v>2</v>
      </c>
      <c r="C9" s="59"/>
      <c r="D9" s="181"/>
      <c r="E9" s="235"/>
    </row>
    <row r="10" spans="1:5" ht="15.75" thickBot="1">
      <c r="A10" s="136">
        <v>3</v>
      </c>
      <c r="B10" s="146" t="s">
        <v>59</v>
      </c>
      <c r="C10" s="79"/>
      <c r="D10" s="180"/>
      <c r="E10" s="234"/>
    </row>
    <row r="11" spans="1:5" ht="15.75" thickBot="1">
      <c r="A11" s="57">
        <v>4</v>
      </c>
      <c r="B11" s="136" t="s">
        <v>58</v>
      </c>
      <c r="C11" s="79">
        <v>4</v>
      </c>
      <c r="D11" s="132">
        <v>-42599326.999999985</v>
      </c>
      <c r="E11" s="236">
        <v>-39950630</v>
      </c>
    </row>
    <row r="12" spans="1:5" ht="15.75" thickBot="1">
      <c r="A12" s="147">
        <v>5</v>
      </c>
      <c r="B12" s="147" t="s">
        <v>60</v>
      </c>
      <c r="C12" s="87">
        <v>5</v>
      </c>
      <c r="D12" s="132">
        <v>-5642775</v>
      </c>
      <c r="E12" s="236">
        <v>-4577267</v>
      </c>
    </row>
    <row r="13" spans="1:5">
      <c r="A13" s="148"/>
      <c r="B13" s="148" t="s">
        <v>147</v>
      </c>
      <c r="C13" s="149"/>
      <c r="D13" s="182">
        <v>-4835279</v>
      </c>
      <c r="E13" s="237">
        <v>-3922250</v>
      </c>
    </row>
    <row r="14" spans="1:5" ht="15.75" thickBot="1">
      <c r="A14" s="81"/>
      <c r="B14" s="85" t="s">
        <v>148</v>
      </c>
      <c r="C14" s="150"/>
      <c r="D14" s="183">
        <v>-807496</v>
      </c>
      <c r="E14" s="238">
        <v>-655017</v>
      </c>
    </row>
    <row r="15" spans="1:5" ht="15.75" thickBot="1">
      <c r="A15" s="125">
        <v>6</v>
      </c>
      <c r="B15" s="136" t="s">
        <v>61</v>
      </c>
      <c r="C15" s="79"/>
      <c r="D15" s="180">
        <v>-1103149.0208333335</v>
      </c>
      <c r="E15" s="234">
        <v>-1235870</v>
      </c>
    </row>
    <row r="16" spans="1:5" ht="15.75" thickBot="1">
      <c r="A16" s="136">
        <v>7</v>
      </c>
      <c r="B16" s="136" t="s">
        <v>62</v>
      </c>
      <c r="C16" s="79"/>
      <c r="D16" s="180">
        <v>-10437211.995999999</v>
      </c>
      <c r="E16" s="234">
        <v>-6938597</v>
      </c>
    </row>
    <row r="17" spans="1:5" ht="15.75" thickBot="1">
      <c r="A17" s="136">
        <v>8</v>
      </c>
      <c r="B17" s="136" t="s">
        <v>63</v>
      </c>
      <c r="C17" s="79"/>
      <c r="D17" s="132">
        <v>-59782463.01683332</v>
      </c>
      <c r="E17" s="236">
        <v>-52702364</v>
      </c>
    </row>
    <row r="18" spans="1:5" ht="15.75" thickBot="1">
      <c r="A18" s="125">
        <v>9</v>
      </c>
      <c r="B18" s="136" t="s">
        <v>64</v>
      </c>
      <c r="C18" s="79"/>
      <c r="D18" s="132">
        <v>6112040.9831666797</v>
      </c>
      <c r="E18" s="236">
        <v>4197818</v>
      </c>
    </row>
    <row r="19" spans="1:5" ht="15.75" thickBot="1">
      <c r="A19" s="151">
        <v>10</v>
      </c>
      <c r="B19" s="146" t="s">
        <v>65</v>
      </c>
      <c r="C19" s="79"/>
      <c r="D19" s="185"/>
      <c r="E19" s="239"/>
    </row>
    <row r="20" spans="1:5" ht="15.75" thickBot="1">
      <c r="A20" s="136">
        <v>11</v>
      </c>
      <c r="B20" s="136" t="s">
        <v>66</v>
      </c>
      <c r="C20" s="79"/>
      <c r="D20" s="180"/>
      <c r="E20" s="234"/>
    </row>
    <row r="21" spans="1:5" ht="15.75" thickBot="1">
      <c r="A21" s="136">
        <v>12</v>
      </c>
      <c r="B21" s="136" t="s">
        <v>67</v>
      </c>
      <c r="C21" s="79">
        <v>6</v>
      </c>
      <c r="D21" s="132">
        <v>-1008330.9900000002</v>
      </c>
      <c r="E21" s="236">
        <v>0</v>
      </c>
    </row>
    <row r="22" spans="1:5">
      <c r="A22" s="152"/>
      <c r="B22" s="153" t="s">
        <v>75</v>
      </c>
      <c r="C22" s="150"/>
      <c r="D22" s="184"/>
      <c r="E22" s="240"/>
    </row>
    <row r="23" spans="1:5">
      <c r="A23" s="152"/>
      <c r="B23" s="85" t="s">
        <v>68</v>
      </c>
      <c r="C23" s="150"/>
      <c r="D23" s="184">
        <v>-1008330.9900000002</v>
      </c>
      <c r="E23" s="240"/>
    </row>
    <row r="24" spans="1:5">
      <c r="A24" s="152"/>
      <c r="B24" s="85" t="s">
        <v>69</v>
      </c>
      <c r="C24" s="150"/>
      <c r="D24" s="184"/>
      <c r="E24" s="240"/>
    </row>
    <row r="25" spans="1:5" ht="15.75" thickBot="1">
      <c r="A25" s="154"/>
      <c r="B25" s="155" t="s">
        <v>70</v>
      </c>
      <c r="C25" s="149"/>
      <c r="D25" s="186"/>
      <c r="E25" s="241"/>
    </row>
    <row r="26" spans="1:5" ht="15.75" thickBot="1">
      <c r="A26" s="8">
        <v>13</v>
      </c>
      <c r="B26" s="7" t="s">
        <v>13</v>
      </c>
      <c r="C26" s="26"/>
      <c r="D26" s="133">
        <v>-1008330.9900000002</v>
      </c>
      <c r="E26" s="233"/>
    </row>
    <row r="27" spans="1:5" ht="15.75" thickBot="1">
      <c r="A27" s="8">
        <v>14</v>
      </c>
      <c r="B27" s="7" t="s">
        <v>71</v>
      </c>
      <c r="C27" s="26">
        <v>7</v>
      </c>
      <c r="D27" s="133">
        <v>5103709.9931666795</v>
      </c>
      <c r="E27" s="233">
        <v>4197818</v>
      </c>
    </row>
    <row r="28" spans="1:5" ht="15.75" thickBot="1">
      <c r="A28" s="156">
        <v>15</v>
      </c>
      <c r="B28" s="136" t="s">
        <v>72</v>
      </c>
      <c r="C28" s="79">
        <v>8</v>
      </c>
      <c r="D28" s="133">
        <v>510370.99931666796</v>
      </c>
      <c r="E28" s="233">
        <v>419782.00000000006</v>
      </c>
    </row>
    <row r="29" spans="1:5" ht="15.75" thickBot="1">
      <c r="A29" s="157">
        <v>16</v>
      </c>
      <c r="B29" s="136" t="s">
        <v>73</v>
      </c>
      <c r="C29" s="79"/>
      <c r="D29" s="133">
        <v>4593338.9938500114</v>
      </c>
      <c r="E29" s="233">
        <v>3778036</v>
      </c>
    </row>
    <row r="30" spans="1:5" ht="15.75" thickBot="1">
      <c r="A30" s="136">
        <v>17</v>
      </c>
      <c r="B30" s="136" t="s">
        <v>74</v>
      </c>
      <c r="C30" s="79"/>
      <c r="D30" s="132"/>
      <c r="E30" s="132"/>
    </row>
    <row r="31" spans="1:5">
      <c r="A31" s="32"/>
      <c r="B31" s="32"/>
      <c r="C31" s="43"/>
      <c r="D31" s="43"/>
      <c r="E31" s="43"/>
    </row>
    <row r="32" spans="1:5">
      <c r="A32" s="32"/>
      <c r="B32" s="32"/>
      <c r="C32" s="43"/>
      <c r="D32" s="43"/>
      <c r="E32" s="43"/>
    </row>
    <row r="33" spans="2:5">
      <c r="D33" s="222"/>
    </row>
    <row r="34" spans="2:5">
      <c r="C34" s="222"/>
      <c r="D34" s="222"/>
    </row>
    <row r="35" spans="2:5" ht="15.75">
      <c r="B35" s="141" t="s">
        <v>166</v>
      </c>
      <c r="E35" s="200" t="s">
        <v>266</v>
      </c>
    </row>
    <row r="36" spans="2:5" ht="15.75">
      <c r="B36" s="141"/>
      <c r="C36" s="222"/>
      <c r="E36" s="200"/>
    </row>
    <row r="37" spans="2:5" ht="15.75">
      <c r="B37" s="141" t="s">
        <v>167</v>
      </c>
      <c r="C37" s="222"/>
      <c r="E37" s="200" t="s">
        <v>267</v>
      </c>
    </row>
    <row r="39" spans="2:5">
      <c r="B39" s="32"/>
      <c r="C39" s="43"/>
      <c r="D39" s="43"/>
      <c r="E39" s="43"/>
    </row>
    <row r="40" spans="2:5">
      <c r="B40" s="32"/>
      <c r="C40" s="43"/>
      <c r="D40" s="43"/>
      <c r="E40" s="43"/>
    </row>
    <row r="41" spans="2:5">
      <c r="B41" s="32"/>
      <c r="C41" s="43"/>
      <c r="D41" s="43"/>
      <c r="E41" s="43"/>
    </row>
    <row r="42" spans="2:5">
      <c r="B42" s="32"/>
      <c r="C42" s="43"/>
      <c r="D42" s="43"/>
      <c r="E42" s="43"/>
    </row>
  </sheetData>
  <mergeCells count="2">
    <mergeCell ref="A4:E4"/>
    <mergeCell ref="A5:E5"/>
  </mergeCells>
  <phoneticPr fontId="2" type="noConversion"/>
  <pageMargins left="0.55000000000000004" right="0.25" top="1.5" bottom="1" header="0.5" footer="0.5"/>
  <pageSetup paperSize="9" scale="95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CFFCC"/>
  </sheetPr>
  <dimension ref="A1:H22"/>
  <sheetViews>
    <sheetView view="pageBreakPreview" zoomScaleSheetLayoutView="100" workbookViewId="0">
      <selection sqref="A1:H27"/>
    </sheetView>
  </sheetViews>
  <sheetFormatPr defaultRowHeight="15"/>
  <cols>
    <col min="1" max="1" width="3.7109375" style="6" customWidth="1"/>
    <col min="2" max="2" width="39.85546875" style="6" customWidth="1"/>
    <col min="3" max="3" width="11.7109375" style="6" customWidth="1"/>
    <col min="4" max="4" width="9.85546875" style="6" customWidth="1"/>
    <col min="5" max="5" width="10.140625" style="6" customWidth="1"/>
    <col min="6" max="6" width="11" style="6" customWidth="1"/>
    <col min="7" max="7" width="11.42578125" style="6" customWidth="1"/>
    <col min="8" max="8" width="12" style="6" customWidth="1"/>
    <col min="9" max="16384" width="9.140625" style="6"/>
  </cols>
  <sheetData>
    <row r="1" spans="1:8">
      <c r="A1" s="4" t="s">
        <v>165</v>
      </c>
      <c r="B1" s="3"/>
      <c r="C1" s="3"/>
      <c r="D1" s="3"/>
      <c r="E1" s="3"/>
      <c r="F1" s="3"/>
      <c r="G1" s="3"/>
      <c r="H1" s="3"/>
    </row>
    <row r="2" spans="1:8">
      <c r="A2" s="4"/>
      <c r="B2" s="3"/>
      <c r="C2" s="3"/>
      <c r="D2" s="3"/>
      <c r="E2" s="3"/>
      <c r="F2" s="3"/>
      <c r="G2" s="3"/>
      <c r="H2" s="3"/>
    </row>
    <row r="3" spans="1:8">
      <c r="A3" s="278" t="s">
        <v>484</v>
      </c>
      <c r="B3" s="278"/>
      <c r="C3" s="278"/>
      <c r="D3" s="278"/>
      <c r="E3" s="278"/>
      <c r="F3" s="278"/>
      <c r="G3" s="278"/>
      <c r="H3" s="278"/>
    </row>
    <row r="4" spans="1:8">
      <c r="A4" s="16" t="s">
        <v>150</v>
      </c>
      <c r="B4" s="2"/>
      <c r="C4" s="2"/>
      <c r="D4" s="2"/>
      <c r="E4" s="2"/>
      <c r="F4" s="2"/>
      <c r="G4" s="2"/>
      <c r="H4" s="2"/>
    </row>
    <row r="5" spans="1:8" ht="15.75" thickBot="1">
      <c r="A5" s="3"/>
      <c r="B5" s="2"/>
      <c r="C5" s="3"/>
      <c r="D5" s="3"/>
      <c r="E5" s="3"/>
      <c r="F5" s="3"/>
      <c r="G5" s="2"/>
      <c r="H5" s="3"/>
    </row>
    <row r="6" spans="1:8" s="13" customFormat="1" ht="42.75">
      <c r="A6" s="18" t="s">
        <v>108</v>
      </c>
      <c r="B6" s="19" t="s">
        <v>109</v>
      </c>
      <c r="C6" s="19" t="s">
        <v>149</v>
      </c>
      <c r="D6" s="19" t="s">
        <v>110</v>
      </c>
      <c r="E6" s="19" t="s">
        <v>151</v>
      </c>
      <c r="F6" s="19" t="s">
        <v>111</v>
      </c>
      <c r="G6" s="19" t="s">
        <v>152</v>
      </c>
      <c r="H6" s="20" t="s">
        <v>112</v>
      </c>
    </row>
    <row r="7" spans="1:8" s="5" customFormat="1" ht="17.25" customHeight="1" thickBot="1">
      <c r="A7" s="23" t="s">
        <v>1</v>
      </c>
      <c r="B7" s="24" t="s">
        <v>265</v>
      </c>
      <c r="C7" s="25">
        <v>20293000</v>
      </c>
      <c r="D7" s="25">
        <v>0</v>
      </c>
      <c r="E7" s="25">
        <v>0</v>
      </c>
      <c r="F7" s="25">
        <v>93123</v>
      </c>
      <c r="G7" s="25">
        <v>4076687.9999996852</v>
      </c>
      <c r="H7" s="188">
        <v>24462810.999999683</v>
      </c>
    </row>
    <row r="8" spans="1:8" ht="17.25" customHeight="1">
      <c r="A8" s="22">
        <v>1</v>
      </c>
      <c r="B8" s="11" t="s">
        <v>12</v>
      </c>
      <c r="C8" s="12"/>
      <c r="D8" s="12"/>
      <c r="E8" s="12"/>
      <c r="F8" s="12"/>
      <c r="G8" s="12">
        <v>3778036</v>
      </c>
      <c r="H8" s="21">
        <v>3778036</v>
      </c>
    </row>
    <row r="9" spans="1:8" ht="17.25" customHeight="1">
      <c r="A9" s="22">
        <v>2</v>
      </c>
      <c r="B9" s="11" t="s">
        <v>113</v>
      </c>
      <c r="C9" s="12"/>
      <c r="D9" s="12"/>
      <c r="E9" s="12"/>
      <c r="F9" s="12"/>
      <c r="G9" s="12"/>
      <c r="H9" s="21">
        <v>0</v>
      </c>
    </row>
    <row r="10" spans="1:8" ht="17.25" customHeight="1">
      <c r="A10" s="22">
        <v>3</v>
      </c>
      <c r="B10" s="11" t="s">
        <v>114</v>
      </c>
      <c r="C10" s="12">
        <v>3870000</v>
      </c>
      <c r="D10" s="12"/>
      <c r="E10" s="12"/>
      <c r="F10" s="12">
        <v>206688</v>
      </c>
      <c r="G10" s="199">
        <v>-4076688</v>
      </c>
      <c r="H10" s="21">
        <v>0</v>
      </c>
    </row>
    <row r="11" spans="1:8" ht="17.25" customHeight="1">
      <c r="A11" s="22">
        <v>4</v>
      </c>
      <c r="B11" s="11" t="s">
        <v>115</v>
      </c>
      <c r="C11" s="12"/>
      <c r="D11" s="12"/>
      <c r="E11" s="12"/>
      <c r="F11" s="12"/>
      <c r="G11" s="12"/>
      <c r="H11" s="21">
        <v>0</v>
      </c>
    </row>
    <row r="12" spans="1:8" s="5" customFormat="1" ht="17.25" customHeight="1" thickBot="1">
      <c r="A12" s="23" t="s">
        <v>0</v>
      </c>
      <c r="B12" s="24" t="s">
        <v>370</v>
      </c>
      <c r="C12" s="25">
        <v>24163000</v>
      </c>
      <c r="D12" s="25">
        <v>0</v>
      </c>
      <c r="E12" s="25">
        <v>0</v>
      </c>
      <c r="F12" s="25">
        <v>299811</v>
      </c>
      <c r="G12" s="25">
        <v>3778035.9999996852</v>
      </c>
      <c r="H12" s="188">
        <v>28240846.999999683</v>
      </c>
    </row>
    <row r="13" spans="1:8">
      <c r="A13" s="22">
        <v>1</v>
      </c>
      <c r="B13" s="11" t="s">
        <v>12</v>
      </c>
      <c r="C13" s="12"/>
      <c r="D13" s="12"/>
      <c r="E13" s="12"/>
      <c r="F13" s="12"/>
      <c r="G13" s="12">
        <v>4593338.9938500114</v>
      </c>
      <c r="H13" s="21">
        <v>4593338.9938500114</v>
      </c>
    </row>
    <row r="14" spans="1:8">
      <c r="A14" s="22">
        <v>2</v>
      </c>
      <c r="B14" s="11" t="s">
        <v>113</v>
      </c>
      <c r="C14" s="12"/>
      <c r="D14" s="12"/>
      <c r="E14" s="12"/>
      <c r="F14" s="12"/>
      <c r="G14" s="12"/>
      <c r="H14" s="21">
        <v>0</v>
      </c>
    </row>
    <row r="15" spans="1:8">
      <c r="A15" s="22">
        <v>3</v>
      </c>
      <c r="B15" s="11" t="s">
        <v>114</v>
      </c>
      <c r="C15" s="12"/>
      <c r="D15" s="12"/>
      <c r="E15" s="12"/>
      <c r="F15" s="12">
        <v>278036</v>
      </c>
      <c r="G15" s="199"/>
      <c r="H15" s="21">
        <v>0</v>
      </c>
    </row>
    <row r="16" spans="1:8">
      <c r="A16" s="22">
        <v>4</v>
      </c>
      <c r="B16" s="11" t="s">
        <v>115</v>
      </c>
      <c r="C16" s="12"/>
      <c r="D16" s="12"/>
      <c r="E16" s="12"/>
      <c r="F16" s="12"/>
      <c r="G16" s="12"/>
      <c r="H16" s="21">
        <v>0</v>
      </c>
    </row>
    <row r="17" spans="1:8" ht="15.75" thickBot="1">
      <c r="A17" s="23" t="s">
        <v>3</v>
      </c>
      <c r="B17" s="24" t="s">
        <v>483</v>
      </c>
      <c r="C17" s="25">
        <v>24163000</v>
      </c>
      <c r="D17" s="25">
        <v>0</v>
      </c>
      <c r="E17" s="25">
        <v>0</v>
      </c>
      <c r="F17" s="25">
        <v>577847</v>
      </c>
      <c r="G17" s="25">
        <v>4593338.9938500114</v>
      </c>
      <c r="H17" s="188">
        <v>29334185.993850011</v>
      </c>
    </row>
    <row r="18" spans="1:8">
      <c r="A18" s="14"/>
      <c r="C18" s="9"/>
      <c r="E18" s="9"/>
      <c r="F18" s="9"/>
      <c r="G18" s="9"/>
      <c r="H18" s="9"/>
    </row>
    <row r="19" spans="1:8">
      <c r="A19" s="14"/>
      <c r="C19" s="9"/>
    </row>
    <row r="20" spans="1:8" ht="15.75">
      <c r="A20" s="14"/>
      <c r="B20" s="187" t="s">
        <v>166</v>
      </c>
      <c r="G20" s="200" t="s">
        <v>266</v>
      </c>
    </row>
    <row r="21" spans="1:8" ht="15.75">
      <c r="A21" s="14"/>
      <c r="B21" s="187"/>
      <c r="G21" s="200"/>
    </row>
    <row r="22" spans="1:8" ht="15.75">
      <c r="A22" s="14"/>
      <c r="B22" s="187" t="s">
        <v>167</v>
      </c>
      <c r="G22" s="200" t="s">
        <v>267</v>
      </c>
    </row>
  </sheetData>
  <mergeCells count="1">
    <mergeCell ref="A3:H3"/>
  </mergeCells>
  <pageMargins left="0.45" right="0.2" top="1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CCFFCC"/>
  </sheetPr>
  <dimension ref="A1:D54"/>
  <sheetViews>
    <sheetView view="pageBreakPreview" topLeftCell="A14" workbookViewId="0">
      <selection sqref="A1:D42"/>
    </sheetView>
  </sheetViews>
  <sheetFormatPr defaultRowHeight="15"/>
  <cols>
    <col min="1" max="1" width="4.140625" style="33" customWidth="1"/>
    <col min="2" max="2" width="58.5703125" style="33" customWidth="1"/>
    <col min="3" max="3" width="18.140625" style="33" bestFit="1" customWidth="1"/>
    <col min="4" max="4" width="13.7109375" style="33" customWidth="1"/>
    <col min="5" max="16384" width="9.140625" style="33"/>
  </cols>
  <sheetData>
    <row r="1" spans="1:4">
      <c r="A1" s="32" t="s">
        <v>165</v>
      </c>
      <c r="B1" s="134"/>
      <c r="C1" s="134"/>
      <c r="D1" s="134"/>
    </row>
    <row r="2" spans="1:4">
      <c r="A2" s="32"/>
      <c r="B2" s="134"/>
      <c r="C2" s="134"/>
      <c r="D2" s="134"/>
    </row>
    <row r="3" spans="1:4">
      <c r="A3" s="32"/>
      <c r="B3" s="134"/>
      <c r="C3" s="134"/>
      <c r="D3" s="134"/>
    </row>
    <row r="4" spans="1:4">
      <c r="A4" s="279" t="s">
        <v>468</v>
      </c>
      <c r="B4" s="279"/>
      <c r="C4" s="279"/>
      <c r="D4" s="279"/>
    </row>
    <row r="5" spans="1:4" ht="15.75" thickBot="1">
      <c r="A5" s="135"/>
      <c r="B5" s="135"/>
      <c r="C5" s="135"/>
      <c r="D5" s="135"/>
    </row>
    <row r="6" spans="1:4" ht="30.75" thickBot="1">
      <c r="A6" s="193" t="s">
        <v>32</v>
      </c>
      <c r="B6" s="194" t="s">
        <v>92</v>
      </c>
      <c r="C6" s="218" t="s">
        <v>28</v>
      </c>
      <c r="D6" s="193" t="s">
        <v>29</v>
      </c>
    </row>
    <row r="7" spans="1:4" ht="15.75" thickBot="1">
      <c r="A7" s="131" t="s">
        <v>11</v>
      </c>
      <c r="B7" s="195" t="s">
        <v>76</v>
      </c>
      <c r="C7" s="197">
        <v>-90982.985999989323</v>
      </c>
      <c r="D7" s="197">
        <v>1067224.9999999974</v>
      </c>
    </row>
    <row r="8" spans="1:4">
      <c r="A8" s="137"/>
      <c r="B8" s="138" t="s">
        <v>93</v>
      </c>
      <c r="C8" s="220">
        <v>5103709.9931666795</v>
      </c>
      <c r="D8" s="220">
        <v>4197818</v>
      </c>
    </row>
    <row r="9" spans="1:4">
      <c r="A9" s="121"/>
      <c r="B9" s="138" t="s">
        <v>94</v>
      </c>
      <c r="C9" s="220"/>
      <c r="D9" s="220"/>
    </row>
    <row r="10" spans="1:4">
      <c r="A10" s="121"/>
      <c r="B10" s="138" t="s">
        <v>95</v>
      </c>
      <c r="C10" s="220">
        <v>1103149.0108333337</v>
      </c>
      <c r="D10" s="220">
        <v>1235870</v>
      </c>
    </row>
    <row r="11" spans="1:4">
      <c r="A11" s="121"/>
      <c r="B11" s="138" t="s">
        <v>96</v>
      </c>
      <c r="C11" s="220"/>
      <c r="D11" s="220"/>
    </row>
    <row r="12" spans="1:4">
      <c r="A12" s="121"/>
      <c r="B12" s="138" t="s">
        <v>97</v>
      </c>
      <c r="C12" s="220"/>
      <c r="D12" s="220"/>
    </row>
    <row r="13" spans="1:4">
      <c r="A13" s="81"/>
      <c r="B13" s="138" t="s">
        <v>98</v>
      </c>
      <c r="C13" s="220"/>
      <c r="D13" s="221"/>
    </row>
    <row r="14" spans="1:4" ht="30">
      <c r="A14" s="15"/>
      <c r="B14" s="217" t="s">
        <v>99</v>
      </c>
      <c r="C14" s="267">
        <v>-834260.00000000536</v>
      </c>
      <c r="D14" s="216">
        <v>-6744354</v>
      </c>
    </row>
    <row r="15" spans="1:4">
      <c r="A15" s="10"/>
      <c r="B15" s="138" t="s">
        <v>100</v>
      </c>
      <c r="C15" s="220">
        <v>-501484.99999999744</v>
      </c>
      <c r="D15" s="220">
        <v>65130.999999997439</v>
      </c>
    </row>
    <row r="16" spans="1:4">
      <c r="A16" s="10"/>
      <c r="B16" s="138" t="s">
        <v>103</v>
      </c>
      <c r="C16" s="220">
        <v>-3367940</v>
      </c>
      <c r="D16" s="220">
        <v>2862476</v>
      </c>
    </row>
    <row r="17" spans="1:4">
      <c r="A17" s="119"/>
      <c r="B17" s="138" t="s">
        <v>101</v>
      </c>
      <c r="C17" s="220"/>
      <c r="D17" s="220"/>
    </row>
    <row r="18" spans="1:4">
      <c r="A18" s="119"/>
      <c r="B18" s="138" t="s">
        <v>77</v>
      </c>
      <c r="C18" s="220">
        <v>-1008330.9900000002</v>
      </c>
      <c r="D18" s="220"/>
    </row>
    <row r="19" spans="1:4">
      <c r="A19" s="119"/>
      <c r="B19" s="138" t="s">
        <v>78</v>
      </c>
      <c r="C19" s="220">
        <v>-585826</v>
      </c>
      <c r="D19" s="220">
        <v>-549716</v>
      </c>
    </row>
    <row r="20" spans="1:4" ht="15.75" thickBot="1">
      <c r="A20" s="119"/>
      <c r="B20" s="138" t="s">
        <v>102</v>
      </c>
      <c r="C20" s="220"/>
      <c r="D20" s="220"/>
    </row>
    <row r="21" spans="1:4" ht="15.75" thickBot="1">
      <c r="A21" s="131" t="s">
        <v>10</v>
      </c>
      <c r="B21" s="196" t="s">
        <v>79</v>
      </c>
      <c r="C21" s="197">
        <v>-1061094</v>
      </c>
      <c r="D21" s="197">
        <v>-646670</v>
      </c>
    </row>
    <row r="22" spans="1:4">
      <c r="A22" s="119"/>
      <c r="B22" s="138" t="s">
        <v>104</v>
      </c>
      <c r="C22" s="220"/>
      <c r="D22" s="220"/>
    </row>
    <row r="23" spans="1:4">
      <c r="A23" s="119"/>
      <c r="B23" s="138" t="s">
        <v>105</v>
      </c>
      <c r="C23" s="220">
        <v>-1106694</v>
      </c>
      <c r="D23" s="220">
        <v>-646670</v>
      </c>
    </row>
    <row r="24" spans="1:4">
      <c r="A24" s="119"/>
      <c r="B24" s="138" t="s">
        <v>80</v>
      </c>
      <c r="C24" s="220">
        <v>45600</v>
      </c>
      <c r="D24" s="220"/>
    </row>
    <row r="25" spans="1:4">
      <c r="A25" s="119"/>
      <c r="B25" s="138" t="s">
        <v>81</v>
      </c>
      <c r="C25" s="220"/>
      <c r="D25" s="220"/>
    </row>
    <row r="26" spans="1:4">
      <c r="A26" s="119"/>
      <c r="B26" s="138" t="s">
        <v>9</v>
      </c>
      <c r="C26" s="220"/>
      <c r="D26" s="220"/>
    </row>
    <row r="27" spans="1:4" ht="15.75" thickBot="1">
      <c r="A27" s="81"/>
      <c r="B27" s="138" t="s">
        <v>82</v>
      </c>
      <c r="C27" s="221"/>
      <c r="D27" s="221"/>
    </row>
    <row r="28" spans="1:4" ht="15.75" thickBot="1">
      <c r="A28" s="131" t="s">
        <v>8</v>
      </c>
      <c r="B28" s="215" t="s">
        <v>83</v>
      </c>
      <c r="C28" s="197"/>
      <c r="D28" s="197"/>
    </row>
    <row r="29" spans="1:4">
      <c r="A29" s="137"/>
      <c r="B29" s="138" t="s">
        <v>432</v>
      </c>
      <c r="C29" s="220"/>
      <c r="D29" s="220"/>
    </row>
    <row r="30" spans="1:4">
      <c r="A30" s="121"/>
      <c r="B30" s="138" t="s">
        <v>84</v>
      </c>
      <c r="C30" s="220"/>
      <c r="D30" s="220"/>
    </row>
    <row r="31" spans="1:4">
      <c r="A31" s="121"/>
      <c r="B31" s="138" t="s">
        <v>85</v>
      </c>
      <c r="C31" s="220"/>
      <c r="D31" s="220"/>
    </row>
    <row r="32" spans="1:4">
      <c r="A32" s="121"/>
      <c r="B32" s="138" t="s">
        <v>86</v>
      </c>
      <c r="C32" s="220"/>
      <c r="D32" s="220"/>
    </row>
    <row r="33" spans="1:4" ht="15.75" thickBot="1">
      <c r="A33" s="139"/>
      <c r="B33" s="138" t="s">
        <v>106</v>
      </c>
      <c r="C33" s="221"/>
      <c r="D33" s="221"/>
    </row>
    <row r="34" spans="1:4" ht="15.75" thickBot="1">
      <c r="A34" s="131" t="s">
        <v>87</v>
      </c>
      <c r="B34" s="215" t="s">
        <v>107</v>
      </c>
      <c r="C34" s="197">
        <v>-1152076.9859999893</v>
      </c>
      <c r="D34" s="197">
        <v>420555</v>
      </c>
    </row>
    <row r="35" spans="1:4" ht="15.75" thickBot="1">
      <c r="A35" s="131" t="s">
        <v>88</v>
      </c>
      <c r="B35" s="215" t="s">
        <v>90</v>
      </c>
      <c r="C35" s="197">
        <v>1956636</v>
      </c>
      <c r="D35" s="197">
        <v>1536081</v>
      </c>
    </row>
    <row r="36" spans="1:4" ht="15.75" thickBot="1">
      <c r="A36" s="131" t="s">
        <v>89</v>
      </c>
      <c r="B36" s="215" t="s">
        <v>91</v>
      </c>
      <c r="C36" s="197">
        <v>804559.01400001068</v>
      </c>
      <c r="D36" s="197">
        <v>1956636</v>
      </c>
    </row>
    <row r="37" spans="1:4">
      <c r="A37" s="32"/>
      <c r="B37" s="140"/>
      <c r="C37" s="140"/>
      <c r="D37" s="140"/>
    </row>
    <row r="38" spans="1:4">
      <c r="A38" s="32"/>
      <c r="B38" s="140"/>
      <c r="C38" s="140"/>
      <c r="D38" s="140"/>
    </row>
    <row r="39" spans="1:4" ht="15.75">
      <c r="A39" s="32"/>
      <c r="B39" s="141" t="s">
        <v>166</v>
      </c>
      <c r="C39" s="200" t="s">
        <v>266</v>
      </c>
      <c r="D39" s="141"/>
    </row>
    <row r="40" spans="1:4" ht="15.75">
      <c r="A40" s="32"/>
      <c r="B40" s="141"/>
      <c r="C40" s="200"/>
      <c r="D40" s="141"/>
    </row>
    <row r="41" spans="1:4" ht="15.75">
      <c r="A41" s="32"/>
      <c r="B41" s="141" t="s">
        <v>167</v>
      </c>
      <c r="C41" s="200" t="s">
        <v>267</v>
      </c>
      <c r="D41" s="141"/>
    </row>
    <row r="42" spans="1:4">
      <c r="A42" s="32"/>
      <c r="B42" s="32"/>
      <c r="C42" s="32"/>
      <c r="D42" s="32"/>
    </row>
    <row r="43" spans="1:4">
      <c r="A43" s="32"/>
      <c r="B43" s="32"/>
      <c r="C43" s="219"/>
      <c r="D43" s="32"/>
    </row>
    <row r="44" spans="1:4" ht="15.75">
      <c r="A44" s="32"/>
      <c r="B44" s="141"/>
      <c r="C44" s="141"/>
      <c r="D44" s="141"/>
    </row>
    <row r="45" spans="1:4" ht="15.75">
      <c r="A45" s="32"/>
      <c r="B45" s="141"/>
      <c r="C45" s="141"/>
      <c r="D45" s="141"/>
    </row>
    <row r="46" spans="1:4" ht="15.75">
      <c r="A46" s="32"/>
      <c r="B46" s="141"/>
      <c r="C46" s="141"/>
      <c r="D46" s="141"/>
    </row>
    <row r="47" spans="1:4">
      <c r="A47" s="32"/>
      <c r="B47" s="32"/>
      <c r="C47" s="32"/>
      <c r="D47" s="32"/>
    </row>
    <row r="48" spans="1:4">
      <c r="A48" s="32"/>
      <c r="B48" s="32"/>
      <c r="C48" s="32"/>
      <c r="D48" s="32"/>
    </row>
    <row r="49" spans="1:4">
      <c r="A49" s="32"/>
      <c r="B49" s="32"/>
      <c r="C49" s="32"/>
      <c r="D49" s="32"/>
    </row>
    <row r="50" spans="1:4">
      <c r="A50" s="32"/>
      <c r="B50" s="32"/>
      <c r="C50" s="32"/>
      <c r="D50" s="32"/>
    </row>
    <row r="51" spans="1:4">
      <c r="A51" s="32"/>
      <c r="B51" s="32"/>
      <c r="C51" s="32"/>
      <c r="D51" s="32"/>
    </row>
    <row r="52" spans="1:4">
      <c r="A52" s="32"/>
      <c r="B52" s="32"/>
      <c r="C52" s="32"/>
      <c r="D52" s="32"/>
    </row>
    <row r="53" spans="1:4">
      <c r="A53" s="32"/>
      <c r="B53" s="32"/>
      <c r="C53" s="32"/>
      <c r="D53" s="32"/>
    </row>
    <row r="54" spans="1:4">
      <c r="A54" s="32"/>
      <c r="B54" s="32"/>
      <c r="C54" s="32"/>
      <c r="D54" s="32"/>
    </row>
  </sheetData>
  <mergeCells count="1">
    <mergeCell ref="A4:D4"/>
  </mergeCells>
  <phoneticPr fontId="2" type="noConversion"/>
  <pageMargins left="0.75" right="0.25" top="1.5" bottom="1" header="0.5" footer="0.5"/>
  <pageSetup paperSize="9" scale="95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CFFCC"/>
  </sheetPr>
  <dimension ref="A2:L31"/>
  <sheetViews>
    <sheetView view="pageBreakPreview" zoomScaleSheetLayoutView="100" workbookViewId="0">
      <selection activeCell="H15" sqref="H15"/>
    </sheetView>
  </sheetViews>
  <sheetFormatPr defaultRowHeight="15"/>
  <cols>
    <col min="1" max="1" width="4.85546875" style="33" customWidth="1"/>
    <col min="2" max="2" width="18" style="33" customWidth="1"/>
    <col min="3" max="3" width="11.42578125" style="33" bestFit="1" customWidth="1"/>
    <col min="4" max="4" width="10.42578125" style="33" bestFit="1" customWidth="1"/>
    <col min="5" max="5" width="9.140625" style="33" bestFit="1" customWidth="1"/>
    <col min="6" max="6" width="12" style="33" bestFit="1" customWidth="1"/>
    <col min="7" max="7" width="10.5703125" style="33" customWidth="1"/>
    <col min="8" max="8" width="12.5703125" style="33" bestFit="1" customWidth="1"/>
    <col min="9" max="9" width="10.7109375" style="33" customWidth="1"/>
    <col min="10" max="10" width="12" style="33" bestFit="1" customWidth="1"/>
    <col min="11" max="12" width="12.5703125" style="33" bestFit="1" customWidth="1"/>
    <col min="13" max="16384" width="9.140625" style="33"/>
  </cols>
  <sheetData>
    <row r="2" spans="1:12">
      <c r="A2" s="33" t="s">
        <v>258</v>
      </c>
    </row>
    <row r="3" spans="1:12">
      <c r="A3" s="33" t="s">
        <v>161</v>
      </c>
      <c r="B3" s="32"/>
    </row>
    <row r="4" spans="1:12">
      <c r="D4" s="202"/>
      <c r="E4" s="202"/>
    </row>
    <row r="5" spans="1:12">
      <c r="D5" s="202"/>
      <c r="E5" s="202"/>
    </row>
    <row r="6" spans="1:12">
      <c r="A6" s="280" t="s">
        <v>458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</row>
    <row r="8" spans="1:12" ht="30">
      <c r="A8" s="35" t="s">
        <v>108</v>
      </c>
      <c r="B8" s="35" t="s">
        <v>173</v>
      </c>
      <c r="C8" s="35" t="s">
        <v>460</v>
      </c>
      <c r="D8" s="35" t="s">
        <v>174</v>
      </c>
      <c r="E8" s="35" t="s">
        <v>175</v>
      </c>
      <c r="F8" s="35" t="s">
        <v>461</v>
      </c>
      <c r="G8" s="35" t="s">
        <v>462</v>
      </c>
      <c r="H8" s="35" t="s">
        <v>463</v>
      </c>
      <c r="I8" s="35" t="s">
        <v>464</v>
      </c>
      <c r="J8" s="35" t="s">
        <v>465</v>
      </c>
      <c r="K8" s="35" t="s">
        <v>466</v>
      </c>
      <c r="L8" s="35" t="s">
        <v>188</v>
      </c>
    </row>
    <row r="9" spans="1:12">
      <c r="A9" s="36">
        <v>1</v>
      </c>
      <c r="B9" s="37" t="s">
        <v>176</v>
      </c>
      <c r="C9" s="38"/>
      <c r="D9" s="38"/>
      <c r="E9" s="38"/>
      <c r="F9" s="38"/>
      <c r="G9" s="38"/>
      <c r="H9" s="38"/>
      <c r="I9" s="266"/>
      <c r="J9" s="268">
        <v>0</v>
      </c>
      <c r="K9" s="38"/>
      <c r="L9" s="38"/>
    </row>
    <row r="10" spans="1:12">
      <c r="A10" s="35">
        <v>2</v>
      </c>
      <c r="B10" s="37" t="s">
        <v>177</v>
      </c>
      <c r="C10" s="39">
        <v>7326244</v>
      </c>
      <c r="D10" s="49">
        <v>788000</v>
      </c>
      <c r="E10" s="38"/>
      <c r="F10" s="39">
        <v>8114244</v>
      </c>
      <c r="G10" s="38">
        <v>3499313</v>
      </c>
      <c r="H10" s="39">
        <v>3826931</v>
      </c>
      <c r="I10" s="38">
        <v>807820.00333333365</v>
      </c>
      <c r="J10" s="269">
        <v>3807110.9966666661</v>
      </c>
      <c r="K10" s="38">
        <v>4307133.0033333339</v>
      </c>
      <c r="L10" s="38">
        <v>4307133.0033333339</v>
      </c>
    </row>
    <row r="11" spans="1:12">
      <c r="A11" s="36">
        <v>3</v>
      </c>
      <c r="B11" s="37" t="s">
        <v>178</v>
      </c>
      <c r="C11" s="39">
        <v>2451275</v>
      </c>
      <c r="D11" s="49">
        <v>200000</v>
      </c>
      <c r="E11" s="162">
        <v>480000</v>
      </c>
      <c r="F11" s="39">
        <v>2171275</v>
      </c>
      <c r="G11" s="38">
        <v>1470787</v>
      </c>
      <c r="H11" s="39">
        <v>980488</v>
      </c>
      <c r="I11" s="38">
        <v>209565.00333333336</v>
      </c>
      <c r="J11" s="269">
        <v>970922.99666666659</v>
      </c>
      <c r="K11" s="38">
        <v>1680352.0033333334</v>
      </c>
      <c r="L11" s="38">
        <v>1680352.0033333334</v>
      </c>
    </row>
    <row r="12" spans="1:12" s="41" customFormat="1">
      <c r="A12" s="35">
        <v>4</v>
      </c>
      <c r="B12" s="40" t="s">
        <v>185</v>
      </c>
      <c r="C12" s="39">
        <v>470087</v>
      </c>
      <c r="D12" s="49">
        <v>82117</v>
      </c>
      <c r="E12" s="39">
        <v>0</v>
      </c>
      <c r="F12" s="39">
        <v>552204</v>
      </c>
      <c r="G12" s="38">
        <v>101972</v>
      </c>
      <c r="H12" s="39">
        <v>368115</v>
      </c>
      <c r="I12" s="38">
        <v>75239.003333333356</v>
      </c>
      <c r="J12" s="269">
        <v>374992.99666666664</v>
      </c>
      <c r="K12" s="38">
        <v>177211.00333333336</v>
      </c>
      <c r="L12" s="38">
        <v>177211.00333333336</v>
      </c>
    </row>
    <row r="13" spans="1:12">
      <c r="A13" s="36">
        <v>5</v>
      </c>
      <c r="B13" s="40" t="s">
        <v>186</v>
      </c>
      <c r="C13" s="39">
        <v>87319</v>
      </c>
      <c r="D13" s="49">
        <v>36577</v>
      </c>
      <c r="E13" s="39"/>
      <c r="F13" s="39">
        <v>123896</v>
      </c>
      <c r="G13" s="38">
        <v>60522</v>
      </c>
      <c r="H13" s="39">
        <v>26797</v>
      </c>
      <c r="I13" s="38">
        <v>10525.000833333334</v>
      </c>
      <c r="J13" s="269">
        <v>52848.999166666668</v>
      </c>
      <c r="K13" s="38">
        <v>71047.000833333339</v>
      </c>
      <c r="L13" s="38">
        <v>71047.000833333339</v>
      </c>
    </row>
    <row r="14" spans="1:12">
      <c r="A14" s="35">
        <v>6</v>
      </c>
      <c r="B14" s="42"/>
      <c r="C14" s="39">
        <v>0</v>
      </c>
      <c r="D14" s="38"/>
      <c r="E14" s="38"/>
      <c r="F14" s="39">
        <v>0</v>
      </c>
      <c r="G14" s="38">
        <v>0</v>
      </c>
      <c r="H14" s="39">
        <v>0</v>
      </c>
      <c r="I14" s="39"/>
      <c r="J14" s="269">
        <v>0</v>
      </c>
      <c r="K14" s="38">
        <v>0</v>
      </c>
      <c r="L14" s="38">
        <v>0</v>
      </c>
    </row>
    <row r="15" spans="1:12">
      <c r="A15" s="42"/>
      <c r="B15" s="42" t="s">
        <v>179</v>
      </c>
      <c r="C15" s="38">
        <v>10334925</v>
      </c>
      <c r="D15" s="38">
        <v>1106694</v>
      </c>
      <c r="E15" s="38">
        <v>480000</v>
      </c>
      <c r="F15" s="38">
        <v>10961619</v>
      </c>
      <c r="G15" s="38">
        <v>5132594</v>
      </c>
      <c r="H15" s="38">
        <v>5202331</v>
      </c>
      <c r="I15" s="38">
        <v>1103149.0108333337</v>
      </c>
      <c r="J15" s="270">
        <v>5205875.9891666658</v>
      </c>
      <c r="K15" s="38">
        <v>6235743.0108333342</v>
      </c>
      <c r="L15" s="38">
        <v>6235743.0108333342</v>
      </c>
    </row>
    <row r="16" spans="1:12">
      <c r="C16" s="142"/>
      <c r="G16" s="179"/>
      <c r="H16" s="142"/>
      <c r="I16" s="179"/>
      <c r="J16" s="179"/>
      <c r="K16" s="179"/>
    </row>
    <row r="17" spans="1:11">
      <c r="D17" s="142"/>
      <c r="E17" s="142"/>
      <c r="F17" s="142"/>
      <c r="G17" s="142"/>
      <c r="H17" s="142"/>
      <c r="I17" s="198"/>
      <c r="J17" s="198"/>
      <c r="K17" s="198"/>
    </row>
    <row r="18" spans="1:11">
      <c r="K18" s="142"/>
    </row>
    <row r="20" spans="1:11">
      <c r="F20" s="204"/>
      <c r="G20" s="230" t="s">
        <v>172</v>
      </c>
      <c r="H20" s="204"/>
    </row>
    <row r="21" spans="1:11">
      <c r="F21" s="204"/>
      <c r="G21" s="230"/>
      <c r="H21" s="204"/>
    </row>
    <row r="22" spans="1:11">
      <c r="F22" s="204"/>
      <c r="G22" s="231" t="s">
        <v>167</v>
      </c>
      <c r="H22" s="204"/>
    </row>
    <row r="25" spans="1:11">
      <c r="H25" s="142"/>
    </row>
    <row r="26" spans="1:11">
      <c r="A26" s="33" t="s">
        <v>187</v>
      </c>
      <c r="J26" s="142"/>
    </row>
    <row r="27" spans="1:11">
      <c r="A27" s="33" t="s">
        <v>180</v>
      </c>
      <c r="J27" s="142"/>
    </row>
    <row r="31" spans="1:11">
      <c r="J31" s="142"/>
    </row>
  </sheetData>
  <mergeCells count="1">
    <mergeCell ref="A6:L6"/>
  </mergeCells>
  <pageMargins left="0.95" right="0.45" top="1.2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CFFCC"/>
  </sheetPr>
  <dimension ref="A1:F74"/>
  <sheetViews>
    <sheetView view="pageBreakPreview" topLeftCell="A49" zoomScaleSheetLayoutView="100" workbookViewId="0">
      <selection activeCell="C17" sqref="C17"/>
    </sheetView>
  </sheetViews>
  <sheetFormatPr defaultRowHeight="15"/>
  <cols>
    <col min="1" max="1" width="6" style="204" customWidth="1"/>
    <col min="2" max="2" width="30.85546875" style="204" customWidth="1"/>
    <col min="3" max="3" width="8.42578125" style="204" customWidth="1"/>
    <col min="4" max="4" width="12.42578125" style="232" customWidth="1"/>
    <col min="5" max="5" width="14" style="204" customWidth="1"/>
    <col min="6" max="16384" width="9.140625" style="204"/>
  </cols>
  <sheetData>
    <row r="1" spans="1:6" s="33" customFormat="1">
      <c r="A1" s="33" t="s">
        <v>258</v>
      </c>
      <c r="D1" s="227"/>
    </row>
    <row r="2" spans="1:6" s="33" customFormat="1">
      <c r="A2" s="33" t="s">
        <v>161</v>
      </c>
      <c r="D2" s="227"/>
    </row>
    <row r="3" spans="1:6" s="33" customFormat="1">
      <c r="B3" s="47"/>
      <c r="D3" s="227"/>
    </row>
    <row r="4" spans="1:6" s="33" customFormat="1">
      <c r="A4" s="281" t="s">
        <v>421</v>
      </c>
      <c r="B4" s="281"/>
      <c r="C4" s="281"/>
      <c r="D4" s="281"/>
      <c r="E4" s="281"/>
    </row>
    <row r="6" spans="1:6" s="203" customFormat="1" ht="21.75" customHeight="1">
      <c r="A6" s="211" t="s">
        <v>108</v>
      </c>
      <c r="B6" s="211" t="s">
        <v>373</v>
      </c>
      <c r="C6" s="212" t="s">
        <v>430</v>
      </c>
      <c r="D6" s="228" t="s">
        <v>431</v>
      </c>
      <c r="E6" s="211" t="s">
        <v>264</v>
      </c>
    </row>
    <row r="7" spans="1:6">
      <c r="A7" s="208">
        <v>1</v>
      </c>
      <c r="B7" s="205" t="s">
        <v>374</v>
      </c>
      <c r="C7" s="206">
        <v>5</v>
      </c>
      <c r="D7" s="229">
        <v>478.32299999999998</v>
      </c>
      <c r="E7" s="213">
        <f>D7*C7</f>
        <v>2391.6149999999998</v>
      </c>
      <c r="F7" s="207"/>
    </row>
    <row r="8" spans="1:6">
      <c r="A8" s="208">
        <v>2</v>
      </c>
      <c r="B8" s="205" t="s">
        <v>375</v>
      </c>
      <c r="C8" s="206">
        <v>2</v>
      </c>
      <c r="D8" s="229">
        <v>2455.6320000000001</v>
      </c>
      <c r="E8" s="213">
        <f t="shared" ref="E8:E66" si="0">D8*C8</f>
        <v>4911.2640000000001</v>
      </c>
      <c r="F8" s="207"/>
    </row>
    <row r="9" spans="1:6">
      <c r="A9" s="208">
        <v>3</v>
      </c>
      <c r="B9" s="205" t="s">
        <v>376</v>
      </c>
      <c r="C9" s="206">
        <v>12</v>
      </c>
      <c r="D9" s="229">
        <v>233.364</v>
      </c>
      <c r="E9" s="213">
        <f t="shared" si="0"/>
        <v>2800.3679999999999</v>
      </c>
      <c r="F9" s="207"/>
    </row>
    <row r="10" spans="1:6">
      <c r="A10" s="208">
        <v>4</v>
      </c>
      <c r="B10" s="205" t="s">
        <v>377</v>
      </c>
      <c r="C10" s="206">
        <v>4</v>
      </c>
      <c r="D10" s="229">
        <v>3423.8519999999999</v>
      </c>
      <c r="E10" s="213">
        <f t="shared" si="0"/>
        <v>13695.407999999999</v>
      </c>
      <c r="F10" s="207"/>
    </row>
    <row r="11" spans="1:6">
      <c r="A11" s="208">
        <v>5</v>
      </c>
      <c r="B11" s="205" t="s">
        <v>469</v>
      </c>
      <c r="C11" s="206">
        <v>1</v>
      </c>
      <c r="D11" s="229">
        <v>5306.48</v>
      </c>
      <c r="E11" s="213">
        <f t="shared" si="0"/>
        <v>5306.48</v>
      </c>
      <c r="F11" s="207"/>
    </row>
    <row r="12" spans="1:6">
      <c r="A12" s="208">
        <v>6</v>
      </c>
      <c r="B12" s="205" t="s">
        <v>378</v>
      </c>
      <c r="C12" s="206">
        <v>6</v>
      </c>
      <c r="D12" s="229">
        <v>4602.125</v>
      </c>
      <c r="E12" s="213">
        <f t="shared" si="0"/>
        <v>27612.75</v>
      </c>
      <c r="F12" s="207"/>
    </row>
    <row r="13" spans="1:6">
      <c r="A13" s="208">
        <v>7</v>
      </c>
      <c r="B13" s="205" t="s">
        <v>470</v>
      </c>
      <c r="C13" s="206">
        <v>2</v>
      </c>
      <c r="D13" s="229">
        <v>1562.356</v>
      </c>
      <c r="E13" s="213">
        <f t="shared" si="0"/>
        <v>3124.712</v>
      </c>
      <c r="F13" s="207"/>
    </row>
    <row r="14" spans="1:6">
      <c r="A14" s="208">
        <v>8</v>
      </c>
      <c r="B14" s="205" t="s">
        <v>379</v>
      </c>
      <c r="C14" s="206">
        <v>5</v>
      </c>
      <c r="D14" s="229">
        <v>6051.5889999999999</v>
      </c>
      <c r="E14" s="213">
        <f t="shared" si="0"/>
        <v>30257.945</v>
      </c>
      <c r="F14" s="207"/>
    </row>
    <row r="15" spans="1:6">
      <c r="A15" s="208">
        <v>9</v>
      </c>
      <c r="B15" s="205" t="s">
        <v>380</v>
      </c>
      <c r="C15" s="206">
        <v>24</v>
      </c>
      <c r="D15" s="229">
        <v>2890.587</v>
      </c>
      <c r="E15" s="213">
        <f t="shared" si="0"/>
        <v>69374.088000000003</v>
      </c>
      <c r="F15" s="207"/>
    </row>
    <row r="16" spans="1:6">
      <c r="A16" s="208">
        <v>10</v>
      </c>
      <c r="B16" s="205" t="s">
        <v>381</v>
      </c>
      <c r="C16" s="206">
        <v>40</v>
      </c>
      <c r="D16" s="229">
        <v>957.32100000000003</v>
      </c>
      <c r="E16" s="213">
        <f t="shared" si="0"/>
        <v>38292.840000000004</v>
      </c>
      <c r="F16" s="207"/>
    </row>
    <row r="17" spans="1:6">
      <c r="A17" s="208">
        <v>11</v>
      </c>
      <c r="B17" s="205" t="s">
        <v>382</v>
      </c>
      <c r="C17" s="206">
        <v>13</v>
      </c>
      <c r="D17" s="229">
        <v>510.423</v>
      </c>
      <c r="E17" s="213">
        <f t="shared" si="0"/>
        <v>6635.4989999999998</v>
      </c>
      <c r="F17" s="207"/>
    </row>
    <row r="18" spans="1:6">
      <c r="A18" s="208">
        <v>12</v>
      </c>
      <c r="B18" s="205" t="s">
        <v>383</v>
      </c>
      <c r="C18" s="206">
        <v>18</v>
      </c>
      <c r="D18" s="229">
        <v>1181.92</v>
      </c>
      <c r="E18" s="213">
        <f t="shared" si="0"/>
        <v>21274.560000000001</v>
      </c>
      <c r="F18" s="207"/>
    </row>
    <row r="19" spans="1:6">
      <c r="A19" s="208">
        <v>13</v>
      </c>
      <c r="B19" s="205" t="s">
        <v>384</v>
      </c>
      <c r="C19" s="206">
        <v>9</v>
      </c>
      <c r="D19" s="229">
        <v>1083.752</v>
      </c>
      <c r="E19" s="213">
        <f t="shared" si="0"/>
        <v>9753.768</v>
      </c>
      <c r="F19" s="207"/>
    </row>
    <row r="20" spans="1:6">
      <c r="A20" s="208">
        <v>14</v>
      </c>
      <c r="B20" s="205" t="s">
        <v>385</v>
      </c>
      <c r="C20" s="206">
        <v>6</v>
      </c>
      <c r="D20" s="229">
        <v>10540.632</v>
      </c>
      <c r="E20" s="213">
        <f t="shared" si="0"/>
        <v>63243.792000000001</v>
      </c>
      <c r="F20" s="207"/>
    </row>
    <row r="21" spans="1:6">
      <c r="A21" s="208">
        <v>15</v>
      </c>
      <c r="B21" s="205" t="s">
        <v>386</v>
      </c>
      <c r="C21" s="206">
        <v>83</v>
      </c>
      <c r="D21" s="229">
        <v>516.63</v>
      </c>
      <c r="E21" s="213">
        <f t="shared" si="0"/>
        <v>42880.29</v>
      </c>
      <c r="F21" s="207"/>
    </row>
    <row r="22" spans="1:6">
      <c r="A22" s="208">
        <v>16</v>
      </c>
      <c r="B22" s="205" t="s">
        <v>387</v>
      </c>
      <c r="C22" s="206">
        <v>15</v>
      </c>
      <c r="D22" s="229">
        <v>2278.3200000000002</v>
      </c>
      <c r="E22" s="213">
        <f t="shared" si="0"/>
        <v>34174.800000000003</v>
      </c>
      <c r="F22" s="207"/>
    </row>
    <row r="23" spans="1:6">
      <c r="A23" s="208">
        <v>17</v>
      </c>
      <c r="B23" s="205" t="s">
        <v>388</v>
      </c>
      <c r="C23" s="206">
        <v>20</v>
      </c>
      <c r="D23" s="229">
        <v>265.63</v>
      </c>
      <c r="E23" s="213">
        <f t="shared" si="0"/>
        <v>5312.6</v>
      </c>
      <c r="F23" s="207"/>
    </row>
    <row r="24" spans="1:6">
      <c r="A24" s="208">
        <v>18</v>
      </c>
      <c r="B24" s="205" t="s">
        <v>389</v>
      </c>
      <c r="C24" s="206">
        <v>14</v>
      </c>
      <c r="D24" s="229">
        <v>282.85000000000002</v>
      </c>
      <c r="E24" s="213">
        <f t="shared" si="0"/>
        <v>3959.9000000000005</v>
      </c>
      <c r="F24" s="207"/>
    </row>
    <row r="25" spans="1:6">
      <c r="A25" s="208">
        <v>19</v>
      </c>
      <c r="B25" s="205" t="s">
        <v>390</v>
      </c>
      <c r="C25" s="206">
        <v>13</v>
      </c>
      <c r="D25" s="229">
        <v>969.55</v>
      </c>
      <c r="E25" s="213">
        <f t="shared" si="0"/>
        <v>12604.15</v>
      </c>
      <c r="F25" s="207"/>
    </row>
    <row r="26" spans="1:6">
      <c r="A26" s="208">
        <v>20</v>
      </c>
      <c r="B26" s="205" t="s">
        <v>471</v>
      </c>
      <c r="C26" s="206">
        <v>8</v>
      </c>
      <c r="D26" s="229">
        <v>1106.5899999999999</v>
      </c>
      <c r="E26" s="213">
        <f t="shared" si="0"/>
        <v>8852.7199999999993</v>
      </c>
      <c r="F26" s="207"/>
    </row>
    <row r="27" spans="1:6">
      <c r="A27" s="208">
        <v>21</v>
      </c>
      <c r="B27" s="205" t="s">
        <v>472</v>
      </c>
      <c r="C27" s="206">
        <v>10</v>
      </c>
      <c r="D27" s="229">
        <v>1085.6300000000001</v>
      </c>
      <c r="E27" s="213">
        <f t="shared" si="0"/>
        <v>10856.300000000001</v>
      </c>
      <c r="F27" s="207"/>
    </row>
    <row r="28" spans="1:6">
      <c r="A28" s="208">
        <v>22</v>
      </c>
      <c r="B28" s="205" t="s">
        <v>391</v>
      </c>
      <c r="C28" s="206">
        <v>11</v>
      </c>
      <c r="D28" s="229">
        <v>1577.72</v>
      </c>
      <c r="E28" s="213">
        <f t="shared" si="0"/>
        <v>17354.920000000002</v>
      </c>
      <c r="F28" s="207"/>
    </row>
    <row r="29" spans="1:6">
      <c r="A29" s="208">
        <v>23</v>
      </c>
      <c r="B29" s="205" t="s">
        <v>392</v>
      </c>
      <c r="C29" s="206">
        <v>8</v>
      </c>
      <c r="D29" s="229">
        <v>3330.82</v>
      </c>
      <c r="E29" s="213">
        <f t="shared" si="0"/>
        <v>26646.560000000001</v>
      </c>
      <c r="F29" s="207"/>
    </row>
    <row r="30" spans="1:6">
      <c r="A30" s="208">
        <v>24</v>
      </c>
      <c r="B30" s="205" t="s">
        <v>393</v>
      </c>
      <c r="C30" s="206">
        <v>9</v>
      </c>
      <c r="D30" s="229">
        <v>16311.82</v>
      </c>
      <c r="E30" s="213">
        <f t="shared" si="0"/>
        <v>146806.38</v>
      </c>
      <c r="F30" s="207"/>
    </row>
    <row r="31" spans="1:6">
      <c r="A31" s="208">
        <v>25</v>
      </c>
      <c r="B31" s="205" t="s">
        <v>394</v>
      </c>
      <c r="C31" s="206">
        <v>20</v>
      </c>
      <c r="D31" s="229">
        <v>913.53</v>
      </c>
      <c r="E31" s="213">
        <f t="shared" si="0"/>
        <v>18270.599999999999</v>
      </c>
      <c r="F31" s="207"/>
    </row>
    <row r="32" spans="1:6">
      <c r="A32" s="208">
        <v>26</v>
      </c>
      <c r="B32" s="205" t="s">
        <v>395</v>
      </c>
      <c r="C32" s="206">
        <v>23</v>
      </c>
      <c r="D32" s="229">
        <v>1192.69</v>
      </c>
      <c r="E32" s="213">
        <f t="shared" si="0"/>
        <v>27431.870000000003</v>
      </c>
      <c r="F32" s="207"/>
    </row>
    <row r="33" spans="1:6">
      <c r="A33" s="208">
        <v>27</v>
      </c>
      <c r="B33" s="205" t="s">
        <v>473</v>
      </c>
      <c r="C33" s="206">
        <v>10</v>
      </c>
      <c r="D33" s="229">
        <v>5243.52</v>
      </c>
      <c r="E33" s="213">
        <f t="shared" si="0"/>
        <v>52435.200000000004</v>
      </c>
      <c r="F33" s="207"/>
    </row>
    <row r="34" spans="1:6">
      <c r="A34" s="208">
        <v>28</v>
      </c>
      <c r="B34" s="205" t="s">
        <v>396</v>
      </c>
      <c r="C34" s="206">
        <v>7</v>
      </c>
      <c r="D34" s="229">
        <v>5370.62</v>
      </c>
      <c r="E34" s="213">
        <f t="shared" si="0"/>
        <v>37594.339999999997</v>
      </c>
      <c r="F34" s="207"/>
    </row>
    <row r="35" spans="1:6">
      <c r="A35" s="208">
        <v>29</v>
      </c>
      <c r="B35" s="205" t="s">
        <v>397</v>
      </c>
      <c r="C35" s="206">
        <v>16</v>
      </c>
      <c r="D35" s="229">
        <v>716.63</v>
      </c>
      <c r="E35" s="213">
        <f t="shared" si="0"/>
        <v>11466.08</v>
      </c>
      <c r="F35" s="207"/>
    </row>
    <row r="36" spans="1:6">
      <c r="A36" s="208">
        <v>30</v>
      </c>
      <c r="B36" s="205" t="s">
        <v>398</v>
      </c>
      <c r="C36" s="206">
        <v>12</v>
      </c>
      <c r="D36" s="229">
        <v>2145.86</v>
      </c>
      <c r="E36" s="213">
        <f t="shared" si="0"/>
        <v>25750.32</v>
      </c>
      <c r="F36" s="207"/>
    </row>
    <row r="37" spans="1:6">
      <c r="A37" s="208">
        <v>31</v>
      </c>
      <c r="B37" s="205" t="s">
        <v>399</v>
      </c>
      <c r="C37" s="206">
        <v>69</v>
      </c>
      <c r="D37" s="229">
        <v>134.97999999999999</v>
      </c>
      <c r="E37" s="213">
        <f t="shared" si="0"/>
        <v>9313.619999999999</v>
      </c>
      <c r="F37" s="207"/>
    </row>
    <row r="38" spans="1:6">
      <c r="A38" s="208">
        <v>32</v>
      </c>
      <c r="B38" s="205" t="s">
        <v>474</v>
      </c>
      <c r="C38" s="206">
        <v>16</v>
      </c>
      <c r="D38" s="229">
        <v>382.93</v>
      </c>
      <c r="E38" s="213">
        <f t="shared" si="0"/>
        <v>6126.88</v>
      </c>
      <c r="F38" s="207"/>
    </row>
    <row r="39" spans="1:6">
      <c r="A39" s="208">
        <v>33</v>
      </c>
      <c r="B39" s="205" t="s">
        <v>400</v>
      </c>
      <c r="C39" s="206">
        <v>8</v>
      </c>
      <c r="D39" s="229">
        <v>7030.38</v>
      </c>
      <c r="E39" s="213">
        <f t="shared" si="0"/>
        <v>56243.040000000001</v>
      </c>
      <c r="F39" s="207"/>
    </row>
    <row r="40" spans="1:6">
      <c r="A40" s="208">
        <v>34</v>
      </c>
      <c r="B40" s="205" t="s">
        <v>475</v>
      </c>
      <c r="C40" s="206">
        <v>3</v>
      </c>
      <c r="D40" s="229">
        <v>10990.66</v>
      </c>
      <c r="E40" s="213">
        <f t="shared" si="0"/>
        <v>32971.979999999996</v>
      </c>
      <c r="F40" s="207"/>
    </row>
    <row r="41" spans="1:6">
      <c r="A41" s="208">
        <v>35</v>
      </c>
      <c r="B41" s="205" t="s">
        <v>476</v>
      </c>
      <c r="C41" s="206">
        <v>4</v>
      </c>
      <c r="D41" s="229">
        <v>8880.66</v>
      </c>
      <c r="E41" s="213">
        <f t="shared" si="0"/>
        <v>35522.639999999999</v>
      </c>
      <c r="F41" s="207"/>
    </row>
    <row r="42" spans="1:6">
      <c r="A42" s="208">
        <v>36</v>
      </c>
      <c r="B42" s="205" t="s">
        <v>401</v>
      </c>
      <c r="C42" s="206">
        <v>16</v>
      </c>
      <c r="D42" s="229">
        <v>2522.33</v>
      </c>
      <c r="E42" s="213">
        <f t="shared" si="0"/>
        <v>40357.279999999999</v>
      </c>
      <c r="F42" s="207"/>
    </row>
    <row r="43" spans="1:6">
      <c r="A43" s="208">
        <v>37</v>
      </c>
      <c r="B43" s="205" t="s">
        <v>402</v>
      </c>
      <c r="C43" s="206">
        <v>7</v>
      </c>
      <c r="D43" s="229">
        <v>2889.66</v>
      </c>
      <c r="E43" s="213">
        <f t="shared" si="0"/>
        <v>20227.62</v>
      </c>
      <c r="F43" s="207"/>
    </row>
    <row r="44" spans="1:6">
      <c r="A44" s="208">
        <v>38</v>
      </c>
      <c r="B44" s="205" t="s">
        <v>403</v>
      </c>
      <c r="C44" s="206">
        <v>9</v>
      </c>
      <c r="D44" s="229">
        <v>672.83</v>
      </c>
      <c r="E44" s="213">
        <f t="shared" si="0"/>
        <v>6055.47</v>
      </c>
      <c r="F44" s="207"/>
    </row>
    <row r="45" spans="1:6">
      <c r="A45" s="208">
        <v>39</v>
      </c>
      <c r="B45" s="205" t="s">
        <v>404</v>
      </c>
      <c r="C45" s="206">
        <v>1</v>
      </c>
      <c r="D45" s="229">
        <v>22320.83</v>
      </c>
      <c r="E45" s="213">
        <f t="shared" si="0"/>
        <v>22320.83</v>
      </c>
      <c r="F45" s="207"/>
    </row>
    <row r="46" spans="1:6">
      <c r="A46" s="208">
        <v>40</v>
      </c>
      <c r="B46" s="205" t="s">
        <v>405</v>
      </c>
      <c r="C46" s="206">
        <v>1</v>
      </c>
      <c r="D46" s="229">
        <v>37718</v>
      </c>
      <c r="E46" s="213">
        <f t="shared" si="0"/>
        <v>37718</v>
      </c>
      <c r="F46" s="207"/>
    </row>
    <row r="47" spans="1:6">
      <c r="A47" s="208">
        <v>41</v>
      </c>
      <c r="B47" s="205" t="s">
        <v>406</v>
      </c>
      <c r="C47" s="206">
        <v>8</v>
      </c>
      <c r="D47" s="229">
        <v>8255.6299999999992</v>
      </c>
      <c r="E47" s="213">
        <f t="shared" si="0"/>
        <v>66045.039999999994</v>
      </c>
      <c r="F47" s="207"/>
    </row>
    <row r="48" spans="1:6">
      <c r="A48" s="208">
        <v>42</v>
      </c>
      <c r="B48" s="205" t="s">
        <v>407</v>
      </c>
      <c r="C48" s="206">
        <v>5</v>
      </c>
      <c r="D48" s="229">
        <v>4373.53</v>
      </c>
      <c r="E48" s="213">
        <f t="shared" si="0"/>
        <v>21867.649999999998</v>
      </c>
      <c r="F48" s="207"/>
    </row>
    <row r="49" spans="1:6">
      <c r="A49" s="208">
        <v>43</v>
      </c>
      <c r="B49" s="205" t="s">
        <v>477</v>
      </c>
      <c r="C49" s="206">
        <v>16</v>
      </c>
      <c r="D49" s="229">
        <v>3194.33</v>
      </c>
      <c r="E49" s="213">
        <f t="shared" si="0"/>
        <v>51109.279999999999</v>
      </c>
      <c r="F49" s="207"/>
    </row>
    <row r="50" spans="1:6">
      <c r="A50" s="208">
        <v>44</v>
      </c>
      <c r="B50" s="205" t="s">
        <v>408</v>
      </c>
      <c r="C50" s="206">
        <v>6</v>
      </c>
      <c r="D50" s="229">
        <v>663.33</v>
      </c>
      <c r="E50" s="213">
        <f t="shared" si="0"/>
        <v>3979.9800000000005</v>
      </c>
      <c r="F50" s="207"/>
    </row>
    <row r="51" spans="1:6">
      <c r="A51" s="208">
        <v>45</v>
      </c>
      <c r="B51" s="205" t="s">
        <v>478</v>
      </c>
      <c r="C51" s="206">
        <v>8</v>
      </c>
      <c r="D51" s="229">
        <v>7976.56</v>
      </c>
      <c r="E51" s="213">
        <f t="shared" si="0"/>
        <v>63812.480000000003</v>
      </c>
      <c r="F51" s="207"/>
    </row>
    <row r="52" spans="1:6">
      <c r="A52" s="208">
        <v>46</v>
      </c>
      <c r="B52" s="205" t="s">
        <v>409</v>
      </c>
      <c r="C52" s="206">
        <v>5</v>
      </c>
      <c r="D52" s="229">
        <v>9348.66</v>
      </c>
      <c r="E52" s="213">
        <f t="shared" si="0"/>
        <v>46743.3</v>
      </c>
      <c r="F52" s="207"/>
    </row>
    <row r="53" spans="1:6">
      <c r="A53" s="208">
        <v>47</v>
      </c>
      <c r="B53" s="205" t="s">
        <v>410</v>
      </c>
      <c r="C53" s="206">
        <v>18</v>
      </c>
      <c r="D53" s="229">
        <v>2799.66</v>
      </c>
      <c r="E53" s="213">
        <f t="shared" si="0"/>
        <v>50393.88</v>
      </c>
      <c r="F53" s="207"/>
    </row>
    <row r="54" spans="1:6">
      <c r="A54" s="208">
        <v>48</v>
      </c>
      <c r="B54" s="205" t="s">
        <v>411</v>
      </c>
      <c r="C54" s="206">
        <v>13</v>
      </c>
      <c r="D54" s="229">
        <v>5085.33</v>
      </c>
      <c r="E54" s="213">
        <f t="shared" si="0"/>
        <v>66109.289999999994</v>
      </c>
      <c r="F54" s="207"/>
    </row>
    <row r="55" spans="1:6">
      <c r="A55" s="208">
        <v>49</v>
      </c>
      <c r="B55" s="205" t="s">
        <v>479</v>
      </c>
      <c r="C55" s="206">
        <v>4</v>
      </c>
      <c r="D55" s="229">
        <v>6000</v>
      </c>
      <c r="E55" s="213">
        <f t="shared" si="0"/>
        <v>24000</v>
      </c>
      <c r="F55" s="207"/>
    </row>
    <row r="56" spans="1:6">
      <c r="A56" s="208">
        <v>50</v>
      </c>
      <c r="B56" s="205" t="s">
        <v>480</v>
      </c>
      <c r="C56" s="206">
        <v>11</v>
      </c>
      <c r="D56" s="229">
        <v>1348.66</v>
      </c>
      <c r="E56" s="213">
        <f t="shared" si="0"/>
        <v>14835.26</v>
      </c>
      <c r="F56" s="207"/>
    </row>
    <row r="57" spans="1:6">
      <c r="A57" s="208">
        <v>51</v>
      </c>
      <c r="B57" s="205" t="s">
        <v>481</v>
      </c>
      <c r="C57" s="206">
        <v>77</v>
      </c>
      <c r="D57" s="229">
        <v>38.049999999999997</v>
      </c>
      <c r="E57" s="213">
        <f t="shared" si="0"/>
        <v>2929.85</v>
      </c>
      <c r="F57" s="207"/>
    </row>
    <row r="58" spans="1:6">
      <c r="A58" s="208">
        <v>52</v>
      </c>
      <c r="B58" s="205" t="s">
        <v>482</v>
      </c>
      <c r="C58" s="206">
        <v>10</v>
      </c>
      <c r="D58" s="229">
        <v>1449.66</v>
      </c>
      <c r="E58" s="213">
        <f t="shared" si="0"/>
        <v>14496.6</v>
      </c>
      <c r="F58" s="207"/>
    </row>
    <row r="59" spans="1:6">
      <c r="A59" s="208">
        <v>53</v>
      </c>
      <c r="B59" s="205" t="s">
        <v>412</v>
      </c>
      <c r="C59" s="206">
        <v>18</v>
      </c>
      <c r="D59" s="229">
        <v>930.85</v>
      </c>
      <c r="E59" s="213">
        <f t="shared" si="0"/>
        <v>16755.3</v>
      </c>
      <c r="F59" s="207"/>
    </row>
    <row r="60" spans="1:6">
      <c r="A60" s="208">
        <v>54</v>
      </c>
      <c r="B60" s="205" t="s">
        <v>413</v>
      </c>
      <c r="C60" s="206">
        <v>1</v>
      </c>
      <c r="D60" s="229">
        <v>3723.22</v>
      </c>
      <c r="E60" s="213">
        <f t="shared" si="0"/>
        <v>3723.22</v>
      </c>
      <c r="F60" s="207"/>
    </row>
    <row r="61" spans="1:6">
      <c r="A61" s="208">
        <v>55</v>
      </c>
      <c r="B61" s="205" t="s">
        <v>414</v>
      </c>
      <c r="C61" s="206">
        <v>13</v>
      </c>
      <c r="D61" s="229">
        <v>2153.33</v>
      </c>
      <c r="E61" s="213">
        <f t="shared" si="0"/>
        <v>27993.29</v>
      </c>
      <c r="F61" s="207"/>
    </row>
    <row r="62" spans="1:6">
      <c r="A62" s="208">
        <v>56</v>
      </c>
      <c r="B62" s="205" t="s">
        <v>415</v>
      </c>
      <c r="C62" s="206">
        <v>4</v>
      </c>
      <c r="D62" s="229">
        <v>3147.66</v>
      </c>
      <c r="E62" s="213">
        <f t="shared" si="0"/>
        <v>12590.64</v>
      </c>
      <c r="F62" s="207"/>
    </row>
    <row r="63" spans="1:6">
      <c r="A63" s="208">
        <v>57</v>
      </c>
      <c r="B63" s="205" t="s">
        <v>416</v>
      </c>
      <c r="C63" s="206">
        <v>24</v>
      </c>
      <c r="D63" s="229">
        <v>1302.95</v>
      </c>
      <c r="E63" s="213">
        <f t="shared" si="0"/>
        <v>31270.800000000003</v>
      </c>
      <c r="F63" s="207"/>
    </row>
    <row r="64" spans="1:6">
      <c r="A64" s="208">
        <v>58</v>
      </c>
      <c r="B64" s="205" t="s">
        <v>417</v>
      </c>
      <c r="C64" s="206">
        <v>22</v>
      </c>
      <c r="D64" s="229">
        <v>1168.92</v>
      </c>
      <c r="E64" s="213">
        <f t="shared" si="0"/>
        <v>25716.240000000002</v>
      </c>
      <c r="F64" s="207"/>
    </row>
    <row r="65" spans="1:6">
      <c r="A65" s="208">
        <v>59</v>
      </c>
      <c r="B65" s="205" t="s">
        <v>418</v>
      </c>
      <c r="C65" s="206">
        <v>20</v>
      </c>
      <c r="D65" s="229">
        <v>2707.66</v>
      </c>
      <c r="E65" s="213">
        <f t="shared" si="0"/>
        <v>54153.2</v>
      </c>
      <c r="F65" s="207"/>
    </row>
    <row r="66" spans="1:6">
      <c r="A66" s="208">
        <v>60</v>
      </c>
      <c r="B66" s="205" t="s">
        <v>419</v>
      </c>
      <c r="C66" s="206">
        <v>34</v>
      </c>
      <c r="D66" s="229">
        <v>428.33</v>
      </c>
      <c r="E66" s="213">
        <f t="shared" si="0"/>
        <v>14563.22</v>
      </c>
      <c r="F66" s="207"/>
    </row>
    <row r="67" spans="1:6">
      <c r="A67" s="208"/>
      <c r="B67" s="209" t="s">
        <v>420</v>
      </c>
      <c r="C67" s="210"/>
      <c r="D67" s="214"/>
      <c r="E67" s="210">
        <f>SUM(E7:E66)</f>
        <v>1661017.9989999998</v>
      </c>
      <c r="F67" s="207"/>
    </row>
    <row r="70" spans="1:6">
      <c r="D70" s="230" t="s">
        <v>172</v>
      </c>
    </row>
    <row r="71" spans="1:6">
      <c r="D71" s="230"/>
    </row>
    <row r="72" spans="1:6">
      <c r="D72" s="231" t="s">
        <v>167</v>
      </c>
    </row>
    <row r="74" spans="1:6">
      <c r="E74" s="207"/>
    </row>
  </sheetData>
  <mergeCells count="1">
    <mergeCell ref="A4:E4"/>
  </mergeCells>
  <pageMargins left="1.45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CFFCC"/>
  </sheetPr>
  <dimension ref="A1:E29"/>
  <sheetViews>
    <sheetView view="pageBreakPreview" zoomScaleSheetLayoutView="100" workbookViewId="0">
      <selection activeCell="E21" sqref="E21"/>
    </sheetView>
  </sheetViews>
  <sheetFormatPr defaultRowHeight="15"/>
  <cols>
    <col min="1" max="1" width="5.7109375" style="33" customWidth="1"/>
    <col min="2" max="2" width="28.5703125" style="33" customWidth="1"/>
    <col min="3" max="3" width="12.5703125" style="33" customWidth="1"/>
    <col min="4" max="4" width="14.140625" style="33" customWidth="1"/>
    <col min="5" max="5" width="14" style="33" customWidth="1"/>
    <col min="6" max="16384" width="9.140625" style="33"/>
  </cols>
  <sheetData>
    <row r="1" spans="1:5">
      <c r="A1" s="33" t="s">
        <v>258</v>
      </c>
    </row>
    <row r="2" spans="1:5">
      <c r="A2" s="33" t="s">
        <v>161</v>
      </c>
    </row>
    <row r="4" spans="1:5">
      <c r="B4" s="47"/>
    </row>
    <row r="5" spans="1:5">
      <c r="B5" s="47"/>
      <c r="C5" s="47"/>
    </row>
    <row r="6" spans="1:5">
      <c r="A6" s="281" t="s">
        <v>490</v>
      </c>
      <c r="B6" s="281"/>
      <c r="C6" s="281"/>
      <c r="D6" s="281"/>
      <c r="E6" s="281"/>
    </row>
    <row r="7" spans="1:5">
      <c r="A7" s="28"/>
      <c r="B7" s="29"/>
      <c r="C7" s="47"/>
    </row>
    <row r="8" spans="1:5">
      <c r="A8" s="28"/>
      <c r="B8" s="29"/>
    </row>
    <row r="10" spans="1:5" s="48" customFormat="1">
      <c r="A10" s="36" t="s">
        <v>32</v>
      </c>
      <c r="B10" s="36" t="s">
        <v>181</v>
      </c>
      <c r="C10" s="36" t="s">
        <v>182</v>
      </c>
      <c r="D10" s="36" t="s">
        <v>183</v>
      </c>
      <c r="E10" s="36" t="s">
        <v>184</v>
      </c>
    </row>
    <row r="11" spans="1:5">
      <c r="A11" s="42">
        <v>1</v>
      </c>
      <c r="B11" s="46" t="s">
        <v>366</v>
      </c>
      <c r="C11" s="36" t="s">
        <v>495</v>
      </c>
      <c r="D11" s="36" t="s">
        <v>492</v>
      </c>
      <c r="E11" s="49">
        <v>671275</v>
      </c>
    </row>
    <row r="12" spans="1:5">
      <c r="A12" s="42">
        <v>2</v>
      </c>
      <c r="B12" s="46" t="s">
        <v>435</v>
      </c>
      <c r="C12" s="36" t="s">
        <v>496</v>
      </c>
      <c r="D12" s="36" t="s">
        <v>493</v>
      </c>
      <c r="E12" s="49">
        <v>200000</v>
      </c>
    </row>
    <row r="13" spans="1:5">
      <c r="A13" s="42">
        <v>3</v>
      </c>
      <c r="B13" s="46" t="s">
        <v>368</v>
      </c>
      <c r="C13" s="36" t="s">
        <v>497</v>
      </c>
      <c r="D13" s="36" t="s">
        <v>491</v>
      </c>
      <c r="E13" s="49">
        <v>1300000</v>
      </c>
    </row>
    <row r="14" spans="1:5">
      <c r="A14" s="42">
        <v>4</v>
      </c>
      <c r="B14" s="46"/>
      <c r="C14" s="42"/>
      <c r="D14" s="42"/>
      <c r="E14" s="49"/>
    </row>
    <row r="15" spans="1:5">
      <c r="A15" s="42">
        <v>5</v>
      </c>
      <c r="B15" s="42"/>
      <c r="C15" s="42"/>
      <c r="D15" s="42"/>
      <c r="E15" s="49"/>
    </row>
    <row r="16" spans="1:5">
      <c r="A16" s="42">
        <v>6</v>
      </c>
      <c r="B16" s="42"/>
      <c r="C16" s="42"/>
      <c r="D16" s="42"/>
      <c r="E16" s="49"/>
    </row>
    <row r="17" spans="1:5">
      <c r="A17" s="42">
        <v>7</v>
      </c>
      <c r="B17" s="42"/>
      <c r="C17" s="42"/>
      <c r="D17" s="42"/>
      <c r="E17" s="49"/>
    </row>
    <row r="18" spans="1:5">
      <c r="A18" s="42">
        <v>8</v>
      </c>
      <c r="B18" s="42"/>
      <c r="C18" s="42"/>
      <c r="D18" s="42"/>
      <c r="E18" s="49"/>
    </row>
    <row r="19" spans="1:5">
      <c r="A19" s="42">
        <v>9</v>
      </c>
      <c r="B19" s="42"/>
      <c r="C19" s="42"/>
      <c r="D19" s="42"/>
      <c r="E19" s="49"/>
    </row>
    <row r="20" spans="1:5">
      <c r="A20" s="42">
        <v>10</v>
      </c>
      <c r="B20" s="42"/>
      <c r="C20" s="42"/>
      <c r="D20" s="42"/>
      <c r="E20" s="49"/>
    </row>
    <row r="21" spans="1:5">
      <c r="A21" s="42"/>
      <c r="B21" s="42" t="s">
        <v>179</v>
      </c>
      <c r="C21" s="42"/>
      <c r="D21" s="42"/>
      <c r="E21" s="49">
        <f>SUM(E11:E20)</f>
        <v>2171275</v>
      </c>
    </row>
    <row r="27" spans="1:5">
      <c r="C27" s="34"/>
      <c r="D27" s="50" t="s">
        <v>172</v>
      </c>
    </row>
    <row r="28" spans="1:5">
      <c r="C28" s="34"/>
      <c r="D28" s="43" t="s">
        <v>167</v>
      </c>
    </row>
    <row r="29" spans="1:5">
      <c r="D29" s="44"/>
    </row>
  </sheetData>
  <mergeCells count="1">
    <mergeCell ref="A6:E6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F I</vt:lpstr>
      <vt:lpstr>A</vt:lpstr>
      <vt:lpstr>P</vt:lpstr>
      <vt:lpstr>pash</vt:lpstr>
      <vt:lpstr>K</vt:lpstr>
      <vt:lpstr>C fl</vt:lpstr>
      <vt:lpstr>aam13</vt:lpstr>
      <vt:lpstr>inv 31.12.13</vt:lpstr>
      <vt:lpstr>mj 13</vt:lpstr>
      <vt:lpstr>p 2</vt:lpstr>
      <vt:lpstr>p 3</vt:lpstr>
      <vt:lpstr>lista aam 13</vt:lpstr>
      <vt:lpstr>A!Print_Area</vt:lpstr>
      <vt:lpstr>aam13!Print_Area</vt:lpstr>
      <vt:lpstr>'C fl'!Print_Area</vt:lpstr>
      <vt:lpstr>'F I'!Print_Area</vt:lpstr>
      <vt:lpstr>'inv 31.12.13'!Print_Area</vt:lpstr>
      <vt:lpstr>K!Print_Area</vt:lpstr>
      <vt:lpstr>'lista aam 13'!Print_Area</vt:lpstr>
      <vt:lpstr>P!Print_Area</vt:lpstr>
      <vt:lpstr>'p 2'!Print_Area</vt:lpstr>
      <vt:lpstr>'p 3'!Print_Area</vt:lpstr>
      <vt:lpstr>pash!Print_Area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</dc:creator>
  <cp:lastModifiedBy>User</cp:lastModifiedBy>
  <cp:lastPrinted>2014-03-27T12:33:22Z</cp:lastPrinted>
  <dcterms:created xsi:type="dcterms:W3CDTF">2008-10-07T14:43:41Z</dcterms:created>
  <dcterms:modified xsi:type="dcterms:W3CDTF">2021-12-11T10:17:29Z</dcterms:modified>
</cp:coreProperties>
</file>