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2"/>
  </bookViews>
  <sheets>
    <sheet name="1-Pasqyra e Pozicioni Financiar" sheetId="17" r:id="rId1"/>
    <sheet name="4-Pasq. e Levizjeve ne Kapital" sheetId="18" r:id="rId2"/>
    <sheet name="3.2-CashFlow (direkt)" sheetId="19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9"/>
  <c r="B42"/>
  <c r="D29"/>
  <c r="B29"/>
  <c r="D18"/>
  <c r="D44" s="1"/>
  <c r="D47" s="1"/>
  <c r="B18"/>
  <c r="B44" s="1"/>
  <c r="B47" s="1"/>
  <c r="J35" i="18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I12" s="1"/>
  <c r="K12" s="1"/>
  <c r="B12"/>
  <c r="B24" s="1"/>
  <c r="K11"/>
  <c r="I11"/>
  <c r="K10"/>
  <c r="I10"/>
  <c r="B37" l="1"/>
  <c r="C24"/>
  <c r="C37" s="1"/>
  <c r="I37" l="1"/>
  <c r="K37" s="1"/>
  <c r="I24"/>
  <c r="K24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<sst xmlns="http://schemas.openxmlformats.org/spreadsheetml/2006/main" count="538" uniqueCount="359">
  <si>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</si>
  <si>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</si>
  <si>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</si>
  <si>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</si>
  <si>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</si>
  <si>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</si>
  <si>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</si>
  <si>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</si>
  <si>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</si>
  <si>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</si>
  <si>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</si>
  <si>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</si>
  <si>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</si>
  <si>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</si>
  <si>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</si>
  <si>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</si>
  <si>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</si>
  <si>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</si>
  <si>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</si>
  <si>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</si>
  <si>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</si>
  <si>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</si>
  <si>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</si>
  <si>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</si>
  <si>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</si>
  <si>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</si>
  <si>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</si>
  <si>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</si>
  <si>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</si>
  <si>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</si>
  <si>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</si>
  <si>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</si>
  <si>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</si>
  <si>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</si>
  <si>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</si>
  <si>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</si>
  <si>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</si>
  <si>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</si>
  <si>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</si>
  <si>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</si>
  <si>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</si>
  <si>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</si>
  <si>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</si>
  <si>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</si>
  <si>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</si>
  <si>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</si>
  <si>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</si>
  <si>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</si>
  <si>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</si>
  <si>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</si>
  <si>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</si>
  <si>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</si>
  <si>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</si>
  <si>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</si>
  <si>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</si>
  <si>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</si>
  <si>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</si>
  <si>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</si>
  <si>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</si>
  <si>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</si>
  <si>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</si>
  <si>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</si>
  <si>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</si>
  <si>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</si>
  <si>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</si>
  <si>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</si>
  <si>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</si>
  <si>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</si>
  <si>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</si>
  <si>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</si>
  <si>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</si>
  <si>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</si>
  <si>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</si>
  <si>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</si>
  <si>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</si>
  <si>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</si>
  <si>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</si>
  <si>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</si>
  <si>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</si>
  <si>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</si>
  <si>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</si>
  <si>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</si>
  <si>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</si>
  <si>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</si>
  <si>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</si>
  <si>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</si>
  <si>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</si>
  <si>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</si>
  <si>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</si>
  <si>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</si>
  <si>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</si>
  <si>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</si>
  <si>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</si>
  <si>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</si>
  <si>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</si>
  <si>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</si>
  <si>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</si>
  <si>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</si>
  <si>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</si>
  <si>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</si>
  <si>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</si>
  <si>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</si>
  <si>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</si>
  <si>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</si>
  <si>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</si>
  <si>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</si>
  <si>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</si>
  <si>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</si>
  <si>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</si>
  <si>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</si>
  <si>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</si>
  <si>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</si>
  <si>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</si>
  <si>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</si>
  <si>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</si>
  <si>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</si>
  <si>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</si>
  <si>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</si>
  <si>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</si>
  <si>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</si>
  <si>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</si>
  <si>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</si>
  <si>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</si>
  <si>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</si>
  <si>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</si>
  <si>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</si>
  <si>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</si>
  <si>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</si>
  <si>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</si>
  <si>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</si>
  <si>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</si>
  <si>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</si>
  <si>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</si>
  <si>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</si>
  <si>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</si>
  <si>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</si>
  <si>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</si>
  <si>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</si>
  <si>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</si>
  <si>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</si>
  <si>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</si>
  <si>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</si>
  <si>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</si>
  <si>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</si>
  <si>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</si>
  <si>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</si>
  <si>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</si>
  <si>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</si>
  <si>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</si>
  <si>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</si>
  <si>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</si>
  <si>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</si>
  <si>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</si>
  <si>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</si>
  <si>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</si>
  <si>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</si>
  <si>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</si>
  <si>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</si>
  <si>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</si>
  <si>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</si>
  <si>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</si>
  <si>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</si>
  <si>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</si>
  <si>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</si>
  <si>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</si>
  <si>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</si>
  <si>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</si>
  <si>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</si>
  <si>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</si>
  <si>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</si>
  <si>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</si>
  <si>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</si>
  <si>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</si>
  <si>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</si>
  <si>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</si>
  <si>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</si>
  <si>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</si>
  <si>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</si>
  <si>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</si>
  <si>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</si>
  <si>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</si>
  <si>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</si>
  <si>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</si>
  <si>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</si>
  <si>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</si>
  <si>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</si>
  <si>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</si>
  <si>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</si>
  <si>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</si>
  <si>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</si>
  <si>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</si>
  <si>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</si>
  <si>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</si>
  <si>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</si>
  <si>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</si>
  <si>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</si>
  <si>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</si>
  <si>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</si>
  <si>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</si>
  <si>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</si>
  <si>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</si>
  <si>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</si>
  <si>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</si>
  <si>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</si>
  <si>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</si>
  <si>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</si>
  <si>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</si>
  <si>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</si>
  <si>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</si>
  <si>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</si>
  <si>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</si>
  <si>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</si>
  <si>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</si>
  <si>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</si>
  <si>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</si>
  <si>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</si>
  <si>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</si>
  <si>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</si>
  <si>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</si>
  <si>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</si>
  <si>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</si>
  <si>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</si>
  <si>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</si>
  <si>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</si>
  <si>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</si>
  <si>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</si>
  <si>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</si>
  <si>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</si>
  <si>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</si>
  <si>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</si>
  <si>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</si>
  <si>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</si>
  <si>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</si>
  <si>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</si>
  <si>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</si>
  <si>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</si>
  <si>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</si>
  <si>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</si>
  <si>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</si>
  <si>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</si>
  <si>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</si>
  <si>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</si>
  <si>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</si>
  <si>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</si>
  <si>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</si>
  <si>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</si>
  <si>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</si>
  <si>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</si>
  <si>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</si>
  <si>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</si>
  <si>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</si>
  <si>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</si>
  <si>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</si>
  <si>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</si>
  <si>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</si>
  <si>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</si>
  <si>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</si>
  <si>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</si>
  <si>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</si>
  <si>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</si>
  <si>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</si>
  <si>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</si>
  <si>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</si>
  <si>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</si>
  <si>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</si>
  <si>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</si>
  <si>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</si>
  <si>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</si>
  <si>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</si>
  <si>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</si>
  <si>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</si>
  <si>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</si>
  <si>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</si>
  <si>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</si>
  <si>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</si>
  <si>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</si>
  <si>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</si>
  <si>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</si>
  <si>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</si>
  <si>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</si>
  <si>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</si>
  <si>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</si>
  <si>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</si>
  <si>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</si>
  <si>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</si>
  <si>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</si>
  <si>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</si>
  <si>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</si>
  <si>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</si>
  <si>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</si>
  <si>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</si>
  <si>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</si>
  <si>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</si>
  <si>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</si>
  <si>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</si>
  <si>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</si>
  <si>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vitit2020</t>
  </si>
  <si>
    <t>FIRMA G.M.K.PAWER GROUP SHPK</t>
  </si>
  <si>
    <t>NIPT L62207041G</t>
  </si>
  <si>
    <t>Lek</t>
  </si>
  <si>
    <t>Te tjera financiare TVSH TATIM FITIMI</t>
  </si>
  <si>
    <t>Pasqyrat financiare te vitit 2020</t>
  </si>
  <si>
    <t>g.m.k.pawer group shpk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</si>
  <si>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</si>
  <si>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</si>
  <si>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</si>
  <si>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</si>
  <si>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</si>
  <si>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</si>
  <si>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</si>
  <si>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</si>
  <si>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</si>
  <si>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Fitim/(humbja) e periudhes 31.12.2019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</si>
  <si>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</si>
  <si>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</si>
  <si>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</si>
  <si>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</si>
  <si>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</si>
  <si>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</si>
  <si>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</si>
  <si>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</si>
  <si>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</si>
  <si>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Fitim/(humbja) e periudhes 31.12.2020</t>
  </si>
  <si>
    <t>Pozicioni financiar ne fund (viti aktual)</t>
  </si>
  <si>
    <t>G.M.K. PAWER GROUP SHPK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</si>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</sst>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2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93" fillId="0" borderId="0" xfId="6593" applyFont="1" applyBorder="1" applyAlignment="1">
      <alignment vertical="center"/>
    </xf>
    <xf numFmtId="3" fontId="180" fillId="0" borderId="0" xfId="6593" applyNumberFormat="1" applyFont="1" applyBorder="1" applyAlignment="1">
      <alignment vertical="center"/>
    </xf>
    <xf numFmtId="0" fontId="177" fillId="0" borderId="0" xfId="6593" applyNumberFormat="1" applyFont="1" applyFill="1" applyBorder="1" applyAlignment="1" applyProtection="1">
      <alignment wrapText="1"/>
    </xf>
    <xf numFmtId="38" fontId="181" fillId="0" borderId="0" xfId="6593" applyNumberFormat="1" applyFont="1"/>
    <xf numFmtId="38" fontId="181" fillId="0" borderId="0" xfId="6593" applyNumberFormat="1" applyFont="1" applyBorder="1"/>
    <xf numFmtId="0" fontId="182" fillId="0" borderId="0" xfId="6593" applyNumberFormat="1" applyFont="1" applyFill="1" applyBorder="1" applyAlignment="1" applyProtection="1">
      <alignment horizontal="left" indent="2"/>
    </xf>
    <xf numFmtId="0" fontId="182" fillId="0" borderId="0" xfId="6593" applyNumberFormat="1" applyFont="1" applyFill="1" applyBorder="1" applyAlignment="1" applyProtection="1">
      <alignment horizontal="left" wrapText="1" indent="2"/>
    </xf>
    <xf numFmtId="38" fontId="181" fillId="0" borderId="26" xfId="6593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3" applyNumberFormat="1" applyFont="1" applyBorder="1"/>
    <xf numFmtId="0" fontId="182" fillId="0" borderId="0" xfId="6593" applyNumberFormat="1" applyFont="1" applyFill="1" applyBorder="1" applyAlignment="1" applyProtection="1">
      <alignment horizontal="left" wrapText="1"/>
    </xf>
    <xf numFmtId="0" fontId="177" fillId="61" borderId="0" xfId="6593" applyNumberFormat="1" applyFont="1" applyFill="1" applyBorder="1" applyAlignment="1" applyProtection="1">
      <alignment horizontal="left" wrapText="1"/>
    </xf>
    <xf numFmtId="38" fontId="181" fillId="61" borderId="16" xfId="6593" applyNumberFormat="1" applyFont="1" applyFill="1" applyBorder="1"/>
    <xf numFmtId="38" fontId="181" fillId="61" borderId="0" xfId="6593" applyNumberFormat="1" applyFont="1" applyFill="1" applyBorder="1"/>
    <xf numFmtId="0" fontId="182" fillId="0" borderId="0" xfId="6593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2" workbookViewId="0">
      <selection activeCell="K96" sqref="K9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296</v>
      </c>
    </row>
    <row r="2" spans="1:5">
      <c r="A2" s="60" t="s">
        <v>297</v>
      </c>
    </row>
    <row r="3" spans="1:5">
      <c r="A3" s="60" t="s">
        <v>298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5995093</v>
      </c>
      <c r="C11" s="53"/>
      <c r="D11" s="65">
        <v>18831741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283</v>
      </c>
      <c r="B15" s="65"/>
      <c r="C15" s="53"/>
      <c r="D15" s="65"/>
      <c r="E15" s="41"/>
    </row>
    <row r="16" spans="1:5">
      <c r="A16" s="66" t="s">
        <v>300</v>
      </c>
      <c r="B16" s="65"/>
      <c r="C16" s="53"/>
      <c r="D16" s="65">
        <v>460048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284</v>
      </c>
      <c r="B18" s="65">
        <v>47543540</v>
      </c>
      <c r="C18" s="53"/>
      <c r="D18" s="65">
        <v>14981400</v>
      </c>
      <c r="E18" s="41"/>
    </row>
    <row r="19" spans="1:5" ht="16.5" customHeight="1">
      <c r="A19" s="66" t="s">
        <v>274</v>
      </c>
      <c r="B19" s="65"/>
      <c r="C19" s="53"/>
      <c r="D19" s="65"/>
      <c r="E19" s="41"/>
    </row>
    <row r="20" spans="1:5" ht="16.5" customHeight="1">
      <c r="A20" s="66" t="s">
        <v>275</v>
      </c>
      <c r="B20" s="65"/>
      <c r="C20" s="53"/>
      <c r="D20" s="65"/>
      <c r="E20" s="41"/>
    </row>
    <row r="21" spans="1:5">
      <c r="A21" s="66" t="s">
        <v>193</v>
      </c>
      <c r="B21" s="65">
        <v>23000000</v>
      </c>
      <c r="C21" s="53"/>
      <c r="D21" s="65"/>
      <c r="E21" s="41"/>
    </row>
    <row r="22" spans="1:5">
      <c r="A22" s="66" t="s">
        <v>276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76538633</v>
      </c>
      <c r="C33" s="58"/>
      <c r="D33" s="57">
        <f>SUM(D11:D32)</f>
        <v>34273189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277</v>
      </c>
      <c r="B37" s="65"/>
      <c r="C37" s="53"/>
      <c r="D37" s="65"/>
      <c r="E37" s="41"/>
    </row>
    <row r="38" spans="1:5">
      <c r="A38" s="66" t="s">
        <v>278</v>
      </c>
      <c r="B38" s="65"/>
      <c r="C38" s="53"/>
      <c r="D38" s="65"/>
      <c r="E38" s="41"/>
    </row>
    <row r="39" spans="1:5">
      <c r="A39" s="66" t="s">
        <v>279</v>
      </c>
      <c r="B39" s="65"/>
      <c r="C39" s="53"/>
      <c r="D39" s="65"/>
      <c r="E39" s="41"/>
    </row>
    <row r="40" spans="1:5">
      <c r="A40" s="66" t="s">
        <v>280</v>
      </c>
      <c r="B40" s="65"/>
      <c r="C40" s="53"/>
      <c r="D40" s="65"/>
      <c r="E40" s="41"/>
    </row>
    <row r="41" spans="1:5">
      <c r="A41" s="66" t="s">
        <v>281</v>
      </c>
      <c r="B41" s="65"/>
      <c r="C41" s="53"/>
      <c r="D41" s="65"/>
      <c r="E41" s="41"/>
    </row>
    <row r="42" spans="1:5">
      <c r="A42" s="66" t="s">
        <v>282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285</v>
      </c>
      <c r="B44" s="65"/>
      <c r="C44" s="53"/>
      <c r="D44" s="65"/>
      <c r="E44" s="41"/>
    </row>
    <row r="45" spans="1:5">
      <c r="A45" s="66" t="s">
        <v>286</v>
      </c>
      <c r="B45" s="65">
        <v>2565111</v>
      </c>
      <c r="C45" s="53"/>
      <c r="D45" s="65">
        <v>2955004</v>
      </c>
      <c r="E45" s="41"/>
    </row>
    <row r="46" spans="1:5">
      <c r="A46" s="66" t="s">
        <v>287</v>
      </c>
      <c r="B46" s="65">
        <v>3408712</v>
      </c>
      <c r="C46" s="53"/>
      <c r="D46" s="65">
        <v>1290925</v>
      </c>
      <c r="E46" s="41"/>
    </row>
    <row r="47" spans="1:5">
      <c r="A47" s="66" t="s">
        <v>288</v>
      </c>
      <c r="B47" s="65"/>
      <c r="C47" s="53"/>
      <c r="D47" s="65"/>
      <c r="E47" s="41"/>
    </row>
    <row r="48" spans="1:5">
      <c r="A48" s="66" t="s">
        <v>289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290</v>
      </c>
      <c r="B51" s="65"/>
      <c r="C51" s="53"/>
      <c r="D51" s="65"/>
      <c r="E51" s="41"/>
    </row>
    <row r="52" spans="1:5">
      <c r="A52" s="66" t="s">
        <v>291</v>
      </c>
      <c r="B52" s="65"/>
      <c r="C52" s="53"/>
      <c r="D52" s="65"/>
      <c r="E52" s="41"/>
    </row>
    <row r="53" spans="1:5">
      <c r="A53" s="66" t="s">
        <v>292</v>
      </c>
      <c r="B53" s="65"/>
      <c r="C53" s="53"/>
      <c r="D53" s="65">
        <v>1398200</v>
      </c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5973823</v>
      </c>
      <c r="C55" s="58"/>
      <c r="D55" s="57">
        <f>SUM(D37:D54)</f>
        <v>5644129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82512456</v>
      </c>
      <c r="C57" s="68"/>
      <c r="D57" s="67">
        <f>D55+D33</f>
        <v>39917318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293</v>
      </c>
      <c r="B62" s="65"/>
      <c r="C62" s="53"/>
      <c r="D62" s="65">
        <v>209555</v>
      </c>
      <c r="E62" s="41"/>
    </row>
    <row r="63" spans="1:5">
      <c r="A63" s="66" t="s">
        <v>263</v>
      </c>
      <c r="B63" s="65">
        <v>9843052</v>
      </c>
      <c r="C63" s="53"/>
      <c r="D63" s="65">
        <v>6860291</v>
      </c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40352923</v>
      </c>
      <c r="C65" s="53"/>
      <c r="D65" s="65">
        <v>14906019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294</v>
      </c>
      <c r="B67" s="65"/>
      <c r="C67" s="53"/>
      <c r="D67" s="65"/>
      <c r="E67" s="41"/>
    </row>
    <row r="68" spans="1:5">
      <c r="A68" s="66" t="s">
        <v>295</v>
      </c>
      <c r="B68" s="65"/>
      <c r="C68" s="53"/>
      <c r="D68" s="65"/>
      <c r="E68" s="41"/>
    </row>
    <row r="69" spans="1:5">
      <c r="A69" s="66" t="s">
        <v>251</v>
      </c>
      <c r="B69" s="65">
        <v>1221146</v>
      </c>
      <c r="C69" s="53"/>
      <c r="D69" s="65">
        <v>1462947</v>
      </c>
      <c r="E69" s="41"/>
    </row>
    <row r="70" spans="1:5">
      <c r="A70" s="66" t="s">
        <v>266</v>
      </c>
      <c r="B70" s="65">
        <v>4892809</v>
      </c>
      <c r="C70" s="53"/>
      <c r="D70" s="65">
        <v>1043643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56309930</v>
      </c>
      <c r="C75" s="58"/>
      <c r="D75" s="57">
        <f>SUM(D62:D74)</f>
        <v>24482455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293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294</v>
      </c>
      <c r="B83" s="65"/>
      <c r="C83" s="53"/>
      <c r="D83" s="65"/>
      <c r="E83" s="41"/>
    </row>
    <row r="84" spans="1:5">
      <c r="A84" s="66" t="s">
        <v>295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56309930</v>
      </c>
      <c r="C94" s="68"/>
      <c r="D94" s="69">
        <f>D75+D92</f>
        <v>24482455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14500000</v>
      </c>
      <c r="C97" s="53"/>
      <c r="D97" s="65">
        <v>9400000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934863</v>
      </c>
      <c r="C101" s="53"/>
      <c r="D101" s="65">
        <v>522939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10767663</v>
      </c>
      <c r="C106" s="53"/>
      <c r="D106" s="65">
        <v>5511924</v>
      </c>
      <c r="E106" s="41"/>
    </row>
    <row r="107" spans="1:5" ht="18" customHeight="1">
      <c r="A107" s="49" t="s">
        <v>248</v>
      </c>
      <c r="B107" s="61">
        <f>SUM(B97:B106)</f>
        <v>26202526</v>
      </c>
      <c r="C107" s="62"/>
      <c r="D107" s="61">
        <f>SUM(D97:D106)</f>
        <v>15434863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26202526</v>
      </c>
      <c r="C109" s="68"/>
      <c r="D109" s="69">
        <f>SUM(D107:D108)</f>
        <v>15434863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82512456</v>
      </c>
      <c r="C111" s="68"/>
      <c r="D111" s="67">
        <f>D94+D109</f>
        <v>39917318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H19" sqref="H19"/>
    </sheetView>
  </sheetViews>
  <sheetFormatPr defaultRowHeight="15"/>
  <cols>
    <col min="1" max="1" width="66.85546875" style="73" customWidth="1"/>
    <col min="2" max="2" width="14.42578125" style="73" customWidth="1"/>
    <col min="3" max="3" width="12" style="73" customWidth="1"/>
    <col min="4" max="4" width="11.5703125" style="73" customWidth="1"/>
    <col min="5" max="5" width="12.85546875" style="73" customWidth="1"/>
    <col min="6" max="7" width="12.7109375" style="73" customWidth="1"/>
    <col min="8" max="8" width="10.5703125" style="73" customWidth="1"/>
    <col min="9" max="9" width="12.7109375" style="73" customWidth="1"/>
    <col min="10" max="10" width="10.140625" style="73" customWidth="1"/>
    <col min="11" max="11" width="15.7109375" style="73" customWidth="1"/>
    <col min="12" max="16384" width="9.140625" style="73"/>
  </cols>
  <sheetData>
    <row r="1" spans="1:12">
      <c r="A1" s="59" t="s">
        <v>301</v>
      </c>
    </row>
    <row r="2" spans="1:12">
      <c r="A2" s="60" t="s">
        <v>302</v>
      </c>
    </row>
    <row r="3" spans="1:12">
      <c r="A3" s="60" t="s">
        <v>298</v>
      </c>
    </row>
    <row r="4" spans="1:12">
      <c r="A4" s="60" t="s">
        <v>299</v>
      </c>
    </row>
    <row r="5" spans="1:12">
      <c r="A5" s="59" t="s">
        <v>303</v>
      </c>
    </row>
    <row r="6" spans="1:12">
      <c r="A6" s="74"/>
    </row>
    <row r="7" spans="1:12" ht="100.5">
      <c r="B7" s="75" t="s">
        <v>304</v>
      </c>
      <c r="C7" s="75" t="s">
        <v>239</v>
      </c>
      <c r="D7" s="75" t="s">
        <v>240</v>
      </c>
      <c r="E7" s="75" t="s">
        <v>32</v>
      </c>
      <c r="F7" s="75" t="s">
        <v>270</v>
      </c>
      <c r="G7" s="75" t="s">
        <v>305</v>
      </c>
      <c r="H7" s="75" t="s">
        <v>306</v>
      </c>
      <c r="I7" s="75" t="s">
        <v>307</v>
      </c>
      <c r="J7" s="75" t="s">
        <v>243</v>
      </c>
      <c r="K7" s="75" t="s">
        <v>307</v>
      </c>
      <c r="L7" s="76"/>
    </row>
    <row r="8" spans="1:12">
      <c r="A8" s="77"/>
      <c r="B8" s="76"/>
      <c r="C8" s="78"/>
      <c r="D8" s="78"/>
      <c r="E8" s="79"/>
      <c r="F8" s="79"/>
      <c r="G8" s="79"/>
      <c r="H8" s="80"/>
      <c r="I8" s="80"/>
      <c r="J8" s="80"/>
      <c r="K8" s="78"/>
      <c r="L8" s="78"/>
    </row>
    <row r="9" spans="1:12">
      <c r="A9" s="81"/>
      <c r="B9" s="82"/>
      <c r="C9" s="82"/>
      <c r="D9" s="82"/>
      <c r="E9" s="83"/>
      <c r="F9" s="83"/>
      <c r="G9" s="83"/>
      <c r="H9" s="84"/>
      <c r="I9" s="84"/>
      <c r="J9" s="84"/>
      <c r="K9" s="84"/>
      <c r="L9" s="78"/>
    </row>
    <row r="10" spans="1:12" ht="15.75" thickBot="1">
      <c r="A10" s="85" t="s">
        <v>308</v>
      </c>
      <c r="B10" s="86">
        <v>100000</v>
      </c>
      <c r="C10" s="86"/>
      <c r="D10" s="86"/>
      <c r="E10" s="86"/>
      <c r="F10" s="86"/>
      <c r="G10" s="86">
        <v>619330</v>
      </c>
      <c r="H10" s="86">
        <v>9203609</v>
      </c>
      <c r="I10" s="86">
        <f>SUM(B10:H10)</f>
        <v>9922939</v>
      </c>
      <c r="J10" s="86"/>
      <c r="K10" s="86">
        <f>SUM(I10:J10)</f>
        <v>9922939</v>
      </c>
      <c r="L10" s="78"/>
    </row>
    <row r="11" spans="1:12" ht="15.75" thickTop="1">
      <c r="A11" s="87" t="s">
        <v>309</v>
      </c>
      <c r="B11" s="82"/>
      <c r="C11" s="82"/>
      <c r="D11" s="82"/>
      <c r="E11" s="82"/>
      <c r="F11" s="82"/>
      <c r="G11" s="82"/>
      <c r="H11" s="84"/>
      <c r="I11" s="84">
        <f>SUM(B11:H11)</f>
        <v>0</v>
      </c>
      <c r="J11" s="88"/>
      <c r="K11" s="82">
        <f>SUM(I11:J11)</f>
        <v>0</v>
      </c>
      <c r="L11" s="78"/>
    </row>
    <row r="12" spans="1:12">
      <c r="A12" s="85" t="s">
        <v>310</v>
      </c>
      <c r="B12" s="89">
        <f>SUM(B10:B11)</f>
        <v>100000</v>
      </c>
      <c r="C12" s="89">
        <f t="shared" ref="C12:J12" si="0">SUM(C10:C11)</f>
        <v>0</v>
      </c>
      <c r="D12" s="89">
        <f t="shared" si="0"/>
        <v>0</v>
      </c>
      <c r="E12" s="89">
        <f t="shared" si="0"/>
        <v>0</v>
      </c>
      <c r="F12" s="89">
        <f t="shared" si="0"/>
        <v>0</v>
      </c>
      <c r="G12" s="89">
        <f t="shared" si="0"/>
        <v>619330</v>
      </c>
      <c r="H12" s="89">
        <f t="shared" si="0"/>
        <v>9203609</v>
      </c>
      <c r="I12" s="89">
        <f>SUM(B12:H12)</f>
        <v>9922939</v>
      </c>
      <c r="J12" s="89">
        <f t="shared" si="0"/>
        <v>0</v>
      </c>
      <c r="K12" s="89">
        <f>SUM(I12:J12)</f>
        <v>9922939</v>
      </c>
      <c r="L12" s="78"/>
    </row>
    <row r="13" spans="1:12">
      <c r="A13" s="90" t="s">
        <v>311</v>
      </c>
      <c r="B13" s="82"/>
      <c r="C13" s="82"/>
      <c r="D13" s="82"/>
      <c r="E13" s="82"/>
      <c r="F13" s="82"/>
      <c r="G13" s="82"/>
      <c r="H13" s="91"/>
      <c r="I13" s="91">
        <f t="shared" ref="I13:I37" si="1">SUM(B13:H13)</f>
        <v>0</v>
      </c>
      <c r="J13" s="91"/>
      <c r="K13" s="82">
        <f t="shared" ref="K13:K37" si="2">SUM(I13:J13)</f>
        <v>0</v>
      </c>
      <c r="L13" s="78"/>
    </row>
    <row r="14" spans="1:12">
      <c r="A14" s="92" t="s">
        <v>312</v>
      </c>
      <c r="B14" s="84"/>
      <c r="C14" s="84"/>
      <c r="D14" s="84"/>
      <c r="E14" s="84"/>
      <c r="F14" s="84"/>
      <c r="G14" s="91"/>
      <c r="H14" s="93">
        <v>5511924</v>
      </c>
      <c r="I14" s="91">
        <f t="shared" si="1"/>
        <v>5511924</v>
      </c>
      <c r="J14" s="93"/>
      <c r="K14" s="91">
        <f t="shared" si="2"/>
        <v>5511924</v>
      </c>
      <c r="L14" s="78"/>
    </row>
    <row r="15" spans="1:12">
      <c r="A15" s="92" t="s">
        <v>313</v>
      </c>
      <c r="B15" s="84"/>
      <c r="C15" s="84"/>
      <c r="D15" s="84"/>
      <c r="E15" s="84"/>
      <c r="F15" s="84"/>
      <c r="G15" s="91"/>
      <c r="H15" s="93"/>
      <c r="I15" s="91">
        <f t="shared" si="1"/>
        <v>0</v>
      </c>
      <c r="J15" s="93"/>
      <c r="K15" s="91">
        <f t="shared" si="2"/>
        <v>0</v>
      </c>
      <c r="L15" s="78"/>
    </row>
    <row r="16" spans="1:12">
      <c r="A16" s="92" t="s">
        <v>314</v>
      </c>
      <c r="B16" s="84"/>
      <c r="C16" s="84"/>
      <c r="D16" s="84"/>
      <c r="E16" s="84"/>
      <c r="F16" s="84"/>
      <c r="G16" s="91"/>
      <c r="H16" s="91"/>
      <c r="I16" s="91">
        <f t="shared" si="1"/>
        <v>0</v>
      </c>
      <c r="J16" s="91"/>
      <c r="K16" s="91">
        <f t="shared" si="2"/>
        <v>0</v>
      </c>
      <c r="L16" s="78"/>
    </row>
    <row r="17" spans="1:12">
      <c r="A17" s="90" t="s">
        <v>315</v>
      </c>
      <c r="B17" s="94">
        <f>SUM(B13:B16)</f>
        <v>0</v>
      </c>
      <c r="C17" s="94">
        <f t="shared" ref="C17:J17" si="3">SUM(C13:C16)</f>
        <v>0</v>
      </c>
      <c r="D17" s="94">
        <f t="shared" si="3"/>
        <v>0</v>
      </c>
      <c r="E17" s="94">
        <f t="shared" si="3"/>
        <v>0</v>
      </c>
      <c r="F17" s="94">
        <f t="shared" si="3"/>
        <v>0</v>
      </c>
      <c r="G17" s="94">
        <f t="shared" si="3"/>
        <v>0</v>
      </c>
      <c r="H17" s="95">
        <f>SUM(H13:H16)</f>
        <v>5511924</v>
      </c>
      <c r="I17" s="94">
        <f t="shared" si="1"/>
        <v>5511924</v>
      </c>
      <c r="J17" s="95">
        <f t="shared" si="3"/>
        <v>0</v>
      </c>
      <c r="K17" s="94">
        <f t="shared" si="2"/>
        <v>5511924</v>
      </c>
      <c r="L17" s="78"/>
    </row>
    <row r="18" spans="1:12" ht="28.5">
      <c r="A18" s="90" t="s">
        <v>316</v>
      </c>
      <c r="B18" s="84"/>
      <c r="C18" s="84"/>
      <c r="D18" s="84"/>
      <c r="E18" s="84"/>
      <c r="F18" s="84"/>
      <c r="G18" s="91"/>
      <c r="H18" s="91"/>
      <c r="I18" s="91">
        <f t="shared" si="1"/>
        <v>0</v>
      </c>
      <c r="J18" s="91"/>
      <c r="K18" s="91">
        <f t="shared" si="2"/>
        <v>0</v>
      </c>
      <c r="L18" s="78"/>
    </row>
    <row r="19" spans="1:12">
      <c r="A19" s="96" t="s">
        <v>317</v>
      </c>
      <c r="B19" s="84">
        <v>9300000</v>
      </c>
      <c r="C19" s="84"/>
      <c r="D19" s="84"/>
      <c r="E19" s="84">
        <v>522939</v>
      </c>
      <c r="F19" s="84"/>
      <c r="G19" s="91">
        <v>-619330</v>
      </c>
      <c r="H19" s="91">
        <v>-9203609</v>
      </c>
      <c r="I19" s="91">
        <f t="shared" si="1"/>
        <v>0</v>
      </c>
      <c r="J19" s="91"/>
      <c r="K19" s="91">
        <f t="shared" si="2"/>
        <v>0</v>
      </c>
      <c r="L19" s="78"/>
    </row>
    <row r="20" spans="1:12">
      <c r="A20" s="96" t="s">
        <v>318</v>
      </c>
      <c r="B20" s="84"/>
      <c r="C20" s="84"/>
      <c r="D20" s="84"/>
      <c r="E20" s="84"/>
      <c r="F20" s="84"/>
      <c r="G20" s="91"/>
      <c r="H20" s="91"/>
      <c r="I20" s="91">
        <f t="shared" si="1"/>
        <v>0</v>
      </c>
      <c r="J20" s="91"/>
      <c r="K20" s="91">
        <f t="shared" si="2"/>
        <v>0</v>
      </c>
      <c r="L20" s="78"/>
    </row>
    <row r="21" spans="1:12">
      <c r="A21" s="97" t="s">
        <v>319</v>
      </c>
      <c r="B21" s="84"/>
      <c r="C21" s="84"/>
      <c r="D21" s="84"/>
      <c r="E21" s="98"/>
      <c r="F21" s="98"/>
      <c r="G21" s="91"/>
      <c r="H21" s="91"/>
      <c r="I21" s="91">
        <f t="shared" si="1"/>
        <v>0</v>
      </c>
      <c r="J21" s="91"/>
      <c r="K21" s="91">
        <f t="shared" si="2"/>
        <v>0</v>
      </c>
      <c r="L21" s="78"/>
    </row>
    <row r="22" spans="1:12">
      <c r="A22" s="90" t="s">
        <v>320</v>
      </c>
      <c r="B22" s="89">
        <f>SUM(B19:B21)</f>
        <v>9300000</v>
      </c>
      <c r="C22" s="89">
        <f t="shared" ref="C22:J22" si="4">SUM(C19:C21)</f>
        <v>0</v>
      </c>
      <c r="D22" s="89">
        <f t="shared" si="4"/>
        <v>0</v>
      </c>
      <c r="E22" s="89">
        <f t="shared" si="4"/>
        <v>522939</v>
      </c>
      <c r="F22" s="89">
        <f t="shared" si="4"/>
        <v>0</v>
      </c>
      <c r="G22" s="89">
        <f t="shared" si="4"/>
        <v>-619330</v>
      </c>
      <c r="H22" s="89">
        <f t="shared" si="4"/>
        <v>-9203609</v>
      </c>
      <c r="I22" s="94">
        <f t="shared" si="1"/>
        <v>0</v>
      </c>
      <c r="J22" s="89">
        <f t="shared" si="4"/>
        <v>0</v>
      </c>
      <c r="K22" s="89">
        <f t="shared" si="2"/>
        <v>0</v>
      </c>
      <c r="L22" s="78"/>
    </row>
    <row r="23" spans="1:12">
      <c r="A23" s="90"/>
      <c r="B23" s="82"/>
      <c r="C23" s="83"/>
      <c r="D23" s="82"/>
      <c r="E23" s="83"/>
      <c r="F23" s="83"/>
      <c r="G23" s="83"/>
      <c r="H23" s="91"/>
      <c r="I23" s="91"/>
      <c r="J23" s="91"/>
      <c r="K23" s="83"/>
      <c r="L23" s="78"/>
    </row>
    <row r="24" spans="1:12" ht="15.75" thickBot="1">
      <c r="A24" s="90" t="s">
        <v>321</v>
      </c>
      <c r="B24" s="99">
        <f>B12+B17+B22</f>
        <v>9400000</v>
      </c>
      <c r="C24" s="99">
        <f t="shared" ref="C24:J24" si="5">C12+C17+C22</f>
        <v>0</v>
      </c>
      <c r="D24" s="99">
        <f t="shared" si="5"/>
        <v>0</v>
      </c>
      <c r="E24" s="99">
        <f t="shared" si="5"/>
        <v>522939</v>
      </c>
      <c r="F24" s="99">
        <f t="shared" si="5"/>
        <v>0</v>
      </c>
      <c r="G24" s="99">
        <f t="shared" si="5"/>
        <v>0</v>
      </c>
      <c r="H24" s="99">
        <f t="shared" si="5"/>
        <v>5511924</v>
      </c>
      <c r="I24" s="99">
        <f t="shared" si="1"/>
        <v>15434863</v>
      </c>
      <c r="J24" s="99">
        <f t="shared" si="5"/>
        <v>0</v>
      </c>
      <c r="K24" s="99">
        <f t="shared" si="2"/>
        <v>15434863</v>
      </c>
      <c r="L24" s="78"/>
    </row>
    <row r="25" spans="1:12" ht="15.75" thickTop="1">
      <c r="A25" s="100"/>
      <c r="B25" s="82"/>
      <c r="C25" s="82"/>
      <c r="D25" s="82"/>
      <c r="E25" s="82"/>
      <c r="F25" s="82"/>
      <c r="G25" s="82"/>
      <c r="H25" s="91"/>
      <c r="I25" s="91">
        <f t="shared" si="1"/>
        <v>0</v>
      </c>
      <c r="J25" s="91"/>
      <c r="K25" s="82">
        <f t="shared" si="2"/>
        <v>0</v>
      </c>
      <c r="L25" s="78"/>
    </row>
    <row r="26" spans="1:12">
      <c r="A26" s="90" t="s">
        <v>311</v>
      </c>
      <c r="B26" s="84"/>
      <c r="C26" s="84"/>
      <c r="D26" s="84"/>
      <c r="E26" s="84"/>
      <c r="F26" s="84"/>
      <c r="G26" s="91"/>
      <c r="H26" s="91"/>
      <c r="I26" s="91">
        <f t="shared" si="1"/>
        <v>0</v>
      </c>
      <c r="J26" s="91"/>
      <c r="K26" s="91">
        <f t="shared" si="2"/>
        <v>0</v>
      </c>
      <c r="L26" s="78"/>
    </row>
    <row r="27" spans="1:12">
      <c r="A27" s="92" t="s">
        <v>322</v>
      </c>
      <c r="B27" s="84"/>
      <c r="C27" s="84"/>
      <c r="D27" s="84"/>
      <c r="E27" s="84"/>
      <c r="F27" s="84"/>
      <c r="G27" s="91"/>
      <c r="H27" s="93">
        <v>10767663</v>
      </c>
      <c r="I27" s="91">
        <f t="shared" si="1"/>
        <v>10767663</v>
      </c>
      <c r="J27" s="93"/>
      <c r="K27" s="91">
        <f t="shared" si="2"/>
        <v>10767663</v>
      </c>
      <c r="L27" s="78"/>
    </row>
    <row r="28" spans="1:12">
      <c r="A28" s="92" t="s">
        <v>313</v>
      </c>
      <c r="B28" s="84"/>
      <c r="C28" s="84"/>
      <c r="D28" s="84"/>
      <c r="E28" s="84"/>
      <c r="F28" s="84"/>
      <c r="G28" s="91"/>
      <c r="H28" s="93"/>
      <c r="I28" s="91">
        <f t="shared" si="1"/>
        <v>0</v>
      </c>
      <c r="J28" s="93"/>
      <c r="K28" s="91">
        <f t="shared" si="2"/>
        <v>0</v>
      </c>
      <c r="L28" s="78"/>
    </row>
    <row r="29" spans="1:12">
      <c r="A29" s="92" t="s">
        <v>314</v>
      </c>
      <c r="B29" s="84"/>
      <c r="C29" s="84"/>
      <c r="D29" s="84"/>
      <c r="E29" s="84"/>
      <c r="F29" s="84"/>
      <c r="G29" s="91"/>
      <c r="H29" s="91"/>
      <c r="I29" s="91">
        <f t="shared" si="1"/>
        <v>0</v>
      </c>
      <c r="J29" s="91"/>
      <c r="K29" s="91">
        <f t="shared" si="2"/>
        <v>0</v>
      </c>
      <c r="L29" s="78"/>
    </row>
    <row r="30" spans="1:12">
      <c r="A30" s="90" t="s">
        <v>315</v>
      </c>
      <c r="B30" s="94">
        <f>SUM(B27:B29)</f>
        <v>0</v>
      </c>
      <c r="C30" s="94">
        <f t="shared" ref="C30:J30" si="6">SUM(C27:C29)</f>
        <v>0</v>
      </c>
      <c r="D30" s="94">
        <f t="shared" si="6"/>
        <v>0</v>
      </c>
      <c r="E30" s="94">
        <f t="shared" si="6"/>
        <v>0</v>
      </c>
      <c r="F30" s="94">
        <f t="shared" si="6"/>
        <v>0</v>
      </c>
      <c r="G30" s="94">
        <f t="shared" si="6"/>
        <v>0</v>
      </c>
      <c r="H30" s="95">
        <f t="shared" si="6"/>
        <v>10767663</v>
      </c>
      <c r="I30" s="94">
        <f t="shared" si="1"/>
        <v>10767663</v>
      </c>
      <c r="J30" s="95">
        <f t="shared" si="6"/>
        <v>0</v>
      </c>
      <c r="K30" s="94">
        <f t="shared" si="2"/>
        <v>10767663</v>
      </c>
      <c r="L30" s="78"/>
    </row>
    <row r="31" spans="1:12" ht="28.5">
      <c r="A31" s="90" t="s">
        <v>316</v>
      </c>
      <c r="B31" s="84"/>
      <c r="C31" s="84"/>
      <c r="D31" s="84"/>
      <c r="E31" s="84"/>
      <c r="F31" s="84"/>
      <c r="G31" s="91"/>
      <c r="H31" s="91"/>
      <c r="I31" s="91">
        <f t="shared" si="1"/>
        <v>0</v>
      </c>
      <c r="J31" s="91"/>
      <c r="K31" s="91">
        <f t="shared" si="2"/>
        <v>0</v>
      </c>
      <c r="L31" s="78"/>
    </row>
    <row r="32" spans="1:12">
      <c r="A32" s="96" t="s">
        <v>317</v>
      </c>
      <c r="B32" s="84">
        <v>5100000</v>
      </c>
      <c r="C32" s="84"/>
      <c r="D32" s="84"/>
      <c r="E32" s="84">
        <v>411924</v>
      </c>
      <c r="F32" s="84"/>
      <c r="G32" s="91"/>
      <c r="H32" s="91">
        <v>-5511924</v>
      </c>
      <c r="I32" s="91">
        <f t="shared" si="1"/>
        <v>0</v>
      </c>
      <c r="J32" s="91"/>
      <c r="K32" s="91">
        <f t="shared" si="2"/>
        <v>0</v>
      </c>
      <c r="L32" s="78"/>
    </row>
    <row r="33" spans="1:12">
      <c r="A33" s="96" t="s">
        <v>318</v>
      </c>
      <c r="B33" s="84"/>
      <c r="C33" s="84"/>
      <c r="D33" s="84"/>
      <c r="E33" s="84"/>
      <c r="F33" s="84"/>
      <c r="G33" s="91"/>
      <c r="H33" s="91"/>
      <c r="I33" s="91">
        <f t="shared" si="1"/>
        <v>0</v>
      </c>
      <c r="J33" s="91"/>
      <c r="K33" s="91">
        <f t="shared" si="2"/>
        <v>0</v>
      </c>
      <c r="L33" s="78"/>
    </row>
    <row r="34" spans="1:12">
      <c r="A34" s="97" t="s">
        <v>319</v>
      </c>
      <c r="B34" s="84"/>
      <c r="C34" s="84"/>
      <c r="D34" s="84"/>
      <c r="E34" s="98"/>
      <c r="F34" s="98"/>
      <c r="G34" s="91"/>
      <c r="H34" s="91"/>
      <c r="I34" s="91">
        <f t="shared" si="1"/>
        <v>0</v>
      </c>
      <c r="J34" s="91"/>
      <c r="K34" s="91">
        <f t="shared" si="2"/>
        <v>0</v>
      </c>
      <c r="L34" s="78"/>
    </row>
    <row r="35" spans="1:12">
      <c r="A35" s="90" t="s">
        <v>320</v>
      </c>
      <c r="B35" s="94">
        <f>SUM(B32:B34)</f>
        <v>5100000</v>
      </c>
      <c r="C35" s="94">
        <f t="shared" ref="C35:J35" si="7">SUM(C32:C34)</f>
        <v>0</v>
      </c>
      <c r="D35" s="94">
        <f t="shared" si="7"/>
        <v>0</v>
      </c>
      <c r="E35" s="94">
        <f t="shared" si="7"/>
        <v>411924</v>
      </c>
      <c r="F35" s="94">
        <f t="shared" si="7"/>
        <v>0</v>
      </c>
      <c r="G35" s="94">
        <f t="shared" si="7"/>
        <v>0</v>
      </c>
      <c r="H35" s="94">
        <f t="shared" si="7"/>
        <v>-5511924</v>
      </c>
      <c r="I35" s="94">
        <f t="shared" si="1"/>
        <v>0</v>
      </c>
      <c r="J35" s="94">
        <f t="shared" si="7"/>
        <v>0</v>
      </c>
      <c r="K35" s="94">
        <f t="shared" si="2"/>
        <v>0</v>
      </c>
      <c r="L35" s="78"/>
    </row>
    <row r="36" spans="1:12">
      <c r="A36" s="90"/>
      <c r="B36" s="84"/>
      <c r="C36" s="84"/>
      <c r="D36" s="84"/>
      <c r="E36" s="84"/>
      <c r="F36" s="84"/>
      <c r="G36" s="91"/>
      <c r="H36" s="91"/>
      <c r="I36" s="91"/>
      <c r="J36" s="91"/>
      <c r="K36" s="91"/>
      <c r="L36" s="78"/>
    </row>
    <row r="37" spans="1:12" ht="15.75" thickBot="1">
      <c r="A37" s="90" t="s">
        <v>323</v>
      </c>
      <c r="B37" s="99">
        <f>B24+B30+B35</f>
        <v>14500000</v>
      </c>
      <c r="C37" s="99">
        <f t="shared" ref="C37:J37" si="8">C24+C30+C35</f>
        <v>0</v>
      </c>
      <c r="D37" s="99">
        <f t="shared" si="8"/>
        <v>0</v>
      </c>
      <c r="E37" s="99">
        <f t="shared" si="8"/>
        <v>934863</v>
      </c>
      <c r="F37" s="99">
        <f t="shared" si="8"/>
        <v>0</v>
      </c>
      <c r="G37" s="99">
        <f t="shared" si="8"/>
        <v>0</v>
      </c>
      <c r="H37" s="99">
        <f t="shared" si="8"/>
        <v>10767663</v>
      </c>
      <c r="I37" s="99">
        <f t="shared" si="1"/>
        <v>26202526</v>
      </c>
      <c r="J37" s="99">
        <f t="shared" si="8"/>
        <v>0</v>
      </c>
      <c r="K37" s="99">
        <f t="shared" si="2"/>
        <v>26202526</v>
      </c>
      <c r="L37" s="78"/>
    </row>
    <row r="38" spans="1:12" ht="15.75" thickTop="1">
      <c r="B38" s="101"/>
      <c r="C38" s="101"/>
      <c r="D38" s="101"/>
      <c r="E38" s="101"/>
      <c r="F38" s="101"/>
      <c r="G38" s="102"/>
      <c r="H38" s="102"/>
      <c r="I38" s="102"/>
      <c r="J38" s="102"/>
      <c r="K38" s="102"/>
      <c r="L38" s="78"/>
    </row>
    <row r="39" spans="1:12">
      <c r="B39" s="78"/>
      <c r="C39" s="78"/>
      <c r="D39" s="78"/>
      <c r="E39" s="78"/>
      <c r="F39" s="78"/>
      <c r="L39" s="78"/>
    </row>
    <row r="40" spans="1:12">
      <c r="B40" s="78"/>
      <c r="C40" s="78"/>
      <c r="D40" s="78"/>
      <c r="E40" s="78"/>
      <c r="F40" s="78"/>
      <c r="L40" s="78"/>
    </row>
    <row r="41" spans="1:12">
      <c r="B41" s="78"/>
      <c r="C41" s="78"/>
      <c r="D41" s="78"/>
      <c r="E41" s="78"/>
      <c r="F41" s="7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abSelected="1" topLeftCell="A10" workbookViewId="0">
      <selection activeCell="F44" sqref="F44"/>
    </sheetView>
  </sheetViews>
  <sheetFormatPr defaultRowHeight="15"/>
  <cols>
    <col min="1" max="1" width="102.85546875" style="104" customWidth="1"/>
    <col min="2" max="2" width="18.7109375" style="104" customWidth="1"/>
    <col min="3" max="3" width="2.7109375" style="105" customWidth="1"/>
    <col min="4" max="4" width="18.7109375" style="104" customWidth="1"/>
    <col min="5" max="5" width="10.5703125" style="104" customWidth="1"/>
    <col min="6" max="6" width="10.7109375" style="104" customWidth="1"/>
    <col min="7" max="7" width="10.140625" style="104" customWidth="1"/>
    <col min="8" max="8" width="10.7109375" style="104" customWidth="1"/>
    <col min="9" max="9" width="11.5703125" style="104" customWidth="1"/>
    <col min="10" max="10" width="11" style="104" customWidth="1"/>
    <col min="11" max="16384" width="9.140625" style="104"/>
  </cols>
  <sheetData>
    <row r="1" spans="1:4">
      <c r="A1" s="103" t="s">
        <v>301</v>
      </c>
    </row>
    <row r="2" spans="1:4">
      <c r="A2" s="106" t="s">
        <v>324</v>
      </c>
    </row>
    <row r="3" spans="1:4">
      <c r="A3" s="106" t="s">
        <v>298</v>
      </c>
    </row>
    <row r="4" spans="1:4" ht="16.5" customHeight="1">
      <c r="A4" s="106" t="s">
        <v>299</v>
      </c>
    </row>
    <row r="5" spans="1:4" ht="16.5" customHeight="1">
      <c r="A5" s="103" t="s">
        <v>325</v>
      </c>
    </row>
    <row r="6" spans="1:4" ht="16.5" customHeight="1">
      <c r="A6" s="103"/>
    </row>
    <row r="7" spans="1:4" ht="15" customHeight="1">
      <c r="A7" s="107"/>
      <c r="B7" s="108" t="s">
        <v>214</v>
      </c>
      <c r="C7" s="108"/>
      <c r="D7" s="108" t="s">
        <v>214</v>
      </c>
    </row>
    <row r="8" spans="1:4" ht="15" customHeight="1">
      <c r="A8" s="107"/>
      <c r="B8" s="108" t="s">
        <v>215</v>
      </c>
      <c r="C8" s="108"/>
      <c r="D8" s="108" t="s">
        <v>216</v>
      </c>
    </row>
    <row r="9" spans="1:4">
      <c r="A9" s="109"/>
      <c r="B9" s="110"/>
      <c r="C9" s="110"/>
      <c r="D9" s="110"/>
    </row>
    <row r="10" spans="1:4">
      <c r="A10" s="111" t="s">
        <v>326</v>
      </c>
      <c r="B10" s="112"/>
      <c r="C10" s="113"/>
      <c r="D10" s="112"/>
    </row>
    <row r="11" spans="1:4">
      <c r="A11" s="114" t="s">
        <v>327</v>
      </c>
      <c r="B11" s="112">
        <v>35234349</v>
      </c>
      <c r="C11" s="113"/>
      <c r="D11" s="112">
        <v>34318562</v>
      </c>
    </row>
    <row r="12" spans="1:4">
      <c r="A12" s="114" t="s">
        <v>328</v>
      </c>
      <c r="B12" s="112">
        <v>-24484233</v>
      </c>
      <c r="C12" s="113"/>
      <c r="D12" s="112">
        <v>-24848181</v>
      </c>
    </row>
    <row r="13" spans="1:4">
      <c r="A13" s="114" t="s">
        <v>329</v>
      </c>
      <c r="B13" s="112"/>
      <c r="C13" s="113"/>
      <c r="D13" s="112"/>
    </row>
    <row r="14" spans="1:4">
      <c r="A14" s="115" t="s">
        <v>330</v>
      </c>
      <c r="B14" s="112"/>
      <c r="C14" s="113"/>
      <c r="D14" s="112"/>
    </row>
    <row r="15" spans="1:4">
      <c r="A15" s="111" t="s">
        <v>331</v>
      </c>
      <c r="B15" s="112"/>
      <c r="C15" s="113"/>
      <c r="D15" s="112"/>
    </row>
    <row r="16" spans="1:4">
      <c r="A16" s="114" t="s">
        <v>332</v>
      </c>
      <c r="B16" s="112">
        <v>-782890</v>
      </c>
      <c r="C16" s="113"/>
      <c r="D16" s="112">
        <v>-334692</v>
      </c>
    </row>
    <row r="17" spans="1:4">
      <c r="A17" s="115" t="s">
        <v>333</v>
      </c>
      <c r="B17" s="112"/>
      <c r="C17" s="113"/>
      <c r="D17" s="112"/>
    </row>
    <row r="18" spans="1:4">
      <c r="A18" s="111" t="s">
        <v>334</v>
      </c>
      <c r="B18" s="116">
        <f>SUM(B11:B17)</f>
        <v>9967226</v>
      </c>
      <c r="C18" s="113"/>
      <c r="D18" s="116">
        <f>SUM(D11:D17)</f>
        <v>9135689</v>
      </c>
    </row>
    <row r="19" spans="1:4">
      <c r="A19" s="115"/>
      <c r="B19" s="112"/>
      <c r="C19" s="113"/>
      <c r="D19" s="112"/>
    </row>
    <row r="20" spans="1:4" ht="13.5" customHeight="1">
      <c r="A20" s="111" t="s">
        <v>335</v>
      </c>
      <c r="B20" s="112"/>
      <c r="C20" s="113"/>
      <c r="D20" s="112"/>
    </row>
    <row r="21" spans="1:4" ht="13.5" customHeight="1">
      <c r="A21" s="115" t="s">
        <v>336</v>
      </c>
      <c r="B21" s="112"/>
      <c r="C21" s="113"/>
      <c r="D21" s="112"/>
    </row>
    <row r="22" spans="1:4" ht="13.5" customHeight="1">
      <c r="A22" s="115" t="s">
        <v>337</v>
      </c>
      <c r="B22" s="112"/>
      <c r="C22" s="113"/>
      <c r="D22" s="112"/>
    </row>
    <row r="23" spans="1:4" ht="13.5" customHeight="1">
      <c r="A23" s="115" t="s">
        <v>338</v>
      </c>
      <c r="B23" s="112"/>
      <c r="C23" s="113"/>
      <c r="D23" s="112"/>
    </row>
    <row r="24" spans="1:4" ht="13.5" customHeight="1">
      <c r="A24" s="115" t="s">
        <v>339</v>
      </c>
      <c r="B24" s="112"/>
      <c r="C24" s="113"/>
      <c r="D24" s="112"/>
    </row>
    <row r="25" spans="1:4" ht="13.5" customHeight="1">
      <c r="A25" s="115" t="s">
        <v>340</v>
      </c>
      <c r="B25" s="112">
        <v>-2577080</v>
      </c>
      <c r="C25" s="113"/>
      <c r="D25" s="112">
        <v>-3454903</v>
      </c>
    </row>
    <row r="26" spans="1:4" ht="13.5" customHeight="1">
      <c r="A26" s="115" t="s">
        <v>341</v>
      </c>
      <c r="B26" s="112"/>
      <c r="C26" s="113"/>
      <c r="D26" s="112"/>
    </row>
    <row r="27" spans="1:4" ht="13.5" customHeight="1">
      <c r="A27" s="115" t="s">
        <v>342</v>
      </c>
      <c r="B27" s="112"/>
      <c r="C27" s="113"/>
      <c r="D27" s="112"/>
    </row>
    <row r="28" spans="1:4">
      <c r="A28" s="115" t="s">
        <v>330</v>
      </c>
      <c r="B28" s="112"/>
      <c r="C28" s="113"/>
      <c r="D28" s="112"/>
    </row>
    <row r="29" spans="1:4">
      <c r="A29" s="111" t="s">
        <v>343</v>
      </c>
      <c r="B29" s="116">
        <f>SUM(B21:B28)</f>
        <v>-2577080</v>
      </c>
      <c r="C29" s="113"/>
      <c r="D29" s="116">
        <f>SUM(D21:D28)</f>
        <v>-3454903</v>
      </c>
    </row>
    <row r="30" spans="1:4">
      <c r="A30" s="117"/>
      <c r="B30" s="112"/>
      <c r="C30" s="113"/>
      <c r="D30" s="112"/>
    </row>
    <row r="31" spans="1:4">
      <c r="A31" s="111" t="s">
        <v>344</v>
      </c>
      <c r="B31" s="112"/>
      <c r="C31" s="113"/>
      <c r="D31" s="112"/>
    </row>
    <row r="32" spans="1:4">
      <c r="A32" s="115" t="s">
        <v>345</v>
      </c>
      <c r="B32" s="112"/>
      <c r="C32" s="113"/>
      <c r="D32" s="112"/>
    </row>
    <row r="33" spans="1:4">
      <c r="A33" s="115" t="s">
        <v>346</v>
      </c>
      <c r="B33" s="112">
        <v>2773206</v>
      </c>
      <c r="C33" s="113"/>
      <c r="D33" s="112">
        <v>2058718</v>
      </c>
    </row>
    <row r="34" spans="1:4">
      <c r="A34" s="115" t="s">
        <v>347</v>
      </c>
      <c r="B34" s="112"/>
      <c r="C34" s="113"/>
      <c r="D34" s="112"/>
    </row>
    <row r="35" spans="1:4">
      <c r="A35" s="115" t="s">
        <v>348</v>
      </c>
      <c r="B35" s="112"/>
      <c r="C35" s="113"/>
      <c r="D35" s="112"/>
    </row>
    <row r="36" spans="1:4">
      <c r="A36" s="115" t="s">
        <v>349</v>
      </c>
      <c r="B36" s="112"/>
      <c r="C36" s="113"/>
      <c r="D36" s="112"/>
    </row>
    <row r="37" spans="1:4">
      <c r="A37" s="115" t="s">
        <v>350</v>
      </c>
      <c r="B37" s="112"/>
      <c r="C37" s="113"/>
      <c r="D37" s="112"/>
    </row>
    <row r="38" spans="1:4">
      <c r="A38" s="115" t="s">
        <v>351</v>
      </c>
      <c r="B38" s="112"/>
      <c r="C38" s="113"/>
      <c r="D38" s="112"/>
    </row>
    <row r="39" spans="1:4">
      <c r="A39" s="115" t="s">
        <v>352</v>
      </c>
      <c r="B39" s="112"/>
      <c r="C39" s="113"/>
      <c r="D39" s="112"/>
    </row>
    <row r="40" spans="1:4">
      <c r="A40" s="115" t="s">
        <v>353</v>
      </c>
      <c r="B40" s="112"/>
      <c r="C40" s="113"/>
      <c r="D40" s="112"/>
    </row>
    <row r="41" spans="1:4">
      <c r="A41" s="115" t="s">
        <v>330</v>
      </c>
      <c r="B41" s="112">
        <v>-23000000</v>
      </c>
      <c r="C41" s="113"/>
      <c r="D41" s="112"/>
    </row>
    <row r="42" spans="1:4">
      <c r="A42" s="111" t="s">
        <v>354</v>
      </c>
      <c r="B42" s="116">
        <f>SUM(B32:B41)</f>
        <v>-20226794</v>
      </c>
      <c r="C42" s="113"/>
      <c r="D42" s="116">
        <f>SUM(D32:D41)</f>
        <v>2058718</v>
      </c>
    </row>
    <row r="43" spans="1:4">
      <c r="A43" s="117"/>
      <c r="B43" s="112"/>
      <c r="C43" s="113"/>
      <c r="D43" s="112"/>
    </row>
    <row r="44" spans="1:4">
      <c r="A44" s="111" t="s">
        <v>355</v>
      </c>
      <c r="B44" s="118">
        <f>B18+B29+B42</f>
        <v>-12836648</v>
      </c>
      <c r="C44" s="113"/>
      <c r="D44" s="118">
        <f>D18+D29+D42</f>
        <v>7739504</v>
      </c>
    </row>
    <row r="45" spans="1:4">
      <c r="A45" s="119" t="s">
        <v>356</v>
      </c>
      <c r="B45" s="112">
        <v>18831741</v>
      </c>
      <c r="C45" s="113"/>
      <c r="D45" s="112">
        <v>11092237</v>
      </c>
    </row>
    <row r="46" spans="1:4">
      <c r="A46" s="119" t="s">
        <v>357</v>
      </c>
      <c r="B46" s="112"/>
      <c r="C46" s="113"/>
      <c r="D46" s="112"/>
    </row>
    <row r="47" spans="1:4" ht="15.75" thickBot="1">
      <c r="A47" s="120" t="s">
        <v>358</v>
      </c>
      <c r="B47" s="121">
        <f>B44+B45+B46</f>
        <v>5995093</v>
      </c>
      <c r="C47" s="122"/>
      <c r="D47" s="121">
        <f>D44+D45+D46</f>
        <v>18831741</v>
      </c>
    </row>
    <row r="48" spans="1:4" ht="15.75" thickTop="1">
      <c r="A48" s="123"/>
    </row>
    <row r="49" spans="1:1">
      <c r="A49" s="123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4-Pasq. e Levizjeve ne Kapital</vt:lpstr>
      <vt:lpstr>3.2-CashFlow (direkt)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2021-12-15T13:57:47Z</dcterms:modified>
</cp:coreProperties>
</file>