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19 Deklarim\Koromani Shpk\"/>
    </mc:Choice>
  </mc:AlternateContent>
  <xr:revisionPtr revIDLastSave="0" documentId="13_ncr:1_{A14B8FE7-D2B5-4406-B4E3-065233101E89}" xr6:coauthVersionLast="45" xr6:coauthVersionMax="45" xr10:uidLastSave="{00000000-0000-0000-0000-000000000000}"/>
  <bookViews>
    <workbookView xWindow="-120" yWindow="-120" windowWidth="29040" windowHeight="15840" xr2:uid="{08F237AA-32F1-43D6-9F5A-1A723D162070}"/>
  </bookViews>
  <sheets>
    <sheet name="2.1-Pasqyra e Perform. (nat 2)" sheetId="2" r:id="rId1"/>
    <sheet name="Sheet1" sheetId="1" r:id="rId2"/>
  </sheets>
  <externalReferences>
    <externalReference r:id="rId3"/>
    <externalReference r:id="rId4"/>
  </externalReferences>
  <definedNames>
    <definedName name="MagQ" localSheetId="0">[1]MagQ!$B$7:$V$922</definedName>
    <definedName name="MagQ">[2]MagQ!$B$7:$V$390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 l="1"/>
  <c r="B53" i="2"/>
  <c r="D52" i="2"/>
  <c r="B52" i="2"/>
  <c r="D51" i="2"/>
  <c r="B51" i="2"/>
  <c r="D50" i="2"/>
  <c r="D55" i="2" s="1"/>
  <c r="B50" i="2"/>
  <c r="B55" i="2" s="1"/>
  <c r="D46" i="2"/>
  <c r="B46" i="2"/>
  <c r="D45" i="2"/>
  <c r="B45" i="2"/>
  <c r="D44" i="2"/>
  <c r="B44" i="2"/>
  <c r="D41" i="2"/>
  <c r="B41" i="2"/>
  <c r="D39" i="2"/>
  <c r="B39" i="2"/>
  <c r="D37" i="2"/>
  <c r="B37" i="2"/>
  <c r="D35" i="2"/>
  <c r="B35" i="2"/>
  <c r="D34" i="2"/>
  <c r="B34" i="2"/>
  <c r="D32" i="2"/>
  <c r="B32" i="2"/>
  <c r="D30" i="2"/>
  <c r="B30" i="2"/>
  <c r="D27" i="2"/>
  <c r="B27" i="2"/>
  <c r="D26" i="2"/>
  <c r="B26" i="2"/>
  <c r="D25" i="2"/>
  <c r="B25" i="2"/>
  <c r="D23" i="2"/>
  <c r="B23" i="2"/>
  <c r="D22" i="2"/>
  <c r="B22" i="2"/>
  <c r="D20" i="2"/>
  <c r="B20" i="2"/>
  <c r="D19" i="2"/>
  <c r="B19" i="2"/>
  <c r="D17" i="2"/>
  <c r="B17" i="2"/>
  <c r="D16" i="2"/>
  <c r="B16" i="2"/>
  <c r="D15" i="2"/>
  <c r="B15" i="2"/>
  <c r="B42" i="2" s="1"/>
  <c r="B47" i="2" s="1"/>
  <c r="B57" i="2" s="1"/>
  <c r="D10" i="2"/>
  <c r="D42" i="2" s="1"/>
  <c r="D47" i="2" s="1"/>
  <c r="B10" i="2"/>
  <c r="A3" i="2"/>
  <c r="A2" i="2"/>
  <c r="D57" i="2" l="1"/>
</calcChain>
</file>

<file path=xl/sharedStrings.xml><?xml version="1.0" encoding="utf-8"?>
<sst xmlns="http://schemas.openxmlformats.org/spreadsheetml/2006/main" count="64" uniqueCount="60">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</sst>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ECCD91B1-725D-4251-BF75-702F2C2B82B5}"/>
    <cellStyle name="Normal" xfId="0" builtinId="0"/>
    <cellStyle name="Normal 21 2" xfId="3" xr:uid="{21DF0435-FE04-4E9D-911C-83F3465AAD97}"/>
    <cellStyle name="Normal 3 2" xfId="6" xr:uid="{3BF112D7-499C-4A7D-9E4A-F109F4080C3C}"/>
    <cellStyle name="Normal 7" xfId="1" xr:uid="{2DD20FA8-EF8E-4893-A288-41EAB8FCD162}"/>
    <cellStyle name="Normal_Albania_-__Income_Statement_September_2009" xfId="4" xr:uid="{26A5FC58-B9BB-44C7-B960-1C6507C40279}"/>
    <cellStyle name="Normal_SHEET" xfId="5" xr:uid="{0CE65199-5255-4E7F-8514-756D794DB6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Koromani%20Shpk%20Mbyllu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1-Pasqyra e Pozicioni Financiar"/>
      <sheetName val="Centro"/>
      <sheetName val="2.1-Pasqyra e Perform. (nat 2)"/>
      <sheetName val="Bilanci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Vaj</v>
          </cell>
          <cell r="D8" t="str">
            <v>Liter</v>
          </cell>
          <cell r="H8">
            <v>405</v>
          </cell>
          <cell r="I8">
            <v>380.6584444444444</v>
          </cell>
          <cell r="J8">
            <v>154166.66999999998</v>
          </cell>
          <cell r="K8">
            <v>405</v>
          </cell>
          <cell r="L8">
            <v>380.6584444444444</v>
          </cell>
          <cell r="M8">
            <v>154166.66999999998</v>
          </cell>
          <cell r="N8">
            <v>200</v>
          </cell>
          <cell r="O8">
            <v>380.6584444444444</v>
          </cell>
          <cell r="P8">
            <v>76131.688888888879</v>
          </cell>
          <cell r="Q8">
            <v>205</v>
          </cell>
          <cell r="R8">
            <v>380.6584444444444</v>
          </cell>
          <cell r="S8">
            <v>78034.981111111105</v>
          </cell>
        </row>
        <row r="9">
          <cell r="B9">
            <v>311002</v>
          </cell>
          <cell r="C9" t="str">
            <v>Diesel</v>
          </cell>
          <cell r="D9" t="str">
            <v>Litra</v>
          </cell>
          <cell r="H9">
            <v>296.54000000000002</v>
          </cell>
          <cell r="I9">
            <v>172.00040466716123</v>
          </cell>
          <cell r="J9">
            <v>51005</v>
          </cell>
          <cell r="K9">
            <v>296.54000000000002</v>
          </cell>
          <cell r="L9">
            <v>172.00040466716123</v>
          </cell>
          <cell r="M9">
            <v>51005</v>
          </cell>
          <cell r="N9">
            <v>0</v>
          </cell>
          <cell r="O9">
            <v>172.00040466716123</v>
          </cell>
          <cell r="P9">
            <v>0</v>
          </cell>
          <cell r="Q9">
            <v>296.54000000000002</v>
          </cell>
          <cell r="R9">
            <v>172.00040466716123</v>
          </cell>
          <cell r="S9">
            <v>51005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205171.66999999998</v>
          </cell>
          <cell r="M21">
            <v>205171.66999999998</v>
          </cell>
          <cell r="P21">
            <v>76131.688888888879</v>
          </cell>
          <cell r="S21">
            <v>129039.9811111111</v>
          </cell>
          <cell r="V21">
            <v>0</v>
          </cell>
        </row>
        <row r="22">
          <cell r="B22">
            <v>342001</v>
          </cell>
          <cell r="C22" t="str">
            <v>Dru Zjarri</v>
          </cell>
          <cell r="D22" t="str">
            <v>m3</v>
          </cell>
          <cell r="H22">
            <v>366</v>
          </cell>
          <cell r="I22">
            <v>1150</v>
          </cell>
          <cell r="J22">
            <v>420900</v>
          </cell>
          <cell r="K22">
            <v>366</v>
          </cell>
          <cell r="L22">
            <v>1150</v>
          </cell>
          <cell r="M22">
            <v>420900</v>
          </cell>
          <cell r="N22">
            <v>366</v>
          </cell>
          <cell r="O22">
            <v>1150</v>
          </cell>
          <cell r="P22">
            <v>420900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342002</v>
          </cell>
          <cell r="C23" t="str">
            <v>Dru Zjarri</v>
          </cell>
          <cell r="D23" t="str">
            <v>mst</v>
          </cell>
          <cell r="E23">
            <v>115</v>
          </cell>
          <cell r="F23">
            <v>1050</v>
          </cell>
          <cell r="G23">
            <v>120750</v>
          </cell>
          <cell r="H23">
            <v>1116</v>
          </cell>
          <cell r="I23">
            <v>1150</v>
          </cell>
          <cell r="J23">
            <v>1283400</v>
          </cell>
          <cell r="K23">
            <v>1231</v>
          </cell>
          <cell r="L23">
            <v>1140.6580016246953</v>
          </cell>
          <cell r="M23">
            <v>1404150</v>
          </cell>
          <cell r="N23">
            <v>1151</v>
          </cell>
          <cell r="O23">
            <v>1080.9296264118159</v>
          </cell>
          <cell r="P23">
            <v>1244150</v>
          </cell>
          <cell r="Q23">
            <v>80</v>
          </cell>
          <cell r="R23">
            <v>2000</v>
          </cell>
          <cell r="S23">
            <v>160000</v>
          </cell>
          <cell r="T23">
            <v>80</v>
          </cell>
          <cell r="U23">
            <v>2000</v>
          </cell>
          <cell r="V23">
            <v>160000</v>
          </cell>
        </row>
        <row r="24">
          <cell r="B24">
            <v>342003</v>
          </cell>
          <cell r="C24" t="str">
            <v>Dru Zjari me kubik</v>
          </cell>
          <cell r="D24" t="str">
            <v>Kubik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342004</v>
          </cell>
          <cell r="C25" t="str">
            <v>Dru Zjarri</v>
          </cell>
          <cell r="D25" t="str">
            <v>Lata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39250</v>
          </cell>
        </row>
        <row r="26">
          <cell r="B26">
            <v>342005</v>
          </cell>
          <cell r="C26" t="str">
            <v>Fidan Pishe</v>
          </cell>
          <cell r="D26" t="str">
            <v>cope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120750</v>
          </cell>
          <cell r="J37">
            <v>1704300</v>
          </cell>
          <cell r="M37">
            <v>1825050</v>
          </cell>
          <cell r="P37">
            <v>1665050</v>
          </cell>
          <cell r="S37">
            <v>160000</v>
          </cell>
          <cell r="V37">
            <v>160000</v>
          </cell>
        </row>
        <row r="38">
          <cell r="B38">
            <v>351000</v>
          </cell>
          <cell r="C38">
            <v>0</v>
          </cell>
          <cell r="D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E3" t="str">
            <v>Koromani shpk</v>
          </cell>
        </row>
        <row r="4">
          <cell r="E4" t="str">
            <v>K38708460S</v>
          </cell>
        </row>
      </sheetData>
      <sheetData sheetId="15"/>
      <sheetData sheetId="16">
        <row r="182">
          <cell r="E182">
            <v>2130292.6799999997</v>
          </cell>
          <cell r="F182">
            <v>2396333</v>
          </cell>
        </row>
        <row r="183">
          <cell r="E183">
            <v>39250</v>
          </cell>
          <cell r="F183">
            <v>20750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-1265266.6888888888</v>
          </cell>
          <cell r="F188">
            <v>-882115.34</v>
          </cell>
        </row>
        <row r="189">
          <cell r="E189">
            <v>0</v>
          </cell>
          <cell r="F189">
            <v>0</v>
          </cell>
        </row>
        <row r="192">
          <cell r="E192">
            <v>-415585</v>
          </cell>
          <cell r="F192">
            <v>-399272</v>
          </cell>
        </row>
        <row r="194">
          <cell r="E194">
            <v>-170149</v>
          </cell>
          <cell r="F194">
            <v>-142710.5</v>
          </cell>
        </row>
        <row r="196">
          <cell r="E196">
            <v>0</v>
          </cell>
          <cell r="F196">
            <v>0</v>
          </cell>
        </row>
        <row r="197">
          <cell r="E197">
            <v>-40573.371361000005</v>
          </cell>
          <cell r="F197">
            <v>-167027.16389999999</v>
          </cell>
        </row>
        <row r="198">
          <cell r="E198">
            <v>-128333</v>
          </cell>
          <cell r="F198">
            <v>-247260.26209999999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3.3501538920518108</v>
          </cell>
          <cell r="F206">
            <v>12.252599999999999</v>
          </cell>
        </row>
        <row r="209">
          <cell r="E209">
            <v>0</v>
          </cell>
          <cell r="F209">
            <v>0</v>
          </cell>
        </row>
        <row r="213">
          <cell r="E213">
            <v>-24556.43</v>
          </cell>
          <cell r="F213">
            <v>-83109.849999999991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0</v>
          </cell>
          <cell r="F221">
            <v>0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B031-8E29-4637-ADDC-F4A91984AEDA}">
  <sheetPr codeName="Sheet26"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tr">
        <f>[2]Centro!E3</f>
        <v>Koromani shpk</v>
      </c>
    </row>
    <row r="3" spans="1:6" x14ac:dyDescent="0.25">
      <c r="A3" s="4" t="str">
        <f>[2]Centro!E4</f>
        <v>K38708460S</v>
      </c>
    </row>
    <row r="4" spans="1:6" x14ac:dyDescent="0.25">
      <c r="A4" s="5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6"/>
      <c r="B6" s="7" t="s">
        <v>2</v>
      </c>
      <c r="C6" s="7"/>
      <c r="D6" s="7" t="s">
        <v>2</v>
      </c>
      <c r="E6" s="7"/>
      <c r="F6" s="3"/>
    </row>
    <row r="7" spans="1:6" x14ac:dyDescent="0.25">
      <c r="A7" s="6"/>
      <c r="B7" s="7" t="s">
        <v>3</v>
      </c>
      <c r="C7" s="7"/>
      <c r="D7" s="7" t="s">
        <v>4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5</v>
      </c>
      <c r="B9" s="10"/>
      <c r="C9" s="11"/>
      <c r="D9" s="10"/>
      <c r="E9" s="10"/>
      <c r="F9" s="12" t="s">
        <v>6</v>
      </c>
    </row>
    <row r="10" spans="1:6" x14ac:dyDescent="0.25">
      <c r="A10" s="13" t="s">
        <v>7</v>
      </c>
      <c r="B10" s="14">
        <f>ROUND([2]Bilanci!E182,0)</f>
        <v>2130293</v>
      </c>
      <c r="C10" s="11"/>
      <c r="D10" s="14">
        <f>+ROUND([2]Bilanci!F182,0)</f>
        <v>2396333</v>
      </c>
      <c r="E10" s="10"/>
      <c r="F10" s="15" t="s">
        <v>8</v>
      </c>
    </row>
    <row r="11" spans="1:6" x14ac:dyDescent="0.25">
      <c r="A11" s="13" t="s">
        <v>9</v>
      </c>
      <c r="B11" s="14"/>
      <c r="C11" s="11"/>
      <c r="D11" s="14"/>
      <c r="E11" s="10"/>
      <c r="F11" s="15" t="s">
        <v>10</v>
      </c>
    </row>
    <row r="12" spans="1:6" x14ac:dyDescent="0.25">
      <c r="A12" s="13" t="s">
        <v>11</v>
      </c>
      <c r="B12" s="14"/>
      <c r="C12" s="11"/>
      <c r="D12" s="14"/>
      <c r="E12" s="10"/>
      <c r="F12" s="15" t="s">
        <v>10</v>
      </c>
    </row>
    <row r="13" spans="1:6" x14ac:dyDescent="0.25">
      <c r="A13" s="13" t="s">
        <v>12</v>
      </c>
      <c r="B13" s="14"/>
      <c r="C13" s="11"/>
      <c r="D13" s="14"/>
      <c r="E13" s="10"/>
      <c r="F13" s="15" t="s">
        <v>10</v>
      </c>
    </row>
    <row r="14" spans="1:6" x14ac:dyDescent="0.25">
      <c r="A14" s="13" t="s">
        <v>13</v>
      </c>
      <c r="B14" s="14"/>
      <c r="C14" s="11"/>
      <c r="D14" s="14"/>
      <c r="E14" s="10"/>
      <c r="F14" s="15" t="s">
        <v>14</v>
      </c>
    </row>
    <row r="15" spans="1:6" x14ac:dyDescent="0.25">
      <c r="A15" s="9" t="s">
        <v>15</v>
      </c>
      <c r="B15" s="14">
        <f>+ROUND([2]Bilanci!E183,0)</f>
        <v>39250</v>
      </c>
      <c r="C15" s="11"/>
      <c r="D15" s="14">
        <f>+ROUND([2]Bilanci!F183,0)</f>
        <v>20750</v>
      </c>
      <c r="E15" s="10"/>
      <c r="F15" s="3"/>
    </row>
    <row r="16" spans="1:6" x14ac:dyDescent="0.25">
      <c r="A16" s="9" t="s">
        <v>16</v>
      </c>
      <c r="B16" s="14">
        <f>+ROUND([2]Bilanci!E184,0)</f>
        <v>0</v>
      </c>
      <c r="C16" s="11"/>
      <c r="D16" s="14">
        <f>+ROUND([2]Bilanci!F184,0)</f>
        <v>0</v>
      </c>
      <c r="E16" s="10"/>
      <c r="F16" s="3"/>
    </row>
    <row r="17" spans="1:6" x14ac:dyDescent="0.25">
      <c r="A17" s="9" t="s">
        <v>17</v>
      </c>
      <c r="B17" s="14">
        <f>+ROUND([2]Bilanci!E185,0)</f>
        <v>0</v>
      </c>
      <c r="C17" s="11"/>
      <c r="D17" s="14">
        <f>+ROUND([2]Bilanci!F185,0)</f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f>+ROUND([2]Bilanci!E188,0)</f>
        <v>-1265267</v>
      </c>
      <c r="C19" s="11"/>
      <c r="D19" s="14">
        <f>+ROUND([2]Bilanci!F188,0)</f>
        <v>-882115</v>
      </c>
      <c r="E19" s="10"/>
      <c r="F19" s="3"/>
    </row>
    <row r="20" spans="1:6" x14ac:dyDescent="0.25">
      <c r="A20" s="13" t="s">
        <v>19</v>
      </c>
      <c r="B20" s="14">
        <f>+ROUND([2]Bilanci!E189,0)</f>
        <v>0</v>
      </c>
      <c r="C20" s="11"/>
      <c r="D20" s="14">
        <f>+ROUND([2]Bilanci!F189,0)</f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f>+ROUND([2]Bilanci!E192,0)</f>
        <v>-415585</v>
      </c>
      <c r="C22" s="11"/>
      <c r="D22" s="14">
        <f>+ROUND([2]Bilanci!F192,0)</f>
        <v>-399272</v>
      </c>
      <c r="E22" s="10"/>
      <c r="F22" s="3"/>
    </row>
    <row r="23" spans="1:6" x14ac:dyDescent="0.25">
      <c r="A23" s="13" t="s">
        <v>22</v>
      </c>
      <c r="B23" s="14">
        <f>+ROUND([2]Bilanci!E194,0)</f>
        <v>-170149</v>
      </c>
      <c r="C23" s="11"/>
      <c r="D23" s="14">
        <f>+ROUND([2]Bilanci!F194,0)</f>
        <v>-142711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f>+ROUND([2]Bilanci!E196,0)</f>
        <v>0</v>
      </c>
      <c r="C25" s="11"/>
      <c r="D25" s="14">
        <f>+ROUND([2]Bilanci!F196,0)</f>
        <v>0</v>
      </c>
      <c r="E25" s="10"/>
      <c r="F25" s="3"/>
    </row>
    <row r="26" spans="1:6" x14ac:dyDescent="0.25">
      <c r="A26" s="9" t="s">
        <v>25</v>
      </c>
      <c r="B26" s="14">
        <f>+ROUND([2]Bilanci!E197,0)</f>
        <v>-40573</v>
      </c>
      <c r="C26" s="11"/>
      <c r="D26" s="14">
        <f>+ROUND([2]Bilanci!F197,0)</f>
        <v>-167027</v>
      </c>
      <c r="E26" s="10"/>
      <c r="F26" s="3"/>
    </row>
    <row r="27" spans="1:6" x14ac:dyDescent="0.25">
      <c r="A27" s="9" t="s">
        <v>26</v>
      </c>
      <c r="B27" s="14">
        <f>+ROUND([2]Bilanci!E198,0)</f>
        <v>-128333</v>
      </c>
      <c r="C27" s="11"/>
      <c r="D27" s="14">
        <f>+ROUND([2]Bilanci!F198,0)</f>
        <v>-247260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f>ROUND([2]Bilanci!E202,0)</f>
        <v>0</v>
      </c>
      <c r="C30" s="11"/>
      <c r="D30" s="14">
        <f>+ROUND([2]Bilanci!F202,0)</f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f>ROUND([2]Bilanci!E204,0)</f>
        <v>0</v>
      </c>
      <c r="C32" s="11"/>
      <c r="D32" s="14">
        <f>+ROUND([2]Bilanci!F204,0)</f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f>+ROUND([2]Bilanci!E206,0)</f>
        <v>3</v>
      </c>
      <c r="C34" s="11"/>
      <c r="D34" s="14">
        <f>+ROUND([2]Bilanci!F206,0)</f>
        <v>12</v>
      </c>
      <c r="E34" s="10"/>
      <c r="F34" s="3"/>
    </row>
    <row r="35" spans="1:6" x14ac:dyDescent="0.25">
      <c r="A35" s="9" t="s">
        <v>34</v>
      </c>
      <c r="B35" s="14">
        <f>+ROUND([2]Bilanci!E209,0)</f>
        <v>0</v>
      </c>
      <c r="C35" s="11"/>
      <c r="D35" s="14">
        <f>ROUND([2]Bilanci!F209,0)</f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f>+ROUND([2]Bilanci!E213,0)</f>
        <v>-24556</v>
      </c>
      <c r="C37" s="11"/>
      <c r="D37" s="14">
        <f>+ROUND([2]Bilanci!F213,0)</f>
        <v>-83110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f>+ROUND([2]Bilanci!E214,0)</f>
        <v>0</v>
      </c>
      <c r="C39" s="11"/>
      <c r="D39" s="14">
        <f>+ROUND([2]Bilanci!F214,0)</f>
        <v>0</v>
      </c>
      <c r="E39" s="10"/>
      <c r="F39" s="3"/>
    </row>
    <row r="40" spans="1:6" x14ac:dyDescent="0.25">
      <c r="A40" s="9" t="s">
        <v>39</v>
      </c>
      <c r="B40" s="14"/>
      <c r="C40" s="11"/>
      <c r="D40" s="14"/>
      <c r="E40" s="10"/>
      <c r="F40" s="3"/>
    </row>
    <row r="41" spans="1:6" x14ac:dyDescent="0.25">
      <c r="A41" s="16" t="s">
        <v>40</v>
      </c>
      <c r="B41" s="14">
        <f>+ROUND([2]Bilanci!E216,0)</f>
        <v>0</v>
      </c>
      <c r="C41" s="11"/>
      <c r="D41" s="14">
        <f>+ROUND([2]Bilanci!F216,0)</f>
        <v>0</v>
      </c>
      <c r="E41" s="10"/>
      <c r="F41" s="3"/>
    </row>
    <row r="42" spans="1:6" x14ac:dyDescent="0.25">
      <c r="A42" s="9" t="s">
        <v>41</v>
      </c>
      <c r="B42" s="17">
        <f>SUM(B9:B41)</f>
        <v>125083</v>
      </c>
      <c r="C42" s="18"/>
      <c r="D42" s="17">
        <f>SUM(D9:D41)</f>
        <v>495600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f>ROUND(-[2]Bilanci!E221,0)</f>
        <v>0</v>
      </c>
      <c r="C44" s="11"/>
      <c r="D44" s="14">
        <f>+ROUND(-[2]Bilanci!F221,0)</f>
        <v>0</v>
      </c>
      <c r="E44" s="10"/>
      <c r="F44" s="3"/>
    </row>
    <row r="45" spans="1:6" x14ac:dyDescent="0.25">
      <c r="A45" s="13" t="s">
        <v>44</v>
      </c>
      <c r="B45" s="14">
        <f>ROUNDDOWN([2]Bilanci!E222,0)</f>
        <v>0</v>
      </c>
      <c r="C45" s="11"/>
      <c r="D45" s="14">
        <f>+ROUND([2]Bilanci!F222,0)</f>
        <v>0</v>
      </c>
      <c r="E45" s="10"/>
      <c r="F45" s="3"/>
    </row>
    <row r="46" spans="1:6" x14ac:dyDescent="0.25">
      <c r="A46" s="13" t="s">
        <v>45</v>
      </c>
      <c r="B46" s="14">
        <f>ROUNDDOWN([2]Bilanci!E223,0)</f>
        <v>0</v>
      </c>
      <c r="C46" s="11"/>
      <c r="D46" s="14">
        <f>+ROUND([2]Bilanci!F223,0)</f>
        <v>0</v>
      </c>
      <c r="E46" s="10"/>
      <c r="F46" s="3"/>
    </row>
    <row r="47" spans="1:6" x14ac:dyDescent="0.25">
      <c r="A47" s="9" t="s">
        <v>46</v>
      </c>
      <c r="B47" s="17">
        <f>SUM(B42:B46)</f>
        <v>125083</v>
      </c>
      <c r="C47" s="18"/>
      <c r="D47" s="17">
        <f>SUM(D42:D46)</f>
        <v>495600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f>+ROUND([2]Bilanci!E241,0)</f>
        <v>0</v>
      </c>
      <c r="C50" s="22"/>
      <c r="D50" s="23">
        <f>+ROUND([2]Bilanci!F240,0)</f>
        <v>0</v>
      </c>
      <c r="E50" s="10"/>
      <c r="F50" s="3"/>
    </row>
    <row r="51" spans="1:6" x14ac:dyDescent="0.25">
      <c r="A51" s="13" t="s">
        <v>49</v>
      </c>
      <c r="B51" s="23">
        <f>+ROUND([2]Bilanci!E242,0)</f>
        <v>0</v>
      </c>
      <c r="C51" s="22"/>
      <c r="D51" s="23">
        <f>+ROUND([2]Bilanci!F241,0)</f>
        <v>0</v>
      </c>
      <c r="E51" s="10"/>
      <c r="F51" s="3"/>
    </row>
    <row r="52" spans="1:6" x14ac:dyDescent="0.25">
      <c r="A52" s="13" t="s">
        <v>50</v>
      </c>
      <c r="B52" s="23">
        <f>+ROUND([2]Bilanci!E243,0)</f>
        <v>0</v>
      </c>
      <c r="C52" s="22"/>
      <c r="D52" s="23">
        <f>+ROUND([2]Bilanci!F242,0)</f>
        <v>0</v>
      </c>
      <c r="E52" s="6"/>
      <c r="F52" s="3"/>
    </row>
    <row r="53" spans="1:6" ht="15" customHeight="1" x14ac:dyDescent="0.25">
      <c r="A53" s="13" t="s">
        <v>51</v>
      </c>
      <c r="B53" s="23">
        <f>+ROUND([2]Bilanci!E244,0)</f>
        <v>0</v>
      </c>
      <c r="C53" s="22"/>
      <c r="D53" s="23">
        <f>+ROUND([2]Bilanci!F243,0)</f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125083</v>
      </c>
      <c r="C57" s="32"/>
      <c r="D57" s="31">
        <f>D47+D55</f>
        <v>495600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/>
      <c r="C60" s="10"/>
      <c r="D60" s="14"/>
      <c r="E60" s="34"/>
      <c r="F60" s="34"/>
    </row>
    <row r="61" spans="1:6" x14ac:dyDescent="0.25">
      <c r="A61" s="29" t="s">
        <v>57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4219-6D7B-46E8-9723-127D3BD24C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2020-07-16T16:32:11Z</dcterms:created>
  <dcterms:modified xsi:type="dcterms:W3CDTF">2020-07-21T11:46:03Z</dcterms:modified>
</cp:coreProperties>
</file>