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730" windowHeight="10860"/>
  </bookViews>
  <sheets>
    <sheet name="PASH-sipas natyres" sheetId="1" r:id="rId1"/>
  </sheets>
  <externalReferences>
    <externalReference r:id="rId2"/>
  </externalReferenc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0" i="1"/>
  <c r="B20"/>
  <c r="C23" l="1"/>
  <c r="B23"/>
  <c r="B12" l="1"/>
  <c r="C12"/>
  <c r="C17" s="1"/>
  <c r="B17"/>
  <c r="B25" s="1"/>
  <c r="B27" s="1"/>
  <c r="B29" s="1"/>
  <c r="M21"/>
  <c r="N10"/>
  <c r="M26"/>
  <c r="N6"/>
  <c r="N11"/>
  <c r="N9"/>
  <c r="N21"/>
  <c r="M10"/>
  <c r="N8"/>
  <c r="M24"/>
  <c r="M25"/>
  <c r="N22"/>
  <c r="N24"/>
  <c r="M13"/>
  <c r="M18"/>
  <c r="M12"/>
  <c r="N25"/>
  <c r="M23"/>
  <c r="N14"/>
  <c r="N27"/>
  <c r="M7"/>
  <c r="M6"/>
  <c r="M17"/>
  <c r="N12"/>
  <c r="M27"/>
  <c r="N17"/>
  <c r="N16"/>
  <c r="N13"/>
  <c r="N26"/>
  <c r="N23"/>
  <c r="M16"/>
  <c r="N7"/>
  <c r="M22"/>
  <c r="M15"/>
  <c r="N15"/>
  <c r="M11"/>
  <c r="M19"/>
  <c r="N20"/>
  <c r="M8"/>
  <c r="M20"/>
  <c r="N18"/>
  <c r="M14"/>
  <c r="M9"/>
  <c r="N19"/>
  <c r="C25" l="1"/>
  <c r="C27" l="1"/>
  <c r="C29" s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<sst xmlns="http://schemas.openxmlformats.org/spreadsheetml/2006/main" count="28" uniqueCount="27">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</sst>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64" formatCode="_(* #,##0.00000000000000000_);_(* \(#,##0.00000000000000000\);_(* &quot;-&quot;??_);_(@_)"/>
    <numFmt numFmtId="165" formatCode="_(* #,##0_);_(* \(#,##0\);_(* &quot;-&quot;??_);_(@_)"/>
  </numFmts>
  <fonts count="12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36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indent="3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43" fontId="0" fillId="0" borderId="0" xfId="1" applyFont="1" applyBorder="1"/>
    <xf numFmtId="43" fontId="4" fillId="2" borderId="0" xfId="1" applyFont="1" applyFill="1" applyBorder="1" applyAlignment="1">
      <alignment vertical="center"/>
    </xf>
    <xf numFmtId="43" fontId="1" fillId="3" borderId="3" xfId="1" applyFont="1" applyFill="1" applyBorder="1" applyAlignment="1">
      <alignment vertical="center"/>
    </xf>
    <xf numFmtId="43" fontId="1" fillId="2" borderId="2" xfId="1" applyFont="1" applyFill="1" applyBorder="1" applyAlignment="1">
      <alignment vertical="center"/>
    </xf>
    <xf numFmtId="164" fontId="0" fillId="0" borderId="0" xfId="0" applyNumberFormat="1"/>
    <xf numFmtId="164" fontId="5" fillId="0" borderId="0" xfId="0" applyNumberFormat="1" applyFont="1" applyBorder="1" applyAlignment="1">
      <alignment horizontal="center" vertical="center"/>
    </xf>
    <xf numFmtId="164" fontId="0" fillId="0" borderId="0" xfId="0" applyNumberFormat="1" applyBorder="1"/>
    <xf numFmtId="164" fontId="2" fillId="0" borderId="0" xfId="0" applyNumberFormat="1" applyFont="1" applyBorder="1" applyAlignment="1">
      <alignment vertical="center"/>
    </xf>
    <xf numFmtId="165" fontId="0" fillId="0" borderId="0" xfId="0" applyNumberFormat="1" applyBorder="1"/>
    <xf numFmtId="43" fontId="3" fillId="0" borderId="0" xfId="1" applyNumberFormat="1" applyFont="1" applyBorder="1" applyAlignment="1">
      <alignment vertical="center"/>
    </xf>
    <xf numFmtId="43" fontId="0" fillId="0" borderId="0" xfId="1" applyNumberFormat="1" applyFont="1" applyBorder="1"/>
    <xf numFmtId="43" fontId="4" fillId="0" borderId="0" xfId="1" applyNumberFormat="1" applyFont="1" applyBorder="1" applyAlignment="1">
      <alignment vertical="center"/>
    </xf>
    <xf numFmtId="43" fontId="4" fillId="2" borderId="0" xfId="1" applyNumberFormat="1" applyFont="1" applyFill="1" applyBorder="1" applyAlignment="1">
      <alignment vertical="center"/>
    </xf>
    <xf numFmtId="43" fontId="8" fillId="0" borderId="0" xfId="1" applyNumberFormat="1" applyFont="1" applyBorder="1" applyAlignment="1">
      <alignment vertical="center"/>
    </xf>
    <xf numFmtId="43" fontId="1" fillId="3" borderId="3" xfId="1" applyNumberFormat="1" applyFont="1" applyFill="1" applyBorder="1" applyAlignment="1">
      <alignment vertical="center"/>
    </xf>
    <xf numFmtId="43" fontId="1" fillId="0" borderId="0" xfId="1" applyNumberFormat="1" applyFont="1" applyBorder="1" applyAlignment="1">
      <alignment vertical="center"/>
    </xf>
    <xf numFmtId="43" fontId="6" fillId="0" borderId="0" xfId="1" applyNumberFormat="1" applyFont="1" applyBorder="1" applyAlignment="1">
      <alignment vertical="center"/>
    </xf>
    <xf numFmtId="43" fontId="4" fillId="0" borderId="0" xfId="1" applyNumberFormat="1" applyFont="1" applyBorder="1" applyAlignment="1">
      <alignment horizontal="left" vertical="center"/>
    </xf>
    <xf numFmtId="43" fontId="1" fillId="2" borderId="2" xfId="1" applyNumberFormat="1" applyFont="1" applyFill="1" applyBorder="1" applyAlignment="1">
      <alignment vertical="center"/>
    </xf>
    <xf numFmtId="43" fontId="1" fillId="2" borderId="1" xfId="1" applyNumberFormat="1" applyFont="1" applyFill="1" applyBorder="1" applyAlignment="1">
      <alignment vertical="center"/>
    </xf>
    <xf numFmtId="43" fontId="1" fillId="0" borderId="0" xfId="1" applyFont="1" applyBorder="1" applyAlignment="1">
      <alignment vertical="center"/>
    </xf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asqyra%20e%20pozicionit%20financiar%20(fat5-19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asqyra e Pozicionit Financiar"/>
    </sheetNames>
    <sheetDataSet>
      <sheetData sheetId="0">
        <row r="65">
          <cell r="B65">
            <v>756728</v>
          </cell>
          <cell r="C65">
            <v>623529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1:N30"/>
  <sheetViews>
    <sheetView tabSelected="1" workbookViewId="0">
      <selection activeCell="D21" sqref="D21"/>
    </sheetView>
  </sheetViews>
  <sheetFormatPr defaultRowHeight="15"/>
  <cols>
    <col min="1" max="1" width="72.28515625" customWidth="1"/>
    <col min="2" max="2" width="30.28515625" style="17" customWidth="1"/>
    <col min="3" max="3" width="19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12" t="s">
        <v>25</v>
      </c>
    </row>
    <row r="2" spans="1:14" ht="15" customHeight="1">
      <c r="A2" s="34" t="s">
        <v>24</v>
      </c>
      <c r="B2" s="18" t="s">
        <v>23</v>
      </c>
      <c r="C2" s="11" t="s">
        <v>23</v>
      </c>
    </row>
    <row r="3" spans="1:14" ht="15" customHeight="1">
      <c r="A3" s="35"/>
      <c r="B3" s="18" t="s">
        <v>22</v>
      </c>
      <c r="C3" s="11" t="s">
        <v>21</v>
      </c>
    </row>
    <row r="4" spans="1:14">
      <c r="A4" s="10" t="s">
        <v>20</v>
      </c>
      <c r="B4" s="21">
        <v>2019</v>
      </c>
      <c r="C4" s="1">
        <v>2020</v>
      </c>
    </row>
    <row r="5" spans="1:14">
      <c r="B5" s="20"/>
      <c r="C5" s="1"/>
    </row>
    <row r="6" spans="1:14">
      <c r="A6" s="6" t="s">
        <v>19</v>
      </c>
      <c r="B6" s="22">
        <v>11656425</v>
      </c>
      <c r="C6" s="13">
        <v>7887178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6" t="s">
        <v>18</v>
      </c>
      <c r="B7" s="23"/>
      <c r="C7" s="13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6" t="s">
        <v>17</v>
      </c>
      <c r="B8" s="23">
        <v>-5316590</v>
      </c>
      <c r="C8" s="13">
        <v>-2060849</v>
      </c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6" t="s">
        <v>16</v>
      </c>
      <c r="B9" s="23">
        <v>0</v>
      </c>
      <c r="C9" s="13">
        <v>0</v>
      </c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6" t="s">
        <v>15</v>
      </c>
      <c r="B10" s="24">
        <v>-135521</v>
      </c>
      <c r="C10" s="13">
        <v>-178160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6" t="s">
        <v>14</v>
      </c>
      <c r="B11" s="24"/>
      <c r="C11" s="13"/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6" t="s">
        <v>13</v>
      </c>
      <c r="B12" s="25">
        <f>SUM(B13:B14)</f>
        <v>-2390841</v>
      </c>
      <c r="C12" s="14">
        <f>SUM(C13:C14)</f>
        <v>-1796332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9" t="s">
        <v>12</v>
      </c>
      <c r="B13" s="24">
        <v>-2048999</v>
      </c>
      <c r="C13" s="13">
        <v>-1539274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9" t="s">
        <v>11</v>
      </c>
      <c r="B14" s="26">
        <v>-341842</v>
      </c>
      <c r="C14" s="13">
        <v>-257058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6" t="s">
        <v>10</v>
      </c>
      <c r="B15" s="26">
        <v>-865454</v>
      </c>
      <c r="C15" s="13">
        <v>-902009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6" t="s">
        <v>9</v>
      </c>
      <c r="B16" s="26">
        <v>-2031943</v>
      </c>
      <c r="C16" s="13">
        <v>-1905309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7" t="s">
        <v>8</v>
      </c>
      <c r="B17" s="27">
        <f>SUM(B6:B12,B15:B16)</f>
        <v>916076</v>
      </c>
      <c r="C17" s="27">
        <f>SUM(C6:C12,C15:C16)</f>
        <v>1044519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4"/>
      <c r="B18" s="28"/>
      <c r="C18" s="33"/>
      <c r="M18" t="e">
        <f t="shared" ca="1" si="0"/>
        <v>#NAME?</v>
      </c>
      <c r="N18" t="e">
        <f t="shared" ca="1" si="1"/>
        <v>#NAME?</v>
      </c>
    </row>
    <row r="19" spans="1:14">
      <c r="A19" s="8" t="s">
        <v>7</v>
      </c>
      <c r="B19" s="29"/>
      <c r="C19" s="13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5" t="s">
        <v>6</v>
      </c>
      <c r="B20" s="29">
        <f>130989-247552</f>
        <v>-116563</v>
      </c>
      <c r="C20" s="13">
        <f>80784-391740</f>
        <v>-310956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6" t="s">
        <v>5</v>
      </c>
      <c r="B21" s="24">
        <v>0</v>
      </c>
      <c r="C21" s="13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6" t="s">
        <v>4</v>
      </c>
      <c r="B22" s="24">
        <v>0</v>
      </c>
      <c r="C22" s="13">
        <v>0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4" t="s">
        <v>3</v>
      </c>
      <c r="B23" s="27">
        <f>SUM(B20:B22)</f>
        <v>-116563</v>
      </c>
      <c r="C23" s="15">
        <f>SUM(C20:C22)</f>
        <v>-310956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2"/>
      <c r="B24" s="30"/>
      <c r="C24" s="13"/>
      <c r="M24" t="e">
        <f t="shared" ca="1" si="0"/>
        <v>#NAME?</v>
      </c>
      <c r="N24" t="e">
        <f t="shared" ca="1" si="1"/>
        <v>#NAME?</v>
      </c>
    </row>
    <row r="25" spans="1:14" ht="15.75" thickBot="1">
      <c r="A25" s="2" t="s">
        <v>2</v>
      </c>
      <c r="B25" s="31">
        <f>B17+B23</f>
        <v>799513</v>
      </c>
      <c r="C25" s="16">
        <f>C17+C23</f>
        <v>733563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3" t="s">
        <v>1</v>
      </c>
      <c r="B26" s="22">
        <v>-42785</v>
      </c>
      <c r="C26" s="13">
        <v>-110034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2" t="s">
        <v>0</v>
      </c>
      <c r="B27" s="32">
        <f>B25+B26</f>
        <v>756728</v>
      </c>
      <c r="C27" s="32">
        <f>C25+C26</f>
        <v>623529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9"/>
      <c r="C28" s="13"/>
    </row>
    <row r="29" spans="1:14">
      <c r="A29" s="1"/>
      <c r="B29" s="19">
        <f>B27-'[1]Pasqyra e Pozicionit Financiar'!$B$65</f>
        <v>0</v>
      </c>
      <c r="C29" s="13">
        <f>C27-'[1]Pasqyra e Pozicionit Financiar'!$C$65</f>
        <v>0</v>
      </c>
    </row>
    <row r="30" spans="1:14">
      <c r="A30" s="1"/>
      <c r="B30" s="19"/>
      <c r="C30" s="1"/>
    </row>
  </sheetData>
  <mergeCells count="1">
    <mergeCell ref="A2:A3"/>
  </mergeCells>
  <pageMargins left="0.7" right="0.7" top="0.75" bottom="0.75" header="0.3" footer="0.3"/>
  <pageSetup paperSize="9" scale="3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cp:lastPrinted>2020-04-11T16:37:15Z</cp:lastPrinted>
  <dcterms:created xsi:type="dcterms:W3CDTF">2018-06-20T15:30:23Z</dcterms:created>
  <dcterms:modified xsi:type="dcterms:W3CDTF">2020-04-21T09:26:29Z</dcterms:modified>
</cp:coreProperties>
</file>