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 tabRatio="858" activeTab="3"/>
  </bookViews>
  <sheets>
    <sheet name="AKTIV ALPIQ Energy shpk" sheetId="1" r:id="rId1"/>
    <sheet name="PASIV ALPIQ Energy shpk" sheetId="2" r:id="rId2"/>
    <sheet name="PASH ALPIQ Energy shpk" sheetId="3" r:id="rId3"/>
    <sheet name="Cash Flow Alpiq Energy shpk" sheetId="4" r:id="rId4"/>
    <sheet name="Pasqyra e Levizjeve  Kapitalit" sheetId="5" r:id="rId5"/>
  </sheets>
  <calcPr calcId="145621"/>
</workbook>
</file>

<file path=xl/calcChain.xml><?xml version="1.0" encoding="utf-8"?>
<calcChain xmlns="http://schemas.openxmlformats.org/spreadsheetml/2006/main">
  <c r="M35" i="4" l="1"/>
  <c r="N17" i="4"/>
  <c r="M10" i="4"/>
  <c r="M7" i="4"/>
  <c r="M8" i="4"/>
  <c r="M14" i="4"/>
  <c r="M11" i="4"/>
  <c r="M36" i="4"/>
  <c r="M13" i="4" l="1"/>
  <c r="M21" i="4"/>
  <c r="M15" i="4"/>
  <c r="M17" i="4" l="1"/>
  <c r="M34" i="4" s="1"/>
</calcChain>
</file>

<file path=xl/sharedStrings.xml><?xml version="1.0" encoding="utf-8"?>
<sst xmlns="http://schemas.openxmlformats.org/spreadsheetml/2006/main" count="195" uniqueCount="171">
  <si>
    <t xml:space="preserve">             A K T I V E T</t>
  </si>
  <si>
    <t>Shenime</t>
  </si>
  <si>
    <t>31.12.2013</t>
  </si>
  <si>
    <t>31.12.2012</t>
  </si>
  <si>
    <t>Mjetet Monetare</t>
  </si>
  <si>
    <t>Derivate dhe Aktive Financiare te mbajtur per tregtim</t>
  </si>
  <si>
    <t xml:space="preserve"> Derivatet</t>
  </si>
  <si>
    <t xml:space="preserve"> Aktivet e mbajtur per tregtim</t>
  </si>
  <si>
    <t>Totali</t>
  </si>
  <si>
    <t>Aktive te tjera Financiare afatshkurter</t>
  </si>
  <si>
    <t xml:space="preserve"> Llogari kerkesa te arketueshme</t>
  </si>
  <si>
    <t xml:space="preserve"> Llogari kerkesa te tjera te arketueshme</t>
  </si>
  <si>
    <t xml:space="preserve"> Instrumente te tjera borxhi</t>
  </si>
  <si>
    <t xml:space="preserve"> Investime te tjera financiare</t>
  </si>
  <si>
    <t>Aktive Biologjike afatshkurter</t>
  </si>
  <si>
    <t>Parapagime dhe shpenzime te shtyra</t>
  </si>
  <si>
    <t>Total i Aktiveve Afatshkurtra</t>
  </si>
  <si>
    <t>Aktive Afatgjata Materiale</t>
  </si>
  <si>
    <t>Toka</t>
  </si>
  <si>
    <t>Ndertesa dhe  Instalime te pergjithshme</t>
  </si>
  <si>
    <t>Makineri dhe pajisje (neto)</t>
  </si>
  <si>
    <t>Akitive te tjera afatgjata materiele (neto)</t>
  </si>
  <si>
    <t>Aktive Biologjike Afatgjate</t>
  </si>
  <si>
    <t>Aktive Afatgjata Jomateriale</t>
  </si>
  <si>
    <t>Emri i mire</t>
  </si>
  <si>
    <t>Shpenzimet e zhvillimit</t>
  </si>
  <si>
    <t>Aktive te tjera afatgjata jomateriele</t>
  </si>
  <si>
    <t>Kapitali aksionar i papaguar</t>
  </si>
  <si>
    <t>Aktive te tjera afatgjata (ne proces)</t>
  </si>
  <si>
    <t>Totali i Aktiveve Afatgjata</t>
  </si>
  <si>
    <t>TOTALI I AKTIVEVE</t>
  </si>
  <si>
    <t>DETYRIMET DHE KAPITALI</t>
  </si>
  <si>
    <t xml:space="preserve">Detyrimet  Afatshkurta </t>
  </si>
  <si>
    <t>Derivatet</t>
  </si>
  <si>
    <t>Huamarrjet</t>
  </si>
  <si>
    <t>Huate  afatshkurtra</t>
  </si>
  <si>
    <t>Kthimet/Ripagimet e huave afatgjata</t>
  </si>
  <si>
    <t>Bono te konvertueshme</t>
  </si>
  <si>
    <t>Huate dhe parapagimet</t>
  </si>
  <si>
    <t>Te pagueshme ndaj furnitoreve</t>
  </si>
  <si>
    <t>Te pagueshme ndaj punonjesve</t>
  </si>
  <si>
    <t>Detyrimet tatimore</t>
  </si>
  <si>
    <t>Detyrime te tjera</t>
  </si>
  <si>
    <t>Parapagimet e arketueshme</t>
  </si>
  <si>
    <t>Grantet dhe te ardhura te shtyra</t>
  </si>
  <si>
    <t>Provizionet afatshkurtra</t>
  </si>
  <si>
    <t xml:space="preserve"> Totali Detyrime Afatshkurtra</t>
  </si>
  <si>
    <t>Hua, bono dhe detyrime nga qeraja financiare</t>
  </si>
  <si>
    <t>Bonot e konvertueshme</t>
  </si>
  <si>
    <t>Huamarrje te tjera afatgjata</t>
  </si>
  <si>
    <t>Provizionet afatgjata</t>
  </si>
  <si>
    <t>Grandet dhe te ardhura te shtyra</t>
  </si>
  <si>
    <t xml:space="preserve"> Totali Detyrime  Afatgjata</t>
  </si>
  <si>
    <t>Totali i Detyrimeve</t>
  </si>
  <si>
    <t>Kapitali</t>
  </si>
  <si>
    <t>Akisonet e pakices</t>
  </si>
  <si>
    <t>Kapitali i aksionereve te shoqerise meme</t>
  </si>
  <si>
    <t>Kapitali i aksionar</t>
  </si>
  <si>
    <t>Primi i aksionit</t>
  </si>
  <si>
    <t>Rezerva statutore</t>
  </si>
  <si>
    <t>Rezerva ligjore</t>
  </si>
  <si>
    <t>Rezerva te tjera</t>
  </si>
  <si>
    <t>Fitimi i pashperndare</t>
  </si>
  <si>
    <t>Fitimi (humbje) e vitit financiar</t>
  </si>
  <si>
    <t>Totali i Kapitalit</t>
  </si>
  <si>
    <t>TOTALI I DETYRIMEVE DHE KAPITALIT</t>
  </si>
  <si>
    <t>Te ardhura e shpenzime</t>
  </si>
  <si>
    <t>Te Ardhurat</t>
  </si>
  <si>
    <t xml:space="preserve">Shitjet neto </t>
  </si>
  <si>
    <t>Të ardhura të tjera nga veprimtaritë e shfrytëzimit</t>
  </si>
  <si>
    <t>Ndryshimet në inventarin e produkteve
të gatshme dhe prodhimit në proçes</t>
  </si>
  <si>
    <t xml:space="preserve">Materialet e konsumuara </t>
  </si>
  <si>
    <t>Kosto e punës</t>
  </si>
  <si>
    <t xml:space="preserve">-pagat e personelit </t>
  </si>
  <si>
    <t xml:space="preserve">-shpenzimet per sigurimet shoqërore dhe shëndetsore </t>
  </si>
  <si>
    <t>-shpenzime per honorare</t>
  </si>
  <si>
    <t xml:space="preserve">Amortizimet dhe zhvlerësimet </t>
  </si>
  <si>
    <t xml:space="preserve">Shpenzime të tjera </t>
  </si>
  <si>
    <t>Totali i shpenzimeve (shuma 4 - 7)</t>
  </si>
  <si>
    <t>Fitimi apo humbja nga veprimtaria kryesore
(1+2+/-3-8)</t>
  </si>
  <si>
    <t>Të ardhurat dhe shpenzimet financiare nga njësitë e kontrolluara</t>
  </si>
  <si>
    <t xml:space="preserve">Të ardhurat dhe shpenzimet financiare nga pjesëmarrjet </t>
  </si>
  <si>
    <t>Të ardhurat dhe shpenzimet financiare</t>
  </si>
  <si>
    <t xml:space="preserve">Të ardhurat dhe shpenzimet te tjera financiare </t>
  </si>
  <si>
    <t>Të ardhurat dhe shpenzimet nga interesat</t>
  </si>
  <si>
    <t>Fitimet (humbjet) nga kursi i këmbimi</t>
  </si>
  <si>
    <t>Të ardhura dhe shpenzime të tjera financiare</t>
  </si>
  <si>
    <t>Totali i të ardhurave dhe shpenzimeve financiare
(12.1+/-12.2+/-12.3+/-12.4)</t>
  </si>
  <si>
    <t>Fitimi (humbja) para tatimit (9+/-13)</t>
  </si>
  <si>
    <t>Shpenzimet e tatimit mbi fitimin</t>
  </si>
  <si>
    <t>Tatim Fitimi i Shtyre</t>
  </si>
  <si>
    <t>Fitimi (humbja) neto e vitit financiar
(14-15)</t>
  </si>
  <si>
    <t>Pasqyra e fluksit monetar-Metoda indirekte</t>
  </si>
  <si>
    <t>Viti 2013</t>
  </si>
  <si>
    <t>Viti 2012</t>
  </si>
  <si>
    <t xml:space="preserve"> 31.12.2013 </t>
  </si>
  <si>
    <t xml:space="preserve"> 31.12.2012 </t>
  </si>
  <si>
    <t>I</t>
  </si>
  <si>
    <t>Fluksi monetar nga veprimtarite e shfrytezimit</t>
  </si>
  <si>
    <t>ne LEK</t>
  </si>
  <si>
    <t xml:space="preserve"> Cash flows from operating activities: </t>
  </si>
  <si>
    <t>in ALL</t>
  </si>
  <si>
    <t>Fitimi para tatimit</t>
  </si>
  <si>
    <t xml:space="preserve"> Profit /(Loss) for the period</t>
  </si>
  <si>
    <t>Rregullime per:</t>
  </si>
  <si>
    <t xml:space="preserve">                             Amortizimin</t>
  </si>
  <si>
    <t xml:space="preserve">Depreciation </t>
  </si>
  <si>
    <t xml:space="preserve">                             Humbje nga kembimet valutore</t>
  </si>
  <si>
    <t>Revaluation exchanges</t>
  </si>
  <si>
    <t xml:space="preserve">                             Te ardhura nga investimet</t>
  </si>
  <si>
    <t>Income from investment</t>
  </si>
  <si>
    <t xml:space="preserve">                             Shpenzime per interesa</t>
  </si>
  <si>
    <t>Interest expenses</t>
  </si>
  <si>
    <t>(Rritje) / renie ne tepricen e kerkesave te arketueshme te tjera</t>
  </si>
  <si>
    <t xml:space="preserve">Increase of trade and other receivables </t>
  </si>
  <si>
    <t>(Rritje) / renie ne tepricen e inventarit</t>
  </si>
  <si>
    <t>Increase of inventories</t>
  </si>
  <si>
    <t>Rritje / (renie) ne tepricen e detyrimeve, per tu paguar nga aktiviteti dhe te tjera</t>
  </si>
  <si>
    <t xml:space="preserve">Increase of other liabilities </t>
  </si>
  <si>
    <t>(Rritje) /Renie ne shpenzimet e shtyra</t>
  </si>
  <si>
    <t>Increase of prepayments</t>
  </si>
  <si>
    <t>Interesi i paguar</t>
  </si>
  <si>
    <t>Interest paid</t>
  </si>
  <si>
    <t>Tatim mbi fitimin i paguar</t>
  </si>
  <si>
    <t>Income taxes</t>
  </si>
  <si>
    <t>MM neto nga aktivitetet e shfrytezimit</t>
  </si>
  <si>
    <t xml:space="preserve">Net cash used in operating activities </t>
  </si>
  <si>
    <t>II</t>
  </si>
  <si>
    <t>Fluksi monetar nga veprimtarite investuese</t>
  </si>
  <si>
    <t xml:space="preserve"> INVESTING ACTIVITIES: </t>
  </si>
  <si>
    <t>Blerja e shoqerise se kontrolluar X minus parate e arketuara</t>
  </si>
  <si>
    <t xml:space="preserve">Purchase of subsidiaries </t>
  </si>
  <si>
    <t>Blerja e aktiveve afatgjata materiale</t>
  </si>
  <si>
    <t xml:space="preserve">Purchase of property and equipment </t>
  </si>
  <si>
    <t>Te ardhura nga shitja e paisjeve</t>
  </si>
  <si>
    <t>Sale of property and equipment</t>
  </si>
  <si>
    <t>Interesi i arketuar</t>
  </si>
  <si>
    <t>Interest receivable</t>
  </si>
  <si>
    <t>Dividentet e arketuar</t>
  </si>
  <si>
    <t>Dividends</t>
  </si>
  <si>
    <t>MM neto e perdorur ne aktivitetet investuese</t>
  </si>
  <si>
    <t xml:space="preserve">Net cash used in investing activities </t>
  </si>
  <si>
    <t>III</t>
  </si>
  <si>
    <t>Fluksi monetar nga veprimtarite financiare</t>
  </si>
  <si>
    <t xml:space="preserve"> FINANCING ACTIVITIES: </t>
  </si>
  <si>
    <t>Te ardhura nga emetimi i kapitalit aksioner</t>
  </si>
  <si>
    <t>Issuance of Stock</t>
  </si>
  <si>
    <t>Te ardhura nga huamarrje afatgjata</t>
  </si>
  <si>
    <t>Borrowing</t>
  </si>
  <si>
    <t>Pagesat e detyrimeve te qirase financiare</t>
  </si>
  <si>
    <t>Payments of financial lease</t>
  </si>
  <si>
    <t>Dividentet e paguar</t>
  </si>
  <si>
    <t>MM neto e perdorur ne aktivitetet financiare</t>
  </si>
  <si>
    <t xml:space="preserve">Net cash provided by financing activities </t>
  </si>
  <si>
    <t>Rritja / renia neto e mjeteve monetare</t>
  </si>
  <si>
    <t>Net Increase/decrease of monetary means</t>
  </si>
  <si>
    <t>Mjetet monetare ne fillim te periudhes kontabel</t>
  </si>
  <si>
    <t>MM at the opening balance</t>
  </si>
  <si>
    <t>Mjetet monetare ne fund te periudhes kontabel</t>
  </si>
  <si>
    <t>MM at the closing balance</t>
  </si>
  <si>
    <t>Pasqyra e Ndryshimeve ne Kapital</t>
  </si>
  <si>
    <t>Kapitali aksionar</t>
  </si>
  <si>
    <t>Fitimi i pashpërndarë</t>
  </si>
  <si>
    <t>Fitimi i Ushtrimit</t>
  </si>
  <si>
    <t>Fitimi neto për periudhën kontabël</t>
  </si>
  <si>
    <t>Emetimi i kapitalit aksionar</t>
  </si>
  <si>
    <t>Efekti i ndryshimeve në politikat kontabël</t>
  </si>
  <si>
    <t>Transferuar ne humbje te akumuluar</t>
  </si>
  <si>
    <t>Pozicioni më 31.12.2011</t>
  </si>
  <si>
    <t>Pozicioni më 31.12.2012</t>
  </si>
  <si>
    <t>Pozicioni më 31.12.2013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</si>
</sst>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\ _);[Red]\(#,##0\ \)"/>
    <numFmt numFmtId="166" formatCode="_-* #,##0.00_-;\-* #,##0.00_-;_-* &quot;-&quot;??_-;_-@_-"/>
    <numFmt numFmtId="167" formatCode="_-* #,##0.0_-;\-* #,##0.0_-;_-* &quot;-&quot;??_-;_-@_-"/>
    <numFmt numFmtId="168" formatCode="_-[$€]* #,##0.00_-;\-[$€]* #,##0.00_-;_-[$€]* &quot;-&quot;??_-;_-@_-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rgb="FF7030A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b/>
      <sz val="12"/>
      <color indexed="8"/>
      <name val="Arial"/>
      <family val="2"/>
    </font>
    <font>
      <sz val="9"/>
      <name val="Calibri"/>
      <family val="2"/>
      <scheme val="minor"/>
    </font>
    <font>
      <b/>
      <sz val="9"/>
      <color rgb="FF0000FF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theme="1"/>
      <name val="Garamond"/>
      <family val="1"/>
    </font>
    <font>
      <sz val="10"/>
      <color indexed="8"/>
      <name val="MS Sans Serif"/>
      <family val="2"/>
    </font>
    <font>
      <sz val="10"/>
      <color theme="1"/>
      <name val="Garamond"/>
      <family val="1"/>
    </font>
    <font>
      <b/>
      <i/>
      <sz val="10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indexed="10"/>
      <name val="Garamond"/>
      <family val="1"/>
    </font>
    <font>
      <i/>
      <sz val="10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</font>
    <font>
      <sz val="12"/>
      <name val="Arial CE"/>
      <charset val="238"/>
    </font>
    <font>
      <b/>
      <sz val="11"/>
      <color indexed="63"/>
      <name val="Calibri"/>
      <family val="2"/>
    </font>
    <font>
      <b/>
      <sz val="9"/>
      <color theme="3"/>
      <name val="Calibri"/>
      <family val="2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theme="0"/>
        <bgColor theme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4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43" fontId="21" fillId="0" borderId="0" applyFont="0" applyFill="0" applyBorder="0" applyAlignment="0" applyProtection="0"/>
    <xf numFmtId="0" fontId="1" fillId="0" borderId="0"/>
    <xf numFmtId="0" fontId="26" fillId="0" borderId="0"/>
    <xf numFmtId="0" fontId="1" fillId="0" borderId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7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21" borderId="0" applyNumberFormat="0" applyBorder="0" applyAlignment="0" applyProtection="0"/>
    <xf numFmtId="0" fontId="42" fillId="5" borderId="0" applyNumberFormat="0" applyBorder="0" applyAlignment="0" applyProtection="0"/>
    <xf numFmtId="0" fontId="43" fillId="22" borderId="3" applyNumberFormat="0" applyAlignment="0" applyProtection="0"/>
    <xf numFmtId="0" fontId="44" fillId="23" borderId="4" applyNumberFormat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6" borderId="0" applyNumberFormat="0" applyBorder="0" applyAlignment="0" applyProtection="0"/>
    <xf numFmtId="0" fontId="48" fillId="0" borderId="5" applyNumberFormat="0" applyFill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51" fillId="9" borderId="3" applyNumberFormat="0" applyAlignment="0" applyProtection="0"/>
    <xf numFmtId="0" fontId="52" fillId="0" borderId="8" applyNumberFormat="0" applyFill="0" applyAlignment="0" applyProtection="0"/>
    <xf numFmtId="43" fontId="17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53" fillId="24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6" fillId="0" borderId="0"/>
    <xf numFmtId="0" fontId="17" fillId="0" borderId="0"/>
    <xf numFmtId="0" fontId="45" fillId="0" borderId="0"/>
    <xf numFmtId="0" fontId="17" fillId="0" borderId="0"/>
    <xf numFmtId="0" fontId="54" fillId="0" borderId="0"/>
    <xf numFmtId="0" fontId="17" fillId="0" borderId="0"/>
    <xf numFmtId="0" fontId="40" fillId="0" borderId="0"/>
    <xf numFmtId="0" fontId="26" fillId="0" borderId="0"/>
    <xf numFmtId="0" fontId="17" fillId="0" borderId="0"/>
    <xf numFmtId="0" fontId="55" fillId="0" borderId="0"/>
    <xf numFmtId="0" fontId="17" fillId="25" borderId="9" applyNumberFormat="0" applyFont="0" applyAlignment="0" applyProtection="0"/>
    <xf numFmtId="0" fontId="56" fillId="22" borderId="10" applyNumberFormat="0" applyAlignment="0" applyProtection="0"/>
    <xf numFmtId="9" fontId="1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57" fillId="0" borderId="11" applyFill="0" applyProtection="0">
      <alignment horizontal="right" wrapText="1"/>
    </xf>
    <xf numFmtId="0" fontId="57" fillId="0" borderId="0" applyFill="0" applyProtection="0">
      <alignment wrapText="1"/>
    </xf>
    <xf numFmtId="0" fontId="2" fillId="0" borderId="0" applyAlignment="0" applyProtection="0"/>
    <xf numFmtId="0" fontId="58" fillId="0" borderId="0" applyNumberFormat="0" applyFill="0" applyBorder="0" applyAlignment="0" applyProtection="0"/>
    <xf numFmtId="0" fontId="59" fillId="0" borderId="12" applyNumberFormat="0" applyFill="0" applyAlignment="0" applyProtection="0"/>
    <xf numFmtId="0" fontId="60" fillId="0" borderId="0" applyNumberFormat="0" applyFill="0" applyBorder="0" applyAlignment="0" applyProtection="0"/>
  </cellStyleXfs>
  <cellXfs count="120">
    <xf numFmtId="0" fontId="0" fillId="0" borderId="0" xfId="0"/>
    <xf numFmtId="0" fontId="4" fillId="2" borderId="0" xfId="0" applyFont="1" applyFill="1"/>
    <xf numFmtId="0" fontId="5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>
      <alignment horizontal="center"/>
    </xf>
    <xf numFmtId="0" fontId="4" fillId="0" borderId="0" xfId="0" applyFont="1"/>
    <xf numFmtId="164" fontId="4" fillId="0" borderId="0" xfId="1" applyNumberFormat="1" applyFont="1"/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0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right" vertical="center" wrapText="1"/>
    </xf>
    <xf numFmtId="164" fontId="10" fillId="3" borderId="0" xfId="1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64" fontId="11" fillId="0" borderId="0" xfId="1" applyNumberFormat="1" applyFont="1"/>
    <xf numFmtId="164" fontId="13" fillId="0" borderId="0" xfId="1" applyNumberFormat="1" applyFont="1"/>
    <xf numFmtId="0" fontId="14" fillId="2" borderId="0" xfId="0" applyFont="1" applyFill="1" applyBorder="1" applyAlignment="1">
      <alignment vertical="center"/>
    </xf>
    <xf numFmtId="164" fontId="15" fillId="0" borderId="0" xfId="1" applyNumberFormat="1" applyFont="1"/>
    <xf numFmtId="0" fontId="10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/>
    </xf>
    <xf numFmtId="164" fontId="15" fillId="0" borderId="0" xfId="0" applyNumberFormat="1" applyFont="1"/>
    <xf numFmtId="0" fontId="10" fillId="3" borderId="0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center" vertical="center" wrapText="1"/>
    </xf>
    <xf numFmtId="164" fontId="8" fillId="3" borderId="0" xfId="1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left" vertical="center"/>
    </xf>
    <xf numFmtId="164" fontId="12" fillId="0" borderId="0" xfId="1" applyNumberFormat="1" applyFont="1"/>
    <xf numFmtId="0" fontId="1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1" fillId="2" borderId="0" xfId="0" applyFont="1" applyFill="1"/>
    <xf numFmtId="0" fontId="10" fillId="3" borderId="0" xfId="0" applyFont="1" applyFill="1" applyBorder="1" applyAlignment="1">
      <alignment horizontal="left" vertical="center"/>
    </xf>
    <xf numFmtId="164" fontId="20" fillId="0" borderId="0" xfId="1" applyNumberFormat="1" applyFont="1"/>
    <xf numFmtId="41" fontId="20" fillId="2" borderId="0" xfId="0" applyNumberFormat="1" applyFont="1" applyFill="1" applyAlignment="1">
      <alignment vertical="center"/>
    </xf>
    <xf numFmtId="41" fontId="20" fillId="2" borderId="0" xfId="3" applyNumberFormat="1" applyFont="1" applyFill="1" applyBorder="1" applyAlignment="1">
      <alignment vertical="center"/>
    </xf>
    <xf numFmtId="41" fontId="22" fillId="2" borderId="0" xfId="0" applyNumberFormat="1" applyFont="1" applyFill="1" applyAlignment="1">
      <alignment vertical="center"/>
    </xf>
    <xf numFmtId="41" fontId="8" fillId="2" borderId="0" xfId="3" applyNumberFormat="1" applyFont="1" applyFill="1" applyBorder="1" applyAlignment="1">
      <alignment vertical="center"/>
    </xf>
    <xf numFmtId="41" fontId="8" fillId="3" borderId="0" xfId="3" applyNumberFormat="1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center" wrapText="1"/>
    </xf>
    <xf numFmtId="165" fontId="19" fillId="2" borderId="0" xfId="2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vertical="center"/>
    </xf>
    <xf numFmtId="164" fontId="6" fillId="0" borderId="0" xfId="1" applyNumberFormat="1" applyFont="1"/>
    <xf numFmtId="0" fontId="8" fillId="2" borderId="0" xfId="0" applyFont="1" applyFill="1" applyBorder="1" applyAlignment="1">
      <alignment horizontal="justify" vertical="center"/>
    </xf>
    <xf numFmtId="49" fontId="24" fillId="2" borderId="0" xfId="0" applyNumberFormat="1" applyFont="1" applyFill="1" applyBorder="1" applyAlignment="1">
      <alignment horizontal="justify" vertical="center"/>
    </xf>
    <xf numFmtId="49" fontId="19" fillId="2" borderId="0" xfId="0" applyNumberFormat="1" applyFont="1" applyFill="1" applyBorder="1" applyAlignment="1">
      <alignment horizontal="center" vertical="center"/>
    </xf>
    <xf numFmtId="49" fontId="24" fillId="2" borderId="0" xfId="0" applyNumberFormat="1" applyFont="1" applyFill="1" applyBorder="1" applyAlignment="1">
      <alignment vertical="center"/>
    </xf>
    <xf numFmtId="0" fontId="19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164" fontId="22" fillId="0" borderId="0" xfId="1" applyNumberFormat="1" applyFont="1"/>
    <xf numFmtId="0" fontId="22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0" fontId="0" fillId="2" borderId="0" xfId="0" applyFont="1" applyFill="1"/>
    <xf numFmtId="0" fontId="11" fillId="0" borderId="0" xfId="0" applyFont="1"/>
    <xf numFmtId="0" fontId="25" fillId="2" borderId="0" xfId="4" applyFont="1" applyFill="1" applyBorder="1" applyAlignment="1">
      <alignment horizontal="center"/>
    </xf>
    <xf numFmtId="0" fontId="8" fillId="3" borderId="0" xfId="5" applyFont="1" applyFill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0" fontId="6" fillId="2" borderId="0" xfId="4" applyFont="1" applyFill="1" applyBorder="1"/>
    <xf numFmtId="164" fontId="8" fillId="3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5" fillId="2" borderId="0" xfId="4" applyFont="1" applyFill="1" applyBorder="1"/>
    <xf numFmtId="0" fontId="27" fillId="2" borderId="0" xfId="5" applyFont="1" applyFill="1"/>
    <xf numFmtId="0" fontId="15" fillId="0" borderId="1" xfId="0" applyFont="1" applyBorder="1" applyAlignment="1">
      <alignment horizontal="right"/>
    </xf>
    <xf numFmtId="0" fontId="4" fillId="2" borderId="0" xfId="4" applyFont="1" applyFill="1" applyBorder="1"/>
    <xf numFmtId="164" fontId="4" fillId="0" borderId="1" xfId="1" applyNumberFormat="1" applyFont="1" applyBorder="1"/>
    <xf numFmtId="0" fontId="11" fillId="2" borderId="0" xfId="4" applyFont="1" applyFill="1" applyBorder="1"/>
    <xf numFmtId="3" fontId="4" fillId="0" borderId="1" xfId="0" applyNumberFormat="1" applyFont="1" applyBorder="1"/>
    <xf numFmtId="0" fontId="4" fillId="2" borderId="0" xfId="4" applyFont="1" applyFill="1" applyBorder="1" applyAlignment="1">
      <alignment wrapText="1"/>
    </xf>
    <xf numFmtId="0" fontId="4" fillId="0" borderId="1" xfId="0" applyFont="1" applyBorder="1"/>
    <xf numFmtId="0" fontId="5" fillId="2" borderId="0" xfId="4" applyFont="1" applyFill="1" applyBorder="1" applyAlignment="1">
      <alignment wrapText="1"/>
    </xf>
    <xf numFmtId="164" fontId="13" fillId="0" borderId="1" xfId="1" applyNumberFormat="1" applyFont="1" applyBorder="1"/>
    <xf numFmtId="0" fontId="28" fillId="2" borderId="0" xfId="4" applyFont="1" applyFill="1" applyBorder="1"/>
    <xf numFmtId="0" fontId="5" fillId="2" borderId="0" xfId="4" applyFont="1" applyFill="1" applyBorder="1"/>
    <xf numFmtId="3" fontId="4" fillId="0" borderId="0" xfId="0" applyNumberFormat="1" applyFont="1"/>
    <xf numFmtId="3" fontId="13" fillId="0" borderId="1" xfId="0" applyNumberFormat="1" applyFont="1" applyBorder="1"/>
    <xf numFmtId="3" fontId="13" fillId="0" borderId="0" xfId="0" applyNumberFormat="1" applyFont="1"/>
    <xf numFmtId="164" fontId="29" fillId="0" borderId="0" xfId="1" applyNumberFormat="1" applyFont="1"/>
    <xf numFmtId="41" fontId="30" fillId="2" borderId="0" xfId="0" applyNumberFormat="1" applyFont="1" applyFill="1" applyAlignment="1">
      <alignment vertical="center"/>
    </xf>
    <xf numFmtId="0" fontId="31" fillId="0" borderId="0" xfId="0" applyFont="1"/>
    <xf numFmtId="0" fontId="30" fillId="0" borderId="0" xfId="0" applyFont="1"/>
    <xf numFmtId="164" fontId="30" fillId="0" borderId="0" xfId="0" applyNumberFormat="1" applyFont="1"/>
    <xf numFmtId="41" fontId="32" fillId="2" borderId="0" xfId="4" applyNumberFormat="1" applyFont="1" applyFill="1" applyAlignment="1">
      <alignment horizontal="right"/>
    </xf>
    <xf numFmtId="41" fontId="14" fillId="2" borderId="0" xfId="0" applyNumberFormat="1" applyFont="1" applyFill="1" applyAlignment="1">
      <alignment vertical="center"/>
    </xf>
    <xf numFmtId="41" fontId="14" fillId="2" borderId="0" xfId="3" applyNumberFormat="1" applyFont="1" applyFill="1" applyBorder="1" applyAlignment="1">
      <alignment horizontal="right" vertical="center"/>
    </xf>
    <xf numFmtId="41" fontId="10" fillId="2" borderId="0" xfId="3" applyNumberFormat="1" applyFont="1" applyFill="1" applyBorder="1" applyAlignment="1">
      <alignment horizontal="right" vertical="center"/>
    </xf>
    <xf numFmtId="41" fontId="10" fillId="3" borderId="0" xfId="3" applyNumberFormat="1" applyFont="1" applyFill="1" applyBorder="1" applyAlignment="1">
      <alignment horizontal="right" vertical="center"/>
    </xf>
    <xf numFmtId="41" fontId="33" fillId="2" borderId="0" xfId="3" applyNumberFormat="1" applyFont="1" applyFill="1" applyBorder="1" applyAlignment="1">
      <alignment vertical="center"/>
    </xf>
    <xf numFmtId="0" fontId="34" fillId="2" borderId="0" xfId="5" applyFont="1" applyFill="1" applyBorder="1" applyAlignment="1">
      <alignment vertical="center"/>
    </xf>
    <xf numFmtId="0" fontId="14" fillId="2" borderId="0" xfId="5" applyFont="1" applyFill="1" applyBorder="1" applyAlignment="1">
      <alignment vertical="center"/>
    </xf>
    <xf numFmtId="4" fontId="14" fillId="2" borderId="0" xfId="5" applyNumberFormat="1" applyFont="1" applyFill="1" applyBorder="1" applyAlignment="1">
      <alignment vertical="center"/>
    </xf>
    <xf numFmtId="41" fontId="11" fillId="2" borderId="0" xfId="6" applyNumberFormat="1" applyFont="1" applyFill="1"/>
    <xf numFmtId="0" fontId="0" fillId="2" borderId="0" xfId="0" applyFill="1"/>
    <xf numFmtId="0" fontId="35" fillId="2" borderId="0" xfId="5" applyFont="1" applyFill="1" applyBorder="1" applyAlignment="1">
      <alignment horizontal="center" vertical="center" wrapText="1"/>
    </xf>
    <xf numFmtId="0" fontId="12" fillId="2" borderId="0" xfId="5" applyFont="1" applyFill="1" applyBorder="1" applyAlignment="1">
      <alignment horizontal="center" vertical="center" wrapText="1"/>
    </xf>
    <xf numFmtId="41" fontId="11" fillId="2" borderId="0" xfId="6" applyNumberFormat="1" applyFont="1" applyFill="1" applyBorder="1"/>
    <xf numFmtId="0" fontId="35" fillId="2" borderId="0" xfId="5" applyFont="1" applyFill="1" applyBorder="1" applyAlignment="1">
      <alignment vertical="center" wrapText="1"/>
    </xf>
    <xf numFmtId="41" fontId="11" fillId="2" borderId="0" xfId="4" applyNumberFormat="1" applyFont="1" applyFill="1" applyBorder="1"/>
    <xf numFmtId="41" fontId="12" fillId="2" borderId="0" xfId="5" applyNumberFormat="1" applyFont="1" applyFill="1" applyBorder="1" applyAlignment="1">
      <alignment horizontal="right" vertical="center" wrapText="1"/>
    </xf>
    <xf numFmtId="41" fontId="35" fillId="2" borderId="0" xfId="5" applyNumberFormat="1" applyFont="1" applyFill="1" applyBorder="1" applyAlignment="1">
      <alignment horizontal="right" vertical="center" wrapText="1"/>
    </xf>
    <xf numFmtId="41" fontId="35" fillId="2" borderId="0" xfId="3" applyNumberFormat="1" applyFont="1" applyFill="1" applyBorder="1" applyAlignment="1">
      <alignment horizontal="right" vertical="center" wrapText="1"/>
    </xf>
    <xf numFmtId="0" fontId="12" fillId="2" borderId="2" xfId="5" applyFont="1" applyFill="1" applyBorder="1" applyAlignment="1">
      <alignment horizontal="center" vertical="center" wrapText="1"/>
    </xf>
    <xf numFmtId="41" fontId="12" fillId="2" borderId="2" xfId="5" applyNumberFormat="1" applyFont="1" applyFill="1" applyBorder="1" applyAlignment="1">
      <alignment horizontal="right" vertical="center" wrapText="1"/>
    </xf>
    <xf numFmtId="41" fontId="15" fillId="2" borderId="2" xfId="4" applyNumberFormat="1" applyFont="1" applyFill="1" applyBorder="1"/>
    <xf numFmtId="41" fontId="36" fillId="2" borderId="0" xfId="0" applyNumberFormat="1" applyFont="1" applyFill="1"/>
    <xf numFmtId="41" fontId="12" fillId="2" borderId="0" xfId="4" applyNumberFormat="1" applyFont="1" applyFill="1" applyBorder="1"/>
    <xf numFmtId="41" fontId="15" fillId="2" borderId="0" xfId="4" applyNumberFormat="1" applyFont="1" applyFill="1" applyBorder="1"/>
    <xf numFmtId="41" fontId="0" fillId="2" borderId="0" xfId="4" applyNumberFormat="1" applyFont="1" applyFill="1" applyBorder="1"/>
    <xf numFmtId="0" fontId="3" fillId="2" borderId="0" xfId="0" applyFont="1" applyFill="1"/>
    <xf numFmtId="0" fontId="36" fillId="2" borderId="0" xfId="0" applyFont="1" applyFill="1"/>
    <xf numFmtId="164" fontId="36" fillId="2" borderId="0" xfId="1" applyNumberFormat="1" applyFont="1" applyFill="1"/>
    <xf numFmtId="41" fontId="37" fillId="2" borderId="0" xfId="4" applyNumberFormat="1" applyFont="1" applyFill="1" applyBorder="1"/>
    <xf numFmtId="41" fontId="3" fillId="2" borderId="0" xfId="4" applyNumberFormat="1" applyFont="1" applyFill="1" applyBorder="1"/>
    <xf numFmtId="41" fontId="0" fillId="2" borderId="0" xfId="4" applyNumberFormat="1" applyFont="1" applyFill="1"/>
    <xf numFmtId="41" fontId="38" fillId="2" borderId="0" xfId="4" applyNumberFormat="1" applyFont="1" applyFill="1" applyAlignment="1">
      <alignment horizontal="right"/>
    </xf>
    <xf numFmtId="0" fontId="39" fillId="2" borderId="0" xfId="5" applyNumberFormat="1" applyFont="1" applyFill="1" applyBorder="1" applyAlignment="1" applyProtection="1"/>
  </cellXfs>
  <cellStyles count="104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Comma" xfId="1" builtinId="3"/>
    <cellStyle name="Comma [0] 2" xfId="34"/>
    <cellStyle name="Comma 2" xfId="3"/>
    <cellStyle name="Comma 2 2" xfId="35"/>
    <cellStyle name="Comma 3 2" xfId="36"/>
    <cellStyle name="Comma 3 3" xfId="37"/>
    <cellStyle name="Comma 3 4" xfId="38"/>
    <cellStyle name="Comma 3 5" xfId="39"/>
    <cellStyle name="Comma 3 6" xfId="40"/>
    <cellStyle name="Comma 4" xfId="41"/>
    <cellStyle name="Comma 5" xfId="42"/>
    <cellStyle name="Euro" xfId="43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Migliaia 2" xfId="52"/>
    <cellStyle name="Migliaia 3" xfId="53"/>
    <cellStyle name="Neutral 2" xfId="54"/>
    <cellStyle name="Normal" xfId="0" builtinId="0"/>
    <cellStyle name="Normal 10" xfId="55"/>
    <cellStyle name="Normal 11" xfId="56"/>
    <cellStyle name="Normal 12" xfId="57"/>
    <cellStyle name="Normal 12 2" xfId="58"/>
    <cellStyle name="Normal 2" xfId="59"/>
    <cellStyle name="Normal 2 10" xfId="60"/>
    <cellStyle name="Normal 2 11" xfId="61"/>
    <cellStyle name="Normal 2 12" xfId="62"/>
    <cellStyle name="Normal 2 2" xfId="5"/>
    <cellStyle name="Normal 2 2 2" xfId="63"/>
    <cellStyle name="Normal 2 2 3" xfId="64"/>
    <cellStyle name="Normal 2 2 4" xfId="65"/>
    <cellStyle name="Normal 2 2 5" xfId="66"/>
    <cellStyle name="Normal 2 2 6" xfId="67"/>
    <cellStyle name="Normal 2 3" xfId="68"/>
    <cellStyle name="Normal 2 4" xfId="69"/>
    <cellStyle name="Normal 2 5" xfId="70"/>
    <cellStyle name="Normal 2 6" xfId="71"/>
    <cellStyle name="Normal 2 7" xfId="72"/>
    <cellStyle name="Normal 2 8" xfId="73"/>
    <cellStyle name="Normal 2 9" xfId="74"/>
    <cellStyle name="Normal 3" xfId="4"/>
    <cellStyle name="Normal 3 2" xfId="75"/>
    <cellStyle name="Normal 3 3" xfId="76"/>
    <cellStyle name="Normal 3 4" xfId="77"/>
    <cellStyle name="Normal 3 5" xfId="78"/>
    <cellStyle name="Normal 3 6" xfId="79"/>
    <cellStyle name="Normal 3 7" xfId="80"/>
    <cellStyle name="Normal 3 8" xfId="81"/>
    <cellStyle name="Normal 4" xfId="82"/>
    <cellStyle name="Normal 4 2" xfId="83"/>
    <cellStyle name="Normal 5" xfId="84"/>
    <cellStyle name="Normal 6" xfId="85"/>
    <cellStyle name="Normal 7" xfId="6"/>
    <cellStyle name="Normal 8" xfId="86"/>
    <cellStyle name="Normal 9" xfId="87"/>
    <cellStyle name="Normal_IFRS Reporting Pack 30.06.05" xfId="2"/>
    <cellStyle name="Normale 2" xfId="88"/>
    <cellStyle name="Normale 3" xfId="89"/>
    <cellStyle name="Normale 4" xfId="90"/>
    <cellStyle name="Normale_BILANCIO FKT 1997" xfId="91"/>
    <cellStyle name="Normalny_AKTYWA" xfId="92"/>
    <cellStyle name="Note 2" xfId="93"/>
    <cellStyle name="Output 2" xfId="94"/>
    <cellStyle name="Percent 2" xfId="95"/>
    <cellStyle name="Percent 3" xfId="96"/>
    <cellStyle name="Percentuale 2" xfId="97"/>
    <cellStyle name="Smart Subtitle 1" xfId="98"/>
    <cellStyle name="Smart Subtitle 2" xfId="99"/>
    <cellStyle name="Smart Title" xfId="100"/>
    <cellStyle name="Title 2" xfId="101"/>
    <cellStyle name="Total 2" xfId="102"/>
    <cellStyle name="Warning Text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3"/>
  <sheetViews>
    <sheetView showGridLines="0" workbookViewId="0">
      <selection activeCell="D21" sqref="D21"/>
    </sheetView>
  </sheetViews>
  <sheetFormatPr defaultRowHeight="15" x14ac:dyDescent="0.25"/>
  <cols>
    <col min="1" max="1" width="6.42578125" customWidth="1"/>
    <col min="2" max="2" width="37.85546875" customWidth="1"/>
    <col min="3" max="3" width="8.5703125" customWidth="1"/>
    <col min="4" max="4" width="11.28515625" style="4" customWidth="1"/>
    <col min="5" max="5" width="11.5703125" style="5" customWidth="1"/>
  </cols>
  <sheetData>
    <row r="1" spans="2:5" x14ac:dyDescent="0.25">
      <c r="B1" s="2"/>
      <c r="C1" s="3"/>
    </row>
    <row r="2" spans="2:5" x14ac:dyDescent="0.25">
      <c r="B2" s="7"/>
      <c r="C2" s="7"/>
    </row>
    <row r="3" spans="2:5" x14ac:dyDescent="0.25">
      <c r="B3" s="9" t="s">
        <v>0</v>
      </c>
      <c r="C3" s="9" t="s">
        <v>1</v>
      </c>
      <c r="D3" s="10" t="s">
        <v>2</v>
      </c>
      <c r="E3" s="11" t="s">
        <v>3</v>
      </c>
    </row>
    <row r="4" spans="2:5" x14ac:dyDescent="0.25">
      <c r="B4" s="13" t="s">
        <v>4</v>
      </c>
      <c r="C4" s="14">
        <v>4</v>
      </c>
      <c r="D4" s="15">
        <v>7601873.3220000025</v>
      </c>
      <c r="E4" s="15">
        <v>7476995.2678999994</v>
      </c>
    </row>
    <row r="5" spans="2:5" x14ac:dyDescent="0.25">
      <c r="B5" s="13" t="s">
        <v>5</v>
      </c>
      <c r="C5" s="14"/>
      <c r="D5" s="15"/>
      <c r="E5" s="15"/>
    </row>
    <row r="6" spans="2:5" x14ac:dyDescent="0.25">
      <c r="B6" s="17" t="s">
        <v>6</v>
      </c>
      <c r="C6" s="14"/>
      <c r="D6" s="15">
        <v>0</v>
      </c>
      <c r="E6" s="15">
        <v>0</v>
      </c>
    </row>
    <row r="7" spans="2:5" x14ac:dyDescent="0.25">
      <c r="B7" s="17" t="s">
        <v>7</v>
      </c>
      <c r="C7" s="14"/>
      <c r="D7" s="15">
        <v>0</v>
      </c>
      <c r="E7" s="15">
        <v>0</v>
      </c>
    </row>
    <row r="8" spans="2:5" x14ac:dyDescent="0.25">
      <c r="B8" s="13" t="s">
        <v>8</v>
      </c>
      <c r="C8" s="14"/>
      <c r="D8" s="18">
        <v>7601873.3220000025</v>
      </c>
      <c r="E8" s="18">
        <v>7476995.2678999994</v>
      </c>
    </row>
    <row r="9" spans="2:5" x14ac:dyDescent="0.25">
      <c r="B9" s="13" t="s">
        <v>9</v>
      </c>
      <c r="C9" s="14"/>
      <c r="D9" s="18"/>
      <c r="E9" s="18"/>
    </row>
    <row r="10" spans="2:5" x14ac:dyDescent="0.25">
      <c r="B10" s="17" t="s">
        <v>10</v>
      </c>
      <c r="C10" s="14"/>
      <c r="D10" s="15">
        <v>0</v>
      </c>
      <c r="E10" s="15">
        <v>0</v>
      </c>
    </row>
    <row r="11" spans="2:5" x14ac:dyDescent="0.25">
      <c r="B11" s="17" t="s">
        <v>11</v>
      </c>
      <c r="C11" s="14">
        <v>5</v>
      </c>
      <c r="D11" s="15">
        <v>11033279.007399999</v>
      </c>
      <c r="E11" s="15">
        <v>10793520.0649</v>
      </c>
    </row>
    <row r="12" spans="2:5" x14ac:dyDescent="0.25">
      <c r="B12" s="17" t="s">
        <v>12</v>
      </c>
      <c r="C12" s="14"/>
      <c r="D12" s="15">
        <v>0</v>
      </c>
      <c r="E12" s="15">
        <v>0</v>
      </c>
    </row>
    <row r="13" spans="2:5" x14ac:dyDescent="0.25">
      <c r="B13" s="17" t="s">
        <v>13</v>
      </c>
      <c r="C13" s="14"/>
      <c r="D13" s="15">
        <v>0</v>
      </c>
      <c r="E13" s="15">
        <v>0</v>
      </c>
    </row>
    <row r="14" spans="2:5" x14ac:dyDescent="0.25">
      <c r="B14" s="13" t="s">
        <v>8</v>
      </c>
      <c r="C14" s="14"/>
      <c r="D14" s="18">
        <v>11033279.007399999</v>
      </c>
      <c r="E14" s="18">
        <v>10793520.0649</v>
      </c>
    </row>
    <row r="15" spans="2:5" collapsed="1" x14ac:dyDescent="0.25">
      <c r="B15" s="17" t="s">
        <v>14</v>
      </c>
      <c r="C15" s="14"/>
      <c r="D15" s="15">
        <v>0</v>
      </c>
      <c r="E15" s="15">
        <v>0</v>
      </c>
    </row>
    <row r="16" spans="2:5" x14ac:dyDescent="0.25">
      <c r="B16" s="17" t="s">
        <v>15</v>
      </c>
      <c r="C16" s="14">
        <v>6</v>
      </c>
      <c r="D16" s="15">
        <v>582143.625</v>
      </c>
      <c r="E16" s="15">
        <v>300994.83</v>
      </c>
    </row>
    <row r="17" spans="2:5" x14ac:dyDescent="0.25">
      <c r="B17" s="13" t="s">
        <v>16</v>
      </c>
      <c r="C17" s="14"/>
      <c r="D17" s="18">
        <v>19217295.954400003</v>
      </c>
      <c r="E17" s="18">
        <v>18571510.162799999</v>
      </c>
    </row>
    <row r="18" spans="2:5" collapsed="1" x14ac:dyDescent="0.25">
      <c r="B18" s="13" t="s">
        <v>17</v>
      </c>
      <c r="C18" s="14"/>
      <c r="D18" s="15"/>
      <c r="E18" s="15"/>
    </row>
    <row r="19" spans="2:5" x14ac:dyDescent="0.25">
      <c r="B19" s="17" t="s">
        <v>18</v>
      </c>
      <c r="C19" s="14"/>
      <c r="D19" s="15">
        <v>0</v>
      </c>
      <c r="E19" s="15">
        <v>0</v>
      </c>
    </row>
    <row r="20" spans="2:5" x14ac:dyDescent="0.25">
      <c r="B20" s="17" t="s">
        <v>19</v>
      </c>
      <c r="C20" s="14"/>
      <c r="D20" s="15">
        <v>0</v>
      </c>
      <c r="E20" s="15">
        <v>0</v>
      </c>
    </row>
    <row r="21" spans="2:5" x14ac:dyDescent="0.25">
      <c r="B21" s="17" t="s">
        <v>20</v>
      </c>
      <c r="C21" s="14"/>
      <c r="D21" s="15">
        <v>0</v>
      </c>
      <c r="E21" s="15">
        <v>0</v>
      </c>
    </row>
    <row r="22" spans="2:5" x14ac:dyDescent="0.25">
      <c r="B22" s="17" t="s">
        <v>21</v>
      </c>
      <c r="C22" s="14">
        <v>7</v>
      </c>
      <c r="D22" s="15">
        <v>504695</v>
      </c>
      <c r="E22" s="15">
        <v>651368</v>
      </c>
    </row>
    <row r="23" spans="2:5" x14ac:dyDescent="0.25">
      <c r="B23" s="13" t="s">
        <v>8</v>
      </c>
      <c r="C23" s="14"/>
      <c r="D23" s="18">
        <v>504695</v>
      </c>
      <c r="E23" s="18">
        <v>651368</v>
      </c>
    </row>
    <row r="24" spans="2:5" x14ac:dyDescent="0.25">
      <c r="B24" s="13" t="s">
        <v>22</v>
      </c>
      <c r="C24" s="14"/>
      <c r="D24" s="15"/>
      <c r="E24" s="15"/>
    </row>
    <row r="25" spans="2:5" hidden="1" x14ac:dyDescent="0.25">
      <c r="B25" s="13" t="s">
        <v>23</v>
      </c>
      <c r="C25" s="14"/>
      <c r="D25" s="15"/>
      <c r="E25" s="15"/>
    </row>
    <row r="26" spans="2:5" hidden="1" x14ac:dyDescent="0.25">
      <c r="B26" s="17" t="s">
        <v>24</v>
      </c>
      <c r="C26" s="14"/>
      <c r="D26" s="15">
        <v>0</v>
      </c>
      <c r="E26" s="15">
        <v>0</v>
      </c>
    </row>
    <row r="27" spans="2:5" hidden="1" x14ac:dyDescent="0.25">
      <c r="B27" s="17" t="s">
        <v>25</v>
      </c>
      <c r="C27" s="14"/>
      <c r="D27" s="15">
        <v>0</v>
      </c>
      <c r="E27" s="15">
        <v>0</v>
      </c>
    </row>
    <row r="28" spans="2:5" hidden="1" x14ac:dyDescent="0.25">
      <c r="B28" s="17" t="s">
        <v>26</v>
      </c>
      <c r="C28" s="14"/>
      <c r="D28" s="15">
        <v>0</v>
      </c>
      <c r="E28" s="15">
        <v>0</v>
      </c>
    </row>
    <row r="29" spans="2:5" hidden="1" x14ac:dyDescent="0.25">
      <c r="B29" s="13" t="s">
        <v>8</v>
      </c>
      <c r="C29" s="14"/>
      <c r="D29" s="15">
        <v>0</v>
      </c>
      <c r="E29" s="15">
        <v>0</v>
      </c>
    </row>
    <row r="30" spans="2:5" collapsed="1" x14ac:dyDescent="0.25">
      <c r="B30" s="17" t="s">
        <v>27</v>
      </c>
      <c r="C30" s="14"/>
      <c r="D30" s="15">
        <v>0</v>
      </c>
      <c r="E30" s="15">
        <v>0</v>
      </c>
    </row>
    <row r="31" spans="2:5" x14ac:dyDescent="0.25">
      <c r="B31" s="17" t="s">
        <v>28</v>
      </c>
      <c r="C31" s="14"/>
      <c r="D31" s="15">
        <v>0</v>
      </c>
      <c r="E31" s="15">
        <v>0</v>
      </c>
    </row>
    <row r="32" spans="2:5" x14ac:dyDescent="0.25">
      <c r="B32" s="13" t="s">
        <v>29</v>
      </c>
      <c r="C32" s="14"/>
      <c r="D32" s="18">
        <v>504695</v>
      </c>
      <c r="E32" s="18">
        <v>651368</v>
      </c>
    </row>
    <row r="33" spans="2:5" x14ac:dyDescent="0.25">
      <c r="B33" s="19" t="s">
        <v>30</v>
      </c>
      <c r="C33" s="20"/>
      <c r="D33" s="21">
        <v>19721990.954400003</v>
      </c>
      <c r="E33" s="21">
        <v>19222878.162799999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showGridLines="0" workbookViewId="0">
      <selection activeCell="G28" sqref="G28"/>
    </sheetView>
  </sheetViews>
  <sheetFormatPr defaultRowHeight="15" x14ac:dyDescent="0.25"/>
  <cols>
    <col min="1" max="1" width="5.28515625" customWidth="1"/>
    <col min="2" max="2" width="32.42578125" customWidth="1"/>
    <col min="4" max="4" width="14.5703125" style="5" customWidth="1"/>
    <col min="5" max="5" width="13.85546875" style="4" customWidth="1"/>
  </cols>
  <sheetData>
    <row r="1" spans="1:5" x14ac:dyDescent="0.25">
      <c r="A1" s="1"/>
      <c r="B1" s="1"/>
      <c r="C1" s="1"/>
    </row>
    <row r="2" spans="1:5" x14ac:dyDescent="0.25">
      <c r="A2" s="1"/>
      <c r="B2" s="1"/>
      <c r="C2" s="1"/>
    </row>
    <row r="3" spans="1:5" x14ac:dyDescent="0.25">
      <c r="A3" s="8"/>
      <c r="B3" s="22" t="s">
        <v>31</v>
      </c>
      <c r="C3" s="23" t="s">
        <v>1</v>
      </c>
      <c r="D3" s="11" t="s">
        <v>2</v>
      </c>
      <c r="E3" s="10" t="s">
        <v>3</v>
      </c>
    </row>
    <row r="4" spans="1:5" x14ac:dyDescent="0.25">
      <c r="A4" s="1"/>
      <c r="B4" s="25" t="s">
        <v>32</v>
      </c>
      <c r="C4" s="14"/>
      <c r="D4" s="26"/>
      <c r="E4" s="26"/>
    </row>
    <row r="5" spans="1:5" x14ac:dyDescent="0.25">
      <c r="A5" s="6"/>
      <c r="B5" s="25" t="s">
        <v>33</v>
      </c>
      <c r="C5" s="14"/>
      <c r="D5" s="15">
        <v>0</v>
      </c>
      <c r="E5" s="15">
        <v>0</v>
      </c>
    </row>
    <row r="6" spans="1:5" x14ac:dyDescent="0.25">
      <c r="A6" s="6"/>
      <c r="B6" s="25" t="s">
        <v>34</v>
      </c>
      <c r="C6" s="14"/>
      <c r="D6" s="15">
        <v>0</v>
      </c>
      <c r="E6" s="15">
        <v>0</v>
      </c>
    </row>
    <row r="7" spans="1:5" x14ac:dyDescent="0.25">
      <c r="A7" s="6"/>
      <c r="B7" s="27" t="s">
        <v>35</v>
      </c>
      <c r="C7" s="14">
        <v>8</v>
      </c>
      <c r="D7" s="15">
        <v>16473500</v>
      </c>
      <c r="E7" s="15">
        <v>16401825</v>
      </c>
    </row>
    <row r="8" spans="1:5" x14ac:dyDescent="0.25">
      <c r="A8" s="6"/>
      <c r="B8" s="27" t="s">
        <v>36</v>
      </c>
      <c r="C8" s="14"/>
      <c r="D8" s="15">
        <v>0</v>
      </c>
      <c r="E8" s="15">
        <v>0</v>
      </c>
    </row>
    <row r="9" spans="1:5" x14ac:dyDescent="0.25">
      <c r="A9" s="6"/>
      <c r="B9" s="27" t="s">
        <v>37</v>
      </c>
      <c r="C9" s="14"/>
      <c r="D9" s="15">
        <v>0</v>
      </c>
      <c r="E9" s="15">
        <v>0</v>
      </c>
    </row>
    <row r="10" spans="1:5" x14ac:dyDescent="0.25">
      <c r="A10" s="6"/>
      <c r="B10" s="25" t="s">
        <v>8</v>
      </c>
      <c r="C10" s="14"/>
      <c r="D10" s="18">
        <v>16473500</v>
      </c>
      <c r="E10" s="18">
        <v>16401825</v>
      </c>
    </row>
    <row r="11" spans="1:5" x14ac:dyDescent="0.25">
      <c r="A11" s="6"/>
      <c r="B11" s="25" t="s">
        <v>38</v>
      </c>
      <c r="C11" s="14"/>
      <c r="D11" s="15"/>
      <c r="E11" s="15"/>
    </row>
    <row r="12" spans="1:5" x14ac:dyDescent="0.25">
      <c r="A12" s="6"/>
      <c r="B12" s="27" t="s">
        <v>39</v>
      </c>
      <c r="C12" s="14">
        <v>9</v>
      </c>
      <c r="D12" s="15">
        <v>2182662.9460999984</v>
      </c>
      <c r="E12" s="15">
        <v>2125816.7864000006</v>
      </c>
    </row>
    <row r="13" spans="1:5" x14ac:dyDescent="0.25">
      <c r="A13" s="6"/>
      <c r="B13" s="27" t="s">
        <v>40</v>
      </c>
      <c r="C13" s="14">
        <v>10</v>
      </c>
      <c r="D13" s="15">
        <v>306765.03399999917</v>
      </c>
      <c r="E13" s="15">
        <v>306219.28010000009</v>
      </c>
    </row>
    <row r="14" spans="1:5" x14ac:dyDescent="0.25">
      <c r="A14" s="6"/>
      <c r="B14" s="27" t="s">
        <v>41</v>
      </c>
      <c r="C14" s="14">
        <v>11</v>
      </c>
      <c r="D14" s="15">
        <v>98367.287800000006</v>
      </c>
      <c r="E14" s="15">
        <v>91002</v>
      </c>
    </row>
    <row r="15" spans="1:5" x14ac:dyDescent="0.25">
      <c r="A15" s="6"/>
      <c r="B15" s="27" t="s">
        <v>42</v>
      </c>
      <c r="C15" s="14"/>
      <c r="D15" s="15">
        <v>0</v>
      </c>
      <c r="E15" s="15">
        <v>0</v>
      </c>
    </row>
    <row r="16" spans="1:5" x14ac:dyDescent="0.25">
      <c r="A16" s="6"/>
      <c r="B16" s="27" t="s">
        <v>43</v>
      </c>
      <c r="C16" s="14"/>
      <c r="D16" s="15">
        <v>0</v>
      </c>
      <c r="E16" s="15">
        <v>0</v>
      </c>
    </row>
    <row r="17" spans="1:5" x14ac:dyDescent="0.25">
      <c r="A17" s="6"/>
      <c r="B17" s="25" t="s">
        <v>8</v>
      </c>
      <c r="C17" s="14"/>
      <c r="D17" s="18">
        <v>2587795.2678999975</v>
      </c>
      <c r="E17" s="18">
        <v>2523038.0665000007</v>
      </c>
    </row>
    <row r="18" spans="1:5" x14ac:dyDescent="0.25">
      <c r="A18" s="6"/>
      <c r="B18" s="25" t="s">
        <v>44</v>
      </c>
      <c r="C18" s="14"/>
      <c r="D18" s="15">
        <v>0</v>
      </c>
      <c r="E18" s="15">
        <v>0</v>
      </c>
    </row>
    <row r="19" spans="1:5" x14ac:dyDescent="0.25">
      <c r="A19" s="6"/>
      <c r="B19" s="25" t="s">
        <v>45</v>
      </c>
      <c r="C19" s="14"/>
      <c r="D19" s="15">
        <v>0</v>
      </c>
      <c r="E19" s="15">
        <v>0</v>
      </c>
    </row>
    <row r="20" spans="1:5" x14ac:dyDescent="0.25">
      <c r="A20" s="6"/>
      <c r="B20" s="25" t="s">
        <v>46</v>
      </c>
      <c r="C20" s="14"/>
      <c r="D20" s="18">
        <v>19061295.267899998</v>
      </c>
      <c r="E20" s="18">
        <v>18924863.066500001</v>
      </c>
    </row>
    <row r="21" spans="1:5" hidden="1" x14ac:dyDescent="0.25">
      <c r="A21" s="6"/>
      <c r="B21" s="27" t="s">
        <v>47</v>
      </c>
      <c r="C21" s="14"/>
      <c r="D21" s="15">
        <v>0</v>
      </c>
      <c r="E21" s="15">
        <v>0</v>
      </c>
    </row>
    <row r="22" spans="1:5" hidden="1" x14ac:dyDescent="0.25">
      <c r="A22" s="6"/>
      <c r="B22" s="27" t="s">
        <v>48</v>
      </c>
      <c r="C22" s="14"/>
      <c r="D22" s="15">
        <v>0</v>
      </c>
      <c r="E22" s="15">
        <v>0</v>
      </c>
    </row>
    <row r="23" spans="1:5" hidden="1" x14ac:dyDescent="0.25">
      <c r="A23" s="6"/>
      <c r="B23" s="25" t="s">
        <v>8</v>
      </c>
      <c r="C23" s="14"/>
      <c r="D23" s="15">
        <v>0</v>
      </c>
      <c r="E23" s="15">
        <v>0</v>
      </c>
    </row>
    <row r="24" spans="1:5" hidden="1" x14ac:dyDescent="0.25">
      <c r="A24" s="6"/>
      <c r="B24" s="25" t="s">
        <v>49</v>
      </c>
      <c r="C24" s="14"/>
      <c r="D24" s="18">
        <v>0</v>
      </c>
      <c r="E24" s="18">
        <v>0</v>
      </c>
    </row>
    <row r="25" spans="1:5" hidden="1" x14ac:dyDescent="0.25">
      <c r="A25" s="6"/>
      <c r="B25" s="25" t="s">
        <v>50</v>
      </c>
      <c r="C25" s="14"/>
      <c r="D25" s="15">
        <v>0</v>
      </c>
      <c r="E25" s="15">
        <v>0</v>
      </c>
    </row>
    <row r="26" spans="1:5" hidden="1" x14ac:dyDescent="0.25">
      <c r="A26" s="6"/>
      <c r="B26" s="25" t="s">
        <v>51</v>
      </c>
      <c r="C26" s="14"/>
      <c r="D26" s="15">
        <v>0</v>
      </c>
      <c r="E26" s="15">
        <v>0</v>
      </c>
    </row>
    <row r="27" spans="1:5" collapsed="1" x14ac:dyDescent="0.25">
      <c r="A27" s="6"/>
      <c r="B27" s="25" t="s">
        <v>52</v>
      </c>
      <c r="C27" s="14"/>
      <c r="D27" s="18">
        <v>0</v>
      </c>
      <c r="E27" s="18">
        <v>0</v>
      </c>
    </row>
    <row r="28" spans="1:5" x14ac:dyDescent="0.25">
      <c r="A28" s="6"/>
      <c r="B28" s="25" t="s">
        <v>53</v>
      </c>
      <c r="C28" s="14"/>
      <c r="D28" s="18">
        <v>19061295.267899998</v>
      </c>
      <c r="E28" s="18">
        <v>18924863.066500001</v>
      </c>
    </row>
    <row r="29" spans="1:5" x14ac:dyDescent="0.25">
      <c r="A29" s="6"/>
      <c r="B29" s="25" t="s">
        <v>54</v>
      </c>
      <c r="C29" s="14"/>
      <c r="D29" s="18"/>
      <c r="E29" s="18"/>
    </row>
    <row r="30" spans="1:5" x14ac:dyDescent="0.25">
      <c r="A30" s="6"/>
      <c r="B30" s="25" t="s">
        <v>55</v>
      </c>
      <c r="C30" s="14"/>
      <c r="D30" s="15">
        <v>0</v>
      </c>
      <c r="E30" s="15">
        <v>0</v>
      </c>
    </row>
    <row r="31" spans="1:5" x14ac:dyDescent="0.25">
      <c r="A31" s="6"/>
      <c r="B31" s="25" t="s">
        <v>56</v>
      </c>
      <c r="C31" s="14"/>
      <c r="D31" s="15">
        <v>0</v>
      </c>
      <c r="E31" s="15">
        <v>0</v>
      </c>
    </row>
    <row r="32" spans="1:5" x14ac:dyDescent="0.25">
      <c r="A32" s="6"/>
      <c r="B32" s="25" t="s">
        <v>57</v>
      </c>
      <c r="C32" s="14">
        <v>12</v>
      </c>
      <c r="D32" s="15">
        <v>17625000</v>
      </c>
      <c r="E32" s="15">
        <v>17625000</v>
      </c>
    </row>
    <row r="33" spans="1:5" collapsed="1" x14ac:dyDescent="0.25">
      <c r="A33" s="6"/>
      <c r="B33" s="25" t="s">
        <v>59</v>
      </c>
      <c r="C33" s="14"/>
      <c r="D33" s="15">
        <v>0</v>
      </c>
      <c r="E33" s="15">
        <v>0</v>
      </c>
    </row>
    <row r="34" spans="1:5" x14ac:dyDescent="0.25">
      <c r="A34" s="6"/>
      <c r="B34" s="25" t="s">
        <v>60</v>
      </c>
      <c r="C34" s="14"/>
      <c r="D34" s="15">
        <v>0</v>
      </c>
      <c r="E34" s="15">
        <v>0</v>
      </c>
    </row>
    <row r="35" spans="1:5" x14ac:dyDescent="0.25">
      <c r="A35" s="6"/>
      <c r="B35" s="25" t="s">
        <v>61</v>
      </c>
      <c r="C35" s="14"/>
      <c r="D35" s="15">
        <v>0</v>
      </c>
      <c r="E35" s="15">
        <v>0</v>
      </c>
    </row>
    <row r="36" spans="1:5" x14ac:dyDescent="0.25">
      <c r="A36" s="6"/>
      <c r="B36" s="25" t="s">
        <v>62</v>
      </c>
      <c r="C36" s="14"/>
      <c r="D36" s="15">
        <v>-17326985</v>
      </c>
      <c r="E36" s="15">
        <v>-17689212</v>
      </c>
    </row>
    <row r="37" spans="1:5" x14ac:dyDescent="0.25">
      <c r="A37" s="1"/>
      <c r="B37" s="25" t="s">
        <v>63</v>
      </c>
      <c r="C37" s="14">
        <v>19</v>
      </c>
      <c r="D37" s="15">
        <v>362681.05920000002</v>
      </c>
      <c r="E37" s="15">
        <v>362227.31410000287</v>
      </c>
    </row>
    <row r="38" spans="1:5" x14ac:dyDescent="0.25">
      <c r="A38" s="1"/>
      <c r="B38" s="25" t="s">
        <v>64</v>
      </c>
      <c r="C38" s="30"/>
      <c r="D38" s="18">
        <v>660696.05920000002</v>
      </c>
      <c r="E38" s="18">
        <v>298015.31410000287</v>
      </c>
    </row>
    <row r="39" spans="1:5" x14ac:dyDescent="0.25">
      <c r="A39" s="1"/>
      <c r="B39" s="31" t="s">
        <v>65</v>
      </c>
      <c r="C39" s="20"/>
      <c r="D39" s="18">
        <v>19721991.327099998</v>
      </c>
      <c r="E39" s="18">
        <v>19222878.380600005</v>
      </c>
    </row>
    <row r="40" spans="1:5" x14ac:dyDescent="0.25">
      <c r="D40" s="32"/>
      <c r="E40" s="33"/>
    </row>
    <row r="41" spans="1:5" x14ac:dyDescent="0.25">
      <c r="D41" s="32"/>
      <c r="E41" s="34"/>
    </row>
    <row r="42" spans="1:5" x14ac:dyDescent="0.25">
      <c r="E42" s="35"/>
    </row>
    <row r="43" spans="1:5" x14ac:dyDescent="0.25">
      <c r="E43" s="35"/>
    </row>
    <row r="44" spans="1:5" x14ac:dyDescent="0.25">
      <c r="E44" s="36"/>
    </row>
    <row r="45" spans="1:5" x14ac:dyDescent="0.25">
      <c r="E45" s="3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8"/>
  <sheetViews>
    <sheetView showGridLines="0" workbookViewId="0">
      <selection activeCell="I20" sqref="I20"/>
    </sheetView>
  </sheetViews>
  <sheetFormatPr defaultRowHeight="15" x14ac:dyDescent="0.25"/>
  <cols>
    <col min="1" max="1" width="6.7109375" customWidth="1"/>
    <col min="2" max="2" width="42.140625" customWidth="1"/>
    <col min="3" max="3" width="10.140625" customWidth="1"/>
    <col min="4" max="4" width="12.42578125" style="5" customWidth="1"/>
    <col min="5" max="5" width="11.140625" style="5" customWidth="1"/>
    <col min="6" max="6" width="2.42578125" customWidth="1"/>
  </cols>
  <sheetData>
    <row r="2" spans="2:5" x14ac:dyDescent="0.25">
      <c r="B2" s="12" t="s">
        <v>66</v>
      </c>
      <c r="C2" s="38" t="s">
        <v>1</v>
      </c>
      <c r="D2" s="16" t="s">
        <v>2</v>
      </c>
      <c r="E2" s="16" t="s">
        <v>3</v>
      </c>
    </row>
    <row r="3" spans="2:5" x14ac:dyDescent="0.25">
      <c r="B3" s="39"/>
      <c r="C3" s="40"/>
    </row>
    <row r="4" spans="2:5" x14ac:dyDescent="0.25">
      <c r="B4" s="41" t="s">
        <v>67</v>
      </c>
      <c r="C4" s="7"/>
      <c r="D4" s="5">
        <v>0</v>
      </c>
      <c r="E4" s="5">
        <v>0</v>
      </c>
    </row>
    <row r="5" spans="2:5" x14ac:dyDescent="0.25">
      <c r="B5" s="42" t="s">
        <v>68</v>
      </c>
      <c r="C5" s="7"/>
      <c r="D5" s="43">
        <v>0</v>
      </c>
      <c r="E5" s="5">
        <v>0</v>
      </c>
    </row>
    <row r="6" spans="2:5" x14ac:dyDescent="0.25">
      <c r="B6" s="42" t="s">
        <v>69</v>
      </c>
      <c r="C6" s="28"/>
      <c r="D6" s="5">
        <v>0</v>
      </c>
      <c r="E6" s="5">
        <v>0</v>
      </c>
    </row>
    <row r="7" spans="2:5" x14ac:dyDescent="0.25">
      <c r="B7" s="42" t="s">
        <v>70</v>
      </c>
      <c r="C7" s="28"/>
      <c r="D7" s="5">
        <v>0</v>
      </c>
      <c r="E7" s="5">
        <v>0</v>
      </c>
    </row>
    <row r="8" spans="2:5" x14ac:dyDescent="0.25">
      <c r="B8" s="42" t="s">
        <v>71</v>
      </c>
      <c r="C8" s="28"/>
      <c r="D8" s="5">
        <v>0</v>
      </c>
      <c r="E8" s="5">
        <v>0</v>
      </c>
    </row>
    <row r="9" spans="2:5" x14ac:dyDescent="0.25">
      <c r="B9" s="44" t="s">
        <v>72</v>
      </c>
      <c r="C9" s="28">
        <v>13</v>
      </c>
      <c r="D9" s="16">
        <v>-3266604</v>
      </c>
      <c r="E9" s="16">
        <v>-3132834</v>
      </c>
    </row>
    <row r="10" spans="2:5" x14ac:dyDescent="0.25">
      <c r="B10" s="45" t="s">
        <v>73</v>
      </c>
      <c r="C10" s="46"/>
      <c r="D10" s="5">
        <v>-2919916</v>
      </c>
      <c r="E10" s="5">
        <v>-2785266</v>
      </c>
    </row>
    <row r="11" spans="2:5" x14ac:dyDescent="0.25">
      <c r="B11" s="47" t="s">
        <v>74</v>
      </c>
      <c r="C11" s="48"/>
      <c r="D11" s="5">
        <v>-346688</v>
      </c>
      <c r="E11" s="5">
        <v>-347568</v>
      </c>
    </row>
    <row r="12" spans="2:5" x14ac:dyDescent="0.25">
      <c r="B12" s="47" t="s">
        <v>75</v>
      </c>
      <c r="C12" s="46"/>
    </row>
    <row r="13" spans="2:5" x14ac:dyDescent="0.25">
      <c r="B13" s="42" t="s">
        <v>76</v>
      </c>
      <c r="C13" s="28">
        <v>14</v>
      </c>
      <c r="D13" s="5">
        <v>-157173</v>
      </c>
      <c r="E13" s="5">
        <v>-175128</v>
      </c>
    </row>
    <row r="14" spans="2:5" x14ac:dyDescent="0.25">
      <c r="B14" s="42" t="s">
        <v>77</v>
      </c>
      <c r="C14" s="28">
        <v>15</v>
      </c>
      <c r="D14" s="5">
        <v>-5242162.9454999994</v>
      </c>
      <c r="E14" s="5">
        <v>-5264130.1301999995</v>
      </c>
    </row>
    <row r="15" spans="2:5" x14ac:dyDescent="0.25">
      <c r="B15" s="49" t="s">
        <v>78</v>
      </c>
      <c r="C15" s="28"/>
      <c r="D15" s="16">
        <v>-8665939.9454999994</v>
      </c>
      <c r="E15" s="16">
        <v>-8572092.1301999986</v>
      </c>
    </row>
    <row r="16" spans="2:5" x14ac:dyDescent="0.25">
      <c r="B16" s="49" t="s">
        <v>79</v>
      </c>
      <c r="C16" s="28"/>
      <c r="D16" s="16">
        <v>-8665939.9454999994</v>
      </c>
      <c r="E16" s="16">
        <v>-8572092.1301999986</v>
      </c>
    </row>
    <row r="17" spans="2:5" x14ac:dyDescent="0.25">
      <c r="B17" s="50" t="s">
        <v>80</v>
      </c>
      <c r="C17" s="28"/>
    </row>
    <row r="18" spans="2:5" x14ac:dyDescent="0.25">
      <c r="B18" s="42" t="s">
        <v>81</v>
      </c>
      <c r="C18" s="28"/>
    </row>
    <row r="19" spans="2:5" x14ac:dyDescent="0.25">
      <c r="B19" s="49" t="s">
        <v>82</v>
      </c>
      <c r="C19" s="28"/>
      <c r="D19" s="16">
        <v>9028621.0046999995</v>
      </c>
      <c r="E19" s="16">
        <v>8934319.4443000015</v>
      </c>
    </row>
    <row r="20" spans="2:5" x14ac:dyDescent="0.25">
      <c r="B20" s="42" t="s">
        <v>83</v>
      </c>
      <c r="C20" s="28">
        <v>16</v>
      </c>
      <c r="D20" s="5">
        <v>9301079</v>
      </c>
      <c r="E20" s="5">
        <v>9405714</v>
      </c>
    </row>
    <row r="21" spans="2:5" x14ac:dyDescent="0.25">
      <c r="B21" s="42" t="s">
        <v>84</v>
      </c>
      <c r="C21" s="28">
        <v>17</v>
      </c>
      <c r="D21" s="5">
        <v>-247989.92529999997</v>
      </c>
      <c r="E21" s="5">
        <v>-419843.57509999996</v>
      </c>
    </row>
    <row r="22" spans="2:5" x14ac:dyDescent="0.25">
      <c r="B22" s="42" t="s">
        <v>85</v>
      </c>
      <c r="C22" s="28">
        <v>18</v>
      </c>
      <c r="D22" s="5">
        <v>-24468.070000000007</v>
      </c>
      <c r="E22" s="5">
        <v>-51550.980599999995</v>
      </c>
    </row>
    <row r="23" spans="2:5" x14ac:dyDescent="0.25">
      <c r="B23" s="42" t="s">
        <v>86</v>
      </c>
      <c r="C23" s="28"/>
    </row>
    <row r="24" spans="2:5" x14ac:dyDescent="0.25">
      <c r="B24" s="49" t="s">
        <v>87</v>
      </c>
      <c r="C24" s="28"/>
      <c r="D24" s="16">
        <v>9028621.0046999995</v>
      </c>
      <c r="E24" s="16">
        <v>8934319.4443000015</v>
      </c>
    </row>
    <row r="25" spans="2:5" x14ac:dyDescent="0.25">
      <c r="B25" s="51" t="s">
        <v>88</v>
      </c>
      <c r="C25" s="29"/>
      <c r="D25" s="16">
        <v>362681.05920000002</v>
      </c>
      <c r="E25" s="16">
        <v>362227.31410000287</v>
      </c>
    </row>
    <row r="26" spans="2:5" x14ac:dyDescent="0.25">
      <c r="B26" s="42" t="s">
        <v>89</v>
      </c>
      <c r="C26" s="28"/>
      <c r="E26" s="52"/>
    </row>
    <row r="27" spans="2:5" x14ac:dyDescent="0.25">
      <c r="B27" s="53" t="s">
        <v>90</v>
      </c>
      <c r="C27" s="54"/>
    </row>
    <row r="28" spans="2:5" x14ac:dyDescent="0.25">
      <c r="B28" s="55" t="s">
        <v>91</v>
      </c>
      <c r="C28" s="28">
        <v>19</v>
      </c>
      <c r="D28" s="16">
        <v>362681.05920000002</v>
      </c>
      <c r="E28" s="16">
        <v>362227.31410000299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showGridLines="0" tabSelected="1" topLeftCell="B1" workbookViewId="0">
      <selection activeCell="E10" sqref="E10"/>
    </sheetView>
  </sheetViews>
  <sheetFormatPr defaultRowHeight="15" x14ac:dyDescent="0.25"/>
  <cols>
    <col min="1" max="2" width="7" customWidth="1"/>
    <col min="3" max="3" width="51.28515625" style="4" customWidth="1"/>
    <col min="4" max="4" width="14.7109375" style="5" customWidth="1"/>
    <col min="5" max="5" width="12.5703125" style="5" customWidth="1"/>
    <col min="6" max="6" width="3.7109375" style="4" customWidth="1"/>
    <col min="7" max="7" width="9.140625" hidden="1" customWidth="1"/>
    <col min="8" max="10" width="9.140625" style="57" hidden="1" customWidth="1"/>
    <col min="11" max="11" width="3" style="57" hidden="1" customWidth="1"/>
    <col min="12" max="12" width="2.85546875" style="57" hidden="1" customWidth="1"/>
    <col min="13" max="13" width="13.140625" style="57" hidden="1" customWidth="1"/>
    <col min="14" max="14" width="10.85546875" style="57" hidden="1" customWidth="1"/>
    <col min="15" max="15" width="9.140625" collapsed="1"/>
  </cols>
  <sheetData>
    <row r="2" spans="1:14" x14ac:dyDescent="0.25">
      <c r="A2" s="56"/>
      <c r="B2" s="56"/>
      <c r="C2" s="1"/>
    </row>
    <row r="3" spans="1:14" x14ac:dyDescent="0.25">
      <c r="A3" s="58"/>
      <c r="B3" s="58"/>
      <c r="C3" s="59" t="s">
        <v>92</v>
      </c>
      <c r="D3" s="24" t="s">
        <v>93</v>
      </c>
      <c r="E3" s="24" t="s">
        <v>94</v>
      </c>
      <c r="M3" s="60" t="s">
        <v>95</v>
      </c>
      <c r="N3" s="61" t="s">
        <v>96</v>
      </c>
    </row>
    <row r="4" spans="1:14" x14ac:dyDescent="0.25">
      <c r="A4" s="58" t="s">
        <v>97</v>
      </c>
      <c r="B4" s="58"/>
      <c r="C4" s="62" t="s">
        <v>98</v>
      </c>
      <c r="D4" s="63" t="s">
        <v>99</v>
      </c>
      <c r="E4" s="63" t="s">
        <v>99</v>
      </c>
      <c r="G4" s="64" t="s">
        <v>97</v>
      </c>
      <c r="H4" s="65" t="s">
        <v>100</v>
      </c>
      <c r="I4" s="66"/>
      <c r="M4" s="67" t="s">
        <v>101</v>
      </c>
      <c r="N4" s="67" t="s">
        <v>101</v>
      </c>
    </row>
    <row r="5" spans="1:14" x14ac:dyDescent="0.25">
      <c r="A5" s="58"/>
      <c r="B5" s="58"/>
      <c r="C5" s="68" t="s">
        <v>102</v>
      </c>
      <c r="D5" s="69">
        <v>362681.05920000002</v>
      </c>
      <c r="E5" s="69">
        <v>362227.31410000287</v>
      </c>
      <c r="H5" s="70" t="s">
        <v>103</v>
      </c>
      <c r="I5" s="66"/>
      <c r="M5" s="69">
        <v>362681</v>
      </c>
      <c r="N5" s="71">
        <v>362227</v>
      </c>
    </row>
    <row r="6" spans="1:14" x14ac:dyDescent="0.25">
      <c r="A6" s="58"/>
      <c r="B6" s="58"/>
      <c r="C6" s="68" t="s">
        <v>104</v>
      </c>
      <c r="H6" s="70"/>
      <c r="I6" s="66"/>
      <c r="M6" s="5"/>
      <c r="N6" s="4"/>
    </row>
    <row r="7" spans="1:14" x14ac:dyDescent="0.25">
      <c r="A7" s="58"/>
      <c r="B7" s="58"/>
      <c r="C7" s="68" t="s">
        <v>105</v>
      </c>
      <c r="D7" s="5">
        <v>157173</v>
      </c>
      <c r="E7" s="5">
        <v>175128</v>
      </c>
      <c r="H7" s="70" t="s">
        <v>106</v>
      </c>
      <c r="I7" s="66"/>
      <c r="M7" s="5">
        <f>-'PASH ALPIQ Energy shpk'!D13</f>
        <v>157173</v>
      </c>
      <c r="N7" s="5">
        <v>175128</v>
      </c>
    </row>
    <row r="8" spans="1:14" x14ac:dyDescent="0.25">
      <c r="A8" s="58"/>
      <c r="B8" s="58"/>
      <c r="C8" s="68" t="s">
        <v>107</v>
      </c>
      <c r="D8" s="5">
        <v>96143.07</v>
      </c>
      <c r="H8" s="70" t="s">
        <v>108</v>
      </c>
      <c r="I8" s="66"/>
      <c r="M8" s="5" t="e">
        <f>('PASIV ALPIQ Energy shpk'!#REF!-'PASIV ALPIQ Energy shpk'!#REF!)-'PASH ALPIQ Energy shpk'!D22</f>
        <v>#REF!</v>
      </c>
      <c r="N8" s="5"/>
    </row>
    <row r="9" spans="1:14" x14ac:dyDescent="0.25">
      <c r="A9" s="58"/>
      <c r="B9" s="58"/>
      <c r="C9" s="68" t="s">
        <v>109</v>
      </c>
      <c r="H9" s="70" t="s">
        <v>110</v>
      </c>
      <c r="I9" s="66"/>
      <c r="M9" s="5"/>
      <c r="N9" s="5"/>
    </row>
    <row r="10" spans="1:14" x14ac:dyDescent="0.25">
      <c r="A10" s="58"/>
      <c r="B10" s="58"/>
      <c r="C10" s="68" t="s">
        <v>111</v>
      </c>
      <c r="D10" s="5">
        <v>-247989.92529999997</v>
      </c>
      <c r="E10" s="5">
        <v>-419843.57509999996</v>
      </c>
      <c r="H10" s="70" t="s">
        <v>112</v>
      </c>
      <c r="I10" s="66"/>
      <c r="M10" s="5">
        <f>-'PASH ALPIQ Energy shpk'!D21</f>
        <v>247989.92529999997</v>
      </c>
      <c r="N10" s="5">
        <v>-419843.57509999996</v>
      </c>
    </row>
    <row r="11" spans="1:14" ht="15.75" customHeight="1" x14ac:dyDescent="0.25">
      <c r="A11" s="58"/>
      <c r="B11" s="58"/>
      <c r="C11" s="72" t="s">
        <v>113</v>
      </c>
      <c r="D11" s="5">
        <v>-264227.01249999896</v>
      </c>
      <c r="E11" s="5">
        <v>-9573594.0648999996</v>
      </c>
      <c r="H11" s="70" t="s">
        <v>114</v>
      </c>
      <c r="I11" s="66"/>
      <c r="M11" s="5">
        <f>'AKTIV ALPIQ Energy shpk'!E11-'AKTIV ALPIQ Energy shpk'!D11+'PASH ALPIQ Energy shpk'!D22</f>
        <v>-264227.01249999896</v>
      </c>
      <c r="N11" s="5">
        <v>-9573594.0648999996</v>
      </c>
    </row>
    <row r="12" spans="1:14" ht="14.25" customHeight="1" x14ac:dyDescent="0.25">
      <c r="A12" s="58"/>
      <c r="B12" s="58"/>
      <c r="C12" s="68" t="s">
        <v>115</v>
      </c>
      <c r="H12" s="70" t="s">
        <v>116</v>
      </c>
      <c r="I12" s="66"/>
      <c r="M12" s="5"/>
      <c r="N12" s="5"/>
    </row>
    <row r="13" spans="1:14" ht="27.75" customHeight="1" x14ac:dyDescent="0.25">
      <c r="A13" s="58"/>
      <c r="B13" s="58"/>
      <c r="C13" s="72" t="s">
        <v>117</v>
      </c>
      <c r="D13" s="5">
        <v>64757.201399996877</v>
      </c>
      <c r="E13" s="5">
        <v>1984153.0665000007</v>
      </c>
      <c r="H13" s="70" t="s">
        <v>118</v>
      </c>
      <c r="I13" s="66"/>
      <c r="M13" s="5">
        <f>'PASIV ALPIQ Energy shpk'!D17-'PASIV ALPIQ Energy shpk'!E17</f>
        <v>64757.201399996877</v>
      </c>
      <c r="N13" s="5">
        <v>1984153.0665000007</v>
      </c>
    </row>
    <row r="14" spans="1:14" x14ac:dyDescent="0.25">
      <c r="A14" s="58"/>
      <c r="B14" s="58"/>
      <c r="C14" s="68" t="s">
        <v>119</v>
      </c>
      <c r="D14" s="5">
        <v>-281149.79499999998</v>
      </c>
      <c r="H14" s="70" t="s">
        <v>120</v>
      </c>
      <c r="I14" s="66"/>
      <c r="M14" s="5">
        <f>-('AKTIV ALPIQ Energy shpk'!D16-'AKTIV ALPIQ Energy shpk'!E16)</f>
        <v>-281148.79499999998</v>
      </c>
      <c r="N14" s="5"/>
    </row>
    <row r="15" spans="1:14" ht="17.25" customHeight="1" x14ac:dyDescent="0.25">
      <c r="A15" s="58"/>
      <c r="B15" s="58"/>
      <c r="C15" s="72" t="s">
        <v>121</v>
      </c>
      <c r="D15" s="5">
        <v>247990</v>
      </c>
      <c r="E15" s="5">
        <v>419844</v>
      </c>
      <c r="H15" s="70" t="s">
        <v>122</v>
      </c>
      <c r="I15" s="66"/>
      <c r="M15" s="5">
        <f>'PASH ALPIQ Energy shpk'!D21</f>
        <v>-247989.92529999997</v>
      </c>
      <c r="N15" s="5">
        <v>419844</v>
      </c>
    </row>
    <row r="16" spans="1:14" x14ac:dyDescent="0.25">
      <c r="A16" s="58"/>
      <c r="B16" s="58"/>
      <c r="C16" s="68" t="s">
        <v>123</v>
      </c>
      <c r="D16" s="69"/>
      <c r="E16" s="69"/>
      <c r="H16" s="57" t="s">
        <v>124</v>
      </c>
      <c r="I16" s="66"/>
      <c r="M16" s="69"/>
      <c r="N16" s="73"/>
    </row>
    <row r="17" spans="1:14" ht="16.5" customHeight="1" x14ac:dyDescent="0.25">
      <c r="A17" s="58"/>
      <c r="B17" s="58"/>
      <c r="C17" s="74" t="s">
        <v>125</v>
      </c>
      <c r="D17" s="75">
        <v>135377.59779999801</v>
      </c>
      <c r="E17" s="75">
        <v>-7052085.2593999952</v>
      </c>
      <c r="H17" s="76" t="s">
        <v>126</v>
      </c>
      <c r="I17" s="66"/>
      <c r="M17" s="75" t="e">
        <f>SUM(M5:M16)</f>
        <v>#REF!</v>
      </c>
      <c r="N17" s="75">
        <f>SUM(N5:N16)</f>
        <v>-7052085.5734999981</v>
      </c>
    </row>
    <row r="18" spans="1:14" x14ac:dyDescent="0.25">
      <c r="A18" s="58"/>
      <c r="B18" s="58"/>
      <c r="C18" s="68"/>
      <c r="I18" s="66"/>
      <c r="M18" s="5"/>
      <c r="N18" s="4"/>
    </row>
    <row r="19" spans="1:14" x14ac:dyDescent="0.25">
      <c r="A19" s="58" t="s">
        <v>127</v>
      </c>
      <c r="B19" s="58"/>
      <c r="C19" s="62" t="s">
        <v>128</v>
      </c>
      <c r="D19" s="5">
        <v>0</v>
      </c>
      <c r="E19" s="5">
        <v>0</v>
      </c>
      <c r="G19" s="64" t="s">
        <v>127</v>
      </c>
      <c r="H19" s="65" t="s">
        <v>129</v>
      </c>
      <c r="I19" s="66"/>
      <c r="M19" s="5"/>
      <c r="N19" s="4"/>
    </row>
    <row r="20" spans="1:14" x14ac:dyDescent="0.25">
      <c r="A20" s="58"/>
      <c r="B20" s="58"/>
      <c r="C20" s="68" t="s">
        <v>130</v>
      </c>
      <c r="D20" s="5">
        <v>0</v>
      </c>
      <c r="E20" s="5">
        <v>0</v>
      </c>
      <c r="H20" s="70" t="s">
        <v>131</v>
      </c>
      <c r="I20" s="66"/>
      <c r="M20" s="5"/>
      <c r="N20" s="4"/>
    </row>
    <row r="21" spans="1:14" x14ac:dyDescent="0.25">
      <c r="A21" s="58"/>
      <c r="B21" s="58"/>
      <c r="C21" s="68" t="s">
        <v>132</v>
      </c>
      <c r="D21" s="5">
        <v>-10500</v>
      </c>
      <c r="E21" s="5">
        <v>-29500</v>
      </c>
      <c r="H21" s="57" t="s">
        <v>133</v>
      </c>
      <c r="I21" s="66"/>
      <c r="M21" s="5">
        <f>-(('AKTIV ALPIQ Energy shpk'!D22-'AKTIV ALPIQ Energy shpk'!E22)+M7)</f>
        <v>-10500</v>
      </c>
      <c r="N21" s="5">
        <v>-29500</v>
      </c>
    </row>
    <row r="22" spans="1:14" x14ac:dyDescent="0.25">
      <c r="A22" s="58"/>
      <c r="B22" s="58"/>
      <c r="C22" s="68" t="s">
        <v>134</v>
      </c>
      <c r="D22" s="5">
        <v>0</v>
      </c>
      <c r="E22" s="5">
        <v>0</v>
      </c>
      <c r="H22" s="70" t="s">
        <v>135</v>
      </c>
      <c r="I22" s="66"/>
      <c r="M22" s="5">
        <v>0</v>
      </c>
      <c r="N22" s="5">
        <v>0</v>
      </c>
    </row>
    <row r="23" spans="1:14" x14ac:dyDescent="0.25">
      <c r="A23" s="58"/>
      <c r="B23" s="58"/>
      <c r="C23" s="68" t="s">
        <v>136</v>
      </c>
      <c r="D23" s="5">
        <v>0</v>
      </c>
      <c r="E23" s="5">
        <v>0</v>
      </c>
      <c r="H23" s="70" t="s">
        <v>137</v>
      </c>
      <c r="I23" s="66"/>
      <c r="M23" s="5">
        <v>0</v>
      </c>
      <c r="N23" s="5">
        <v>0</v>
      </c>
    </row>
    <row r="24" spans="1:14" x14ac:dyDescent="0.25">
      <c r="A24" s="58"/>
      <c r="B24" s="58"/>
      <c r="C24" s="68" t="s">
        <v>138</v>
      </c>
      <c r="D24" s="69">
        <v>0</v>
      </c>
      <c r="E24" s="69">
        <v>0</v>
      </c>
      <c r="H24" s="70" t="s">
        <v>139</v>
      </c>
      <c r="I24" s="66"/>
      <c r="M24" s="69">
        <v>0</v>
      </c>
      <c r="N24" s="69">
        <v>0</v>
      </c>
    </row>
    <row r="25" spans="1:14" x14ac:dyDescent="0.25">
      <c r="A25" s="58"/>
      <c r="B25" s="58"/>
      <c r="C25" s="77" t="s">
        <v>140</v>
      </c>
      <c r="D25" s="75">
        <v>-10500</v>
      </c>
      <c r="E25" s="75">
        <v>-29500</v>
      </c>
      <c r="H25" s="76" t="s">
        <v>141</v>
      </c>
      <c r="I25" s="66"/>
      <c r="M25" s="75">
        <v>-10500</v>
      </c>
      <c r="N25" s="75">
        <v>-29500</v>
      </c>
    </row>
    <row r="26" spans="1:14" x14ac:dyDescent="0.25">
      <c r="A26" s="58"/>
      <c r="B26" s="58"/>
      <c r="C26" s="68"/>
      <c r="I26" s="66"/>
      <c r="M26" s="5"/>
      <c r="N26" s="4"/>
    </row>
    <row r="27" spans="1:14" x14ac:dyDescent="0.25">
      <c r="A27" s="58" t="s">
        <v>142</v>
      </c>
      <c r="B27" s="58"/>
      <c r="C27" s="62" t="s">
        <v>143</v>
      </c>
      <c r="D27" s="16"/>
      <c r="E27" s="16"/>
      <c r="G27" s="64" t="s">
        <v>142</v>
      </c>
      <c r="H27" s="65" t="s">
        <v>144</v>
      </c>
      <c r="I27" s="66"/>
      <c r="M27" s="5"/>
      <c r="N27" s="4"/>
    </row>
    <row r="28" spans="1:14" x14ac:dyDescent="0.25">
      <c r="A28" s="58"/>
      <c r="B28" s="58"/>
      <c r="C28" s="68" t="s">
        <v>145</v>
      </c>
      <c r="D28" s="5">
        <v>0</v>
      </c>
      <c r="E28" s="5">
        <v>0</v>
      </c>
      <c r="H28" s="70" t="s">
        <v>146</v>
      </c>
      <c r="I28" s="66"/>
      <c r="M28" s="5">
        <v>0</v>
      </c>
      <c r="N28" s="5">
        <v>0</v>
      </c>
    </row>
    <row r="29" spans="1:14" x14ac:dyDescent="0.25">
      <c r="A29" s="58"/>
      <c r="B29" s="58"/>
      <c r="C29" s="68" t="s">
        <v>147</v>
      </c>
      <c r="D29" s="5">
        <v>0</v>
      </c>
      <c r="E29" s="5">
        <v>8413350</v>
      </c>
      <c r="H29" s="70" t="s">
        <v>148</v>
      </c>
      <c r="I29" s="66"/>
      <c r="M29" s="5">
        <v>0</v>
      </c>
      <c r="N29" s="78">
        <v>8413350</v>
      </c>
    </row>
    <row r="30" spans="1:14" x14ac:dyDescent="0.25">
      <c r="A30" s="58"/>
      <c r="B30" s="58"/>
      <c r="C30" s="68" t="s">
        <v>149</v>
      </c>
      <c r="D30" s="5">
        <v>0</v>
      </c>
      <c r="E30" s="5">
        <v>0</v>
      </c>
      <c r="H30" s="57" t="s">
        <v>150</v>
      </c>
      <c r="I30" s="66"/>
      <c r="M30" s="5">
        <v>0</v>
      </c>
      <c r="N30" s="5">
        <v>0</v>
      </c>
    </row>
    <row r="31" spans="1:14" x14ac:dyDescent="0.25">
      <c r="A31" s="58"/>
      <c r="B31" s="58"/>
      <c r="C31" s="68" t="s">
        <v>151</v>
      </c>
      <c r="D31" s="69">
        <v>0</v>
      </c>
      <c r="E31" s="69">
        <v>0</v>
      </c>
      <c r="H31" s="70" t="s">
        <v>139</v>
      </c>
      <c r="I31" s="66"/>
      <c r="M31" s="69">
        <v>0</v>
      </c>
      <c r="N31" s="69">
        <v>0</v>
      </c>
    </row>
    <row r="32" spans="1:14" x14ac:dyDescent="0.25">
      <c r="A32" s="58"/>
      <c r="B32" s="58"/>
      <c r="C32" s="68" t="s">
        <v>152</v>
      </c>
      <c r="D32" s="75">
        <v>0</v>
      </c>
      <c r="E32" s="75">
        <v>8413350</v>
      </c>
      <c r="H32" s="76" t="s">
        <v>153</v>
      </c>
      <c r="I32" s="76"/>
      <c r="J32" s="76"/>
      <c r="K32" s="76"/>
      <c r="L32" s="76"/>
      <c r="M32" s="75"/>
      <c r="N32" s="79">
        <v>8413350</v>
      </c>
    </row>
    <row r="33" spans="1:14" x14ac:dyDescent="0.25">
      <c r="A33" s="58"/>
      <c r="B33" s="58"/>
      <c r="C33" s="68"/>
      <c r="I33" s="66"/>
      <c r="M33" s="5"/>
      <c r="N33" s="4"/>
    </row>
    <row r="34" spans="1:14" x14ac:dyDescent="0.25">
      <c r="A34" s="58"/>
      <c r="B34" s="58"/>
      <c r="C34" s="62" t="s">
        <v>154</v>
      </c>
      <c r="D34" s="75">
        <v>124877.59779999801</v>
      </c>
      <c r="E34" s="75">
        <v>1331764.7406000048</v>
      </c>
      <c r="H34" s="65" t="s">
        <v>155</v>
      </c>
      <c r="I34" s="66"/>
      <c r="M34" s="75" t="e">
        <f>M17+M25+M32</f>
        <v>#REF!</v>
      </c>
      <c r="N34" s="79">
        <v>1331765</v>
      </c>
    </row>
    <row r="35" spans="1:14" x14ac:dyDescent="0.25">
      <c r="A35" s="58"/>
      <c r="B35" s="58"/>
      <c r="C35" s="62" t="s">
        <v>156</v>
      </c>
      <c r="D35" s="16">
        <v>7476995.2678999994</v>
      </c>
      <c r="E35" s="16">
        <v>6145231</v>
      </c>
      <c r="H35" s="65" t="s">
        <v>157</v>
      </c>
      <c r="I35" s="66"/>
      <c r="M35" s="16">
        <f>N36</f>
        <v>7476995</v>
      </c>
      <c r="N35" s="80">
        <v>6145231</v>
      </c>
    </row>
    <row r="36" spans="1:14" x14ac:dyDescent="0.25">
      <c r="A36" s="58"/>
      <c r="B36" s="58"/>
      <c r="C36" s="62" t="s">
        <v>158</v>
      </c>
      <c r="D36" s="75">
        <v>7601873.3220000025</v>
      </c>
      <c r="E36" s="75">
        <v>7476995.2678999994</v>
      </c>
      <c r="H36" s="65" t="s">
        <v>159</v>
      </c>
      <c r="M36" s="75">
        <f>'AKTIV ALPIQ Energy shpk'!D4</f>
        <v>7601873.3220000025</v>
      </c>
      <c r="N36" s="79">
        <v>7476995</v>
      </c>
    </row>
    <row r="37" spans="1:14" x14ac:dyDescent="0.25">
      <c r="D37" s="81"/>
      <c r="E37" s="81"/>
      <c r="F37" s="82"/>
      <c r="G37" s="83"/>
      <c r="H37" s="84"/>
      <c r="I37" s="84"/>
      <c r="J37" s="84"/>
      <c r="K37" s="84"/>
      <c r="L37" s="84"/>
      <c r="M37" s="85"/>
      <c r="N37" s="84"/>
    </row>
    <row r="38" spans="1:14" x14ac:dyDescent="0.25">
      <c r="D38" s="86"/>
      <c r="F38" s="87"/>
    </row>
    <row r="39" spans="1:14" x14ac:dyDescent="0.25">
      <c r="F39" s="87"/>
    </row>
    <row r="40" spans="1:14" x14ac:dyDescent="0.25">
      <c r="F40" s="87"/>
    </row>
    <row r="41" spans="1:14" x14ac:dyDescent="0.25">
      <c r="F41" s="88"/>
    </row>
    <row r="42" spans="1:14" x14ac:dyDescent="0.25">
      <c r="F42" s="89"/>
    </row>
    <row r="43" spans="1:14" x14ac:dyDescent="0.25">
      <c r="F43" s="90"/>
    </row>
    <row r="44" spans="1:14" x14ac:dyDescent="0.25">
      <c r="F44" s="30"/>
    </row>
    <row r="45" spans="1:14" x14ac:dyDescent="0.25">
      <c r="F45" s="91"/>
    </row>
    <row r="46" spans="1:14" x14ac:dyDescent="0.25">
      <c r="F46" s="30"/>
    </row>
    <row r="47" spans="1:14" x14ac:dyDescent="0.25">
      <c r="F47" s="30"/>
    </row>
    <row r="48" spans="1:14" x14ac:dyDescent="0.25">
      <c r="F48" s="30"/>
    </row>
    <row r="49" spans="6:6" x14ac:dyDescent="0.25">
      <c r="F49" s="3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zoomScale="85" zoomScaleNormal="85" workbookViewId="0">
      <selection activeCell="F24" sqref="F24"/>
    </sheetView>
  </sheetViews>
  <sheetFormatPr defaultRowHeight="15" x14ac:dyDescent="0.25"/>
  <cols>
    <col min="1" max="1" width="5.28515625" style="96" customWidth="1"/>
    <col min="2" max="2" width="37.42578125" style="96" customWidth="1"/>
    <col min="3" max="3" width="11.42578125" style="96" customWidth="1"/>
    <col min="4" max="4" width="11.7109375" style="96" customWidth="1"/>
    <col min="5" max="5" width="12.140625" style="96" customWidth="1"/>
    <col min="6" max="6" width="15.42578125" style="96" customWidth="1"/>
    <col min="7" max="7" width="14.42578125" style="96" customWidth="1"/>
    <col min="8" max="8" width="13" style="96" customWidth="1"/>
    <col min="9" max="9" width="11.7109375" style="96" bestFit="1" customWidth="1"/>
    <col min="10" max="16384" width="9.140625" style="96"/>
  </cols>
  <sheetData>
    <row r="1" spans="2:9" x14ac:dyDescent="0.25">
      <c r="C1" s="93"/>
      <c r="D1" s="93"/>
      <c r="E1" s="94"/>
      <c r="F1" s="94"/>
      <c r="G1" s="94"/>
      <c r="H1" s="93"/>
      <c r="I1" s="95"/>
    </row>
    <row r="2" spans="2:9" x14ac:dyDescent="0.25">
      <c r="B2" s="92" t="s">
        <v>160</v>
      </c>
      <c r="C2" s="93"/>
      <c r="D2" s="93"/>
      <c r="E2" s="94"/>
      <c r="F2" s="94"/>
      <c r="G2" s="94"/>
      <c r="H2" s="93"/>
      <c r="I2" s="95"/>
    </row>
    <row r="3" spans="2:9" ht="34.5" customHeight="1" x14ac:dyDescent="0.25">
      <c r="B3" s="97"/>
      <c r="C3" s="98" t="s">
        <v>161</v>
      </c>
      <c r="D3" s="98" t="s">
        <v>58</v>
      </c>
      <c r="E3" s="98" t="s">
        <v>61</v>
      </c>
      <c r="F3" s="98" t="s">
        <v>162</v>
      </c>
      <c r="G3" s="98" t="s">
        <v>163</v>
      </c>
      <c r="H3" s="98" t="s">
        <v>8</v>
      </c>
      <c r="I3" s="99"/>
    </row>
    <row r="4" spans="2:9" ht="5.25" customHeight="1" x14ac:dyDescent="0.25">
      <c r="B4" s="100"/>
      <c r="C4" s="98"/>
      <c r="D4" s="98"/>
      <c r="E4" s="98"/>
      <c r="F4" s="101"/>
      <c r="G4" s="98"/>
      <c r="H4" s="98"/>
      <c r="I4" s="95"/>
    </row>
    <row r="5" spans="2:9" x14ac:dyDescent="0.25">
      <c r="B5" s="105" t="s">
        <v>168</v>
      </c>
      <c r="C5" s="106">
        <v>17625000</v>
      </c>
      <c r="D5" s="106">
        <v>0</v>
      </c>
      <c r="E5" s="106">
        <v>0</v>
      </c>
      <c r="F5" s="107">
        <v>-11224133</v>
      </c>
      <c r="G5" s="106">
        <v>-6465079</v>
      </c>
      <c r="H5" s="106">
        <v>-64212</v>
      </c>
      <c r="I5" s="108"/>
    </row>
    <row r="6" spans="2:9" x14ac:dyDescent="0.25">
      <c r="B6" s="100" t="s">
        <v>166</v>
      </c>
      <c r="C6" s="103"/>
      <c r="D6" s="103"/>
      <c r="E6" s="103"/>
      <c r="F6" s="109"/>
      <c r="G6" s="103"/>
      <c r="H6" s="102">
        <v>0</v>
      </c>
    </row>
    <row r="7" spans="2:9" x14ac:dyDescent="0.25">
      <c r="B7" s="100" t="s">
        <v>164</v>
      </c>
      <c r="C7" s="103"/>
      <c r="D7" s="103"/>
      <c r="E7" s="103"/>
      <c r="F7" s="101"/>
      <c r="G7" s="104">
        <v>362227.31410000299</v>
      </c>
      <c r="H7" s="102">
        <v>362227.31410000299</v>
      </c>
    </row>
    <row r="8" spans="2:9" x14ac:dyDescent="0.25">
      <c r="B8" s="100" t="s">
        <v>167</v>
      </c>
      <c r="C8" s="103"/>
      <c r="D8" s="103"/>
      <c r="E8" s="103"/>
      <c r="F8" s="101">
        <v>-6465079</v>
      </c>
      <c r="G8" s="104">
        <v>6465079</v>
      </c>
      <c r="H8" s="102">
        <v>0</v>
      </c>
    </row>
    <row r="9" spans="2:9" x14ac:dyDescent="0.25">
      <c r="B9" s="100" t="s">
        <v>165</v>
      </c>
      <c r="C9" s="103"/>
      <c r="D9" s="103"/>
      <c r="E9" s="103"/>
      <c r="F9" s="101"/>
      <c r="G9" s="104"/>
      <c r="H9" s="102">
        <v>0</v>
      </c>
    </row>
    <row r="10" spans="2:9" x14ac:dyDescent="0.25">
      <c r="B10" s="105" t="s">
        <v>169</v>
      </c>
      <c r="C10" s="106">
        <v>17625000</v>
      </c>
      <c r="D10" s="106">
        <v>0</v>
      </c>
      <c r="E10" s="106">
        <v>0</v>
      </c>
      <c r="F10" s="107">
        <v>-17689212</v>
      </c>
      <c r="G10" s="106">
        <v>362227.31410000287</v>
      </c>
      <c r="H10" s="106">
        <v>298015.31410000287</v>
      </c>
    </row>
    <row r="11" spans="2:9" x14ac:dyDescent="0.25">
      <c r="B11" s="100" t="s">
        <v>166</v>
      </c>
      <c r="C11" s="102"/>
      <c r="D11" s="102"/>
      <c r="E11" s="102"/>
      <c r="F11" s="110"/>
      <c r="G11" s="102"/>
      <c r="H11" s="102"/>
    </row>
    <row r="12" spans="2:9" x14ac:dyDescent="0.25">
      <c r="B12" s="100" t="s">
        <v>164</v>
      </c>
      <c r="C12" s="102"/>
      <c r="D12" s="102"/>
      <c r="E12" s="102"/>
      <c r="F12" s="101"/>
      <c r="G12" s="103">
        <v>362681.05920000002</v>
      </c>
      <c r="H12" s="102">
        <v>362681.05920000002</v>
      </c>
    </row>
    <row r="13" spans="2:9" x14ac:dyDescent="0.25">
      <c r="B13" s="100" t="s">
        <v>167</v>
      </c>
      <c r="C13" s="102"/>
      <c r="D13" s="102"/>
      <c r="E13" s="102"/>
      <c r="F13" s="101">
        <v>362227</v>
      </c>
      <c r="G13" s="103">
        <v>-362227</v>
      </c>
      <c r="H13" s="102">
        <v>0</v>
      </c>
    </row>
    <row r="14" spans="2:9" x14ac:dyDescent="0.25">
      <c r="B14" s="100" t="s">
        <v>165</v>
      </c>
      <c r="C14" s="102"/>
      <c r="D14" s="102"/>
      <c r="E14" s="102"/>
      <c r="F14" s="101"/>
      <c r="G14" s="103"/>
      <c r="H14" s="102"/>
    </row>
    <row r="15" spans="2:9" x14ac:dyDescent="0.25">
      <c r="B15" s="105" t="s">
        <v>170</v>
      </c>
      <c r="C15" s="106">
        <v>17625000</v>
      </c>
      <c r="D15" s="106">
        <v>0</v>
      </c>
      <c r="E15" s="106">
        <v>0</v>
      </c>
      <c r="F15" s="107">
        <v>-17326985</v>
      </c>
      <c r="G15" s="106">
        <v>362681.37330000289</v>
      </c>
      <c r="H15" s="106">
        <v>660696.37330000289</v>
      </c>
    </row>
    <row r="16" spans="2:9" x14ac:dyDescent="0.25">
      <c r="F16" s="111"/>
      <c r="H16" s="112"/>
    </row>
    <row r="17" spans="6:8" x14ac:dyDescent="0.25">
      <c r="F17" s="111"/>
      <c r="G17" s="113"/>
      <c r="H17" s="114"/>
    </row>
    <row r="18" spans="6:8" x14ac:dyDescent="0.25">
      <c r="F18" s="111"/>
      <c r="G18" s="113"/>
      <c r="H18" s="108"/>
    </row>
    <row r="19" spans="6:8" x14ac:dyDescent="0.25">
      <c r="F19" s="115"/>
    </row>
    <row r="20" spans="6:8" x14ac:dyDescent="0.25">
      <c r="F20" s="111"/>
      <c r="G20" s="113"/>
      <c r="H20" s="113"/>
    </row>
    <row r="21" spans="6:8" x14ac:dyDescent="0.25">
      <c r="F21" s="116"/>
      <c r="G21" s="113"/>
      <c r="H21" s="113"/>
    </row>
    <row r="22" spans="6:8" x14ac:dyDescent="0.25">
      <c r="F22" s="116"/>
    </row>
    <row r="23" spans="6:8" x14ac:dyDescent="0.25">
      <c r="F23" s="116"/>
    </row>
    <row r="24" spans="6:8" x14ac:dyDescent="0.25">
      <c r="F24" s="117"/>
    </row>
    <row r="25" spans="6:8" x14ac:dyDescent="0.25">
      <c r="F25" s="118"/>
    </row>
    <row r="26" spans="6:8" x14ac:dyDescent="0.25">
      <c r="F26" s="119"/>
    </row>
    <row r="27" spans="6:8" x14ac:dyDescent="0.25">
      <c r="F27" s="119"/>
    </row>
    <row r="28" spans="6:8" x14ac:dyDescent="0.25">
      <c r="F28" s="119"/>
    </row>
    <row r="29" spans="6:8" x14ac:dyDescent="0.25">
      <c r="F29" s="56"/>
    </row>
    <row r="30" spans="6:8" x14ac:dyDescent="0.25">
      <c r="F30" s="56"/>
    </row>
    <row r="31" spans="6:8" x14ac:dyDescent="0.25">
      <c r="F31" s="56"/>
    </row>
    <row r="32" spans="6:8" x14ac:dyDescent="0.25">
      <c r="F32" s="56"/>
    </row>
    <row r="33" spans="6:6" x14ac:dyDescent="0.25">
      <c r="F33" s="56"/>
    </row>
    <row r="34" spans="6:6" x14ac:dyDescent="0.25">
      <c r="F34" s="56"/>
    </row>
    <row r="35" spans="6:6" x14ac:dyDescent="0.25">
      <c r="F35" s="56"/>
    </row>
    <row r="36" spans="6:6" x14ac:dyDescent="0.25">
      <c r="F36" s="5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AKTIV ALPIQ Energy shpk</vt:lpstr>
      <vt:lpstr>PASIV ALPIQ Energy shpk</vt:lpstr>
      <vt:lpstr>PASH ALPIQ Energy shpk</vt:lpstr>
      <vt:lpstr>Cash Flow Alpiq Energy shpk</vt:lpstr>
      <vt:lpstr>Pasqyra e Levizjeve  Kapitalit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2014-03-10T18:00:40Z</dcterms:created>
  <dcterms:modified xsi:type="dcterms:W3CDTF">2014-03-10T18:24:04Z</dcterms:modified>
</cp:coreProperties>
</file>