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55"/>
  <c r="D44"/>
  <c r="D27"/>
  <c r="D39"/>
  <c r="B39"/>
  <c r="D19"/>
  <c r="B19"/>
  <c r="B42" s="1"/>
  <c r="B44" s="1"/>
  <c r="B47" l="1"/>
  <c r="D55"/>
  <c r="D42"/>
  <c r="D47" l="1"/>
  <c r="B57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<sst xmlns="http://schemas.openxmlformats.org/spreadsheetml/2006/main" count="414" uniqueCount="271">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</sst>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2" sqref="B1:B1048576"/>
    </sheetView>
  </sheetViews>
  <sheetFormatPr defaultRowHeight="15"/>
  <cols>
    <col min="1" max="1" width="110.5703125" style="42" customWidth="1"/>
    <col min="2" max="2" width="21.14062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270</v>
      </c>
    </row>
    <row r="10" spans="1:6">
      <c r="A10" s="63" t="s">
        <v>262</v>
      </c>
      <c r="B10" s="89">
        <v>2053913085</v>
      </c>
      <c r="C10" s="52"/>
      <c r="D10" s="64">
        <v>2055178032</v>
      </c>
      <c r="E10" s="51"/>
      <c r="F10" s="82" t="s">
        <v>267</v>
      </c>
    </row>
    <row r="11" spans="1:6">
      <c r="A11" s="63" t="s">
        <v>264</v>
      </c>
      <c r="B11" s="89"/>
      <c r="C11" s="52"/>
      <c r="D11" s="64"/>
      <c r="E11" s="51"/>
      <c r="F11" s="82" t="s">
        <v>268</v>
      </c>
    </row>
    <row r="12" spans="1:6">
      <c r="A12" s="63" t="s">
        <v>265</v>
      </c>
      <c r="B12" s="89"/>
      <c r="C12" s="52"/>
      <c r="D12" s="64"/>
      <c r="E12" s="51"/>
      <c r="F12" s="82" t="s">
        <v>268</v>
      </c>
    </row>
    <row r="13" spans="1:6">
      <c r="A13" s="63" t="s">
        <v>266</v>
      </c>
      <c r="B13" s="89"/>
      <c r="C13" s="52"/>
      <c r="D13" s="64"/>
      <c r="E13" s="51"/>
      <c r="F13" s="82" t="s">
        <v>268</v>
      </c>
    </row>
    <row r="14" spans="1:6">
      <c r="A14" s="63" t="s">
        <v>263</v>
      </c>
      <c r="B14" s="89">
        <v>29999560</v>
      </c>
      <c r="C14" s="52"/>
      <c r="D14" s="64">
        <v>15938958</v>
      </c>
      <c r="E14" s="51"/>
      <c r="F14" s="82" t="s">
        <v>269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f>-896229279-274371640</f>
        <v>-1170600919</v>
      </c>
      <c r="C19" s="52"/>
      <c r="D19" s="64">
        <f>-970575218-242584965</f>
        <v>-1213160183</v>
      </c>
      <c r="E19" s="51"/>
      <c r="F19" s="42"/>
    </row>
    <row r="20" spans="1:6">
      <c r="A20" s="63" t="s">
        <v>247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248</v>
      </c>
      <c r="B22" s="89">
        <v>-66601406</v>
      </c>
      <c r="C22" s="52"/>
      <c r="D22" s="64">
        <v>-56308251</v>
      </c>
      <c r="E22" s="51"/>
      <c r="F22" s="42"/>
    </row>
    <row r="23" spans="1:6">
      <c r="A23" s="63" t="s">
        <v>249</v>
      </c>
      <c r="B23" s="89">
        <v>-9940827</v>
      </c>
      <c r="C23" s="52"/>
      <c r="D23" s="64">
        <v>-8207194</v>
      </c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89">
        <v>-75777</v>
      </c>
      <c r="C25" s="52"/>
      <c r="D25" s="64"/>
      <c r="E25" s="51"/>
      <c r="F25" s="42"/>
    </row>
    <row r="26" spans="1:6">
      <c r="A26" s="45" t="s">
        <v>235</v>
      </c>
      <c r="B26" s="89">
        <v>-48500178</v>
      </c>
      <c r="C26" s="52"/>
      <c r="D26" s="64">
        <v>-47487175</v>
      </c>
      <c r="E26" s="51"/>
      <c r="F26" s="42"/>
    </row>
    <row r="27" spans="1:6">
      <c r="A27" s="45" t="s">
        <v>221</v>
      </c>
      <c r="B27" s="89">
        <f>-551877165-3084439</f>
        <v>-554961604</v>
      </c>
      <c r="C27" s="52"/>
      <c r="D27" s="64">
        <f>-522109209-4532180</f>
        <v>-526641389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252</v>
      </c>
      <c r="B29" s="89"/>
      <c r="C29" s="52"/>
      <c r="D29" s="64"/>
      <c r="E29" s="51"/>
      <c r="F29" s="42"/>
    </row>
    <row r="30" spans="1:6" ht="15" customHeight="1">
      <c r="A30" s="63" t="s">
        <v>250</v>
      </c>
      <c r="B30" s="89"/>
      <c r="C30" s="52"/>
      <c r="D30" s="64"/>
      <c r="E30" s="51"/>
      <c r="F30" s="42"/>
    </row>
    <row r="31" spans="1:6" ht="15" customHeight="1">
      <c r="A31" s="63" t="s">
        <v>259</v>
      </c>
      <c r="B31" s="89"/>
      <c r="C31" s="52"/>
      <c r="D31" s="64"/>
      <c r="E31" s="51"/>
      <c r="F31" s="42"/>
    </row>
    <row r="32" spans="1:6" ht="15" customHeight="1">
      <c r="A32" s="63" t="s">
        <v>253</v>
      </c>
      <c r="B32" s="89"/>
      <c r="C32" s="52"/>
      <c r="D32" s="64"/>
      <c r="E32" s="51"/>
      <c r="F32" s="42"/>
    </row>
    <row r="33" spans="1:6" ht="15" customHeight="1">
      <c r="A33" s="63" t="s">
        <v>258</v>
      </c>
      <c r="B33" s="89">
        <v>21809845</v>
      </c>
      <c r="C33" s="52"/>
      <c r="D33" s="64">
        <v>6618986</v>
      </c>
      <c r="E33" s="51"/>
      <c r="F33" s="42"/>
    </row>
    <row r="34" spans="1:6" ht="15" customHeight="1">
      <c r="A34" s="63" t="s">
        <v>254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255</v>
      </c>
      <c r="B37" s="89">
        <v>-18547012</v>
      </c>
      <c r="C37" s="52"/>
      <c r="D37" s="64">
        <v>-18247831</v>
      </c>
      <c r="E37" s="51"/>
      <c r="F37" s="42"/>
    </row>
    <row r="38" spans="1:6">
      <c r="A38" s="63" t="s">
        <v>257</v>
      </c>
      <c r="B38" s="89"/>
      <c r="C38" s="52"/>
      <c r="D38" s="64"/>
      <c r="E38" s="51"/>
      <c r="F38" s="42"/>
    </row>
    <row r="39" spans="1:6">
      <c r="A39" s="63" t="s">
        <v>256</v>
      </c>
      <c r="B39" s="89">
        <f>-57260941-17692806</f>
        <v>-74953747</v>
      </c>
      <c r="C39" s="52"/>
      <c r="D39" s="64">
        <f>-51513268-5267460</f>
        <v>-56780728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260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161541020</v>
      </c>
      <c r="C42" s="55"/>
      <c r="D42" s="54">
        <f>SUM(D9:D41)</f>
        <v>150903225</v>
      </c>
      <c r="E42" s="58"/>
      <c r="F42" s="84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f>-(B42+3084440)*15/100</f>
        <v>-24693819</v>
      </c>
      <c r="C44" s="52"/>
      <c r="D44" s="64">
        <f>-(D42+4532180)*15/100</f>
        <v>-23315310.75</v>
      </c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243</v>
      </c>
      <c r="B47" s="92">
        <f>SUM(B42:B46)</f>
        <v>136847201</v>
      </c>
      <c r="C47" s="58"/>
      <c r="D47" s="67">
        <f>SUM(D42:D46)</f>
        <v>127587914.25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244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245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246</v>
      </c>
      <c r="B57" s="98">
        <f>B47+B55</f>
        <v>136847201</v>
      </c>
      <c r="C57" s="77"/>
      <c r="D57" s="76">
        <f>D47+D55</f>
        <v>127587914.25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261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2019-08-01T12:31:42Z</dcterms:modified>
</cp:coreProperties>
</file>