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5600" windowHeight="7755" activeTab="7"/>
  </bookViews>
  <sheets>
    <sheet name="Kapaku" sheetId="3" r:id="rId1"/>
    <sheet name="Pozicioni" sheetId="1" r:id="rId2"/>
    <sheet name="Performanca" sheetId="2" r:id="rId3"/>
    <sheet name="TeArdhuraGjitheperfshirese" sheetId="6" r:id="rId4"/>
    <sheet name="CASH-Flow" sheetId="4" r:id="rId5"/>
    <sheet name="Kapitali" sheetId="5" r:id="rId6"/>
    <sheet name="AQT" sheetId="8" state="hidden" r:id="rId7"/>
    <sheet name="Shenime1" sheetId="9" r:id="rId8"/>
  </sheets>
  <externalReferences>
    <externalReference r:id="rId9"/>
    <externalReference r:id="rId10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5" i="1"/>
  <c r="K216" i="9"/>
  <c r="I216"/>
  <c r="I214"/>
  <c r="I213"/>
  <c r="I166"/>
  <c r="I165"/>
  <c r="I161"/>
  <c r="I173" s="1"/>
  <c r="L139"/>
  <c r="L138"/>
  <c r="L137"/>
  <c r="L136"/>
  <c r="L135"/>
  <c r="K133"/>
  <c r="J133"/>
  <c r="I133"/>
  <c r="H133"/>
  <c r="G133"/>
  <c r="L132"/>
  <c r="L131"/>
  <c r="L130"/>
  <c r="L133" s="1"/>
  <c r="K128"/>
  <c r="K140" s="1"/>
  <c r="J128"/>
  <c r="J140" s="1"/>
  <c r="I128"/>
  <c r="I140" s="1"/>
  <c r="H128"/>
  <c r="H140" s="1"/>
  <c r="G128"/>
  <c r="L128" s="1"/>
  <c r="L127"/>
  <c r="L126"/>
  <c r="L125"/>
  <c r="K97"/>
  <c r="I97"/>
  <c r="K75"/>
  <c r="I75"/>
  <c r="G23" i="5"/>
  <c r="G22"/>
  <c r="G21"/>
  <c r="F19"/>
  <c r="G19" s="1"/>
  <c r="G18"/>
  <c r="G17"/>
  <c r="D16"/>
  <c r="G16" s="1"/>
  <c r="C16"/>
  <c r="G15"/>
  <c r="F14"/>
  <c r="G14" s="1"/>
  <c r="G13"/>
  <c r="G12"/>
  <c r="E12"/>
  <c r="G11"/>
  <c r="F11"/>
  <c r="G10"/>
  <c r="G9"/>
  <c r="G8"/>
  <c r="L140" i="9" l="1"/>
  <c r="G140"/>
  <c r="D23" i="5"/>
  <c r="E37" i="4" l="1"/>
  <c r="E49"/>
  <c r="E64"/>
  <c r="B19" i="6"/>
  <c r="B55" i="2"/>
  <c r="B42"/>
  <c r="B103" i="1"/>
  <c r="E66" i="4" l="1"/>
  <c r="E69" s="1"/>
  <c r="B47" i="2"/>
  <c r="B57" s="1"/>
  <c r="D109" i="1" l="1"/>
  <c r="D107"/>
  <c r="D92"/>
  <c r="D75"/>
  <c r="D94" s="1"/>
  <c r="D111" s="1"/>
  <c r="D55"/>
  <c r="D57" s="1"/>
  <c r="D33"/>
  <c r="B33" l="1"/>
  <c r="B55"/>
  <c r="B92"/>
  <c r="B107"/>
  <c r="B109" s="1"/>
  <c r="C17" i="6"/>
  <c r="H21" i="8"/>
  <c r="F21"/>
  <c r="D21"/>
  <c r="B21"/>
  <c r="H19"/>
  <c r="F19"/>
  <c r="D19"/>
  <c r="B19"/>
  <c r="J18"/>
  <c r="J17"/>
  <c r="J16"/>
  <c r="H13"/>
  <c r="F13"/>
  <c r="D13"/>
  <c r="D22" s="1"/>
  <c r="B13"/>
  <c r="J12"/>
  <c r="J11"/>
  <c r="J10"/>
  <c r="J21" s="1"/>
  <c r="B22"/>
  <c r="J19"/>
  <c r="C64" i="4"/>
  <c r="D55" i="2"/>
  <c r="D42"/>
  <c r="D47" s="1"/>
  <c r="D57" l="1"/>
  <c r="F22" i="8"/>
  <c r="H22"/>
  <c r="B94" i="1"/>
  <c r="B111" s="1"/>
  <c r="C49" i="4"/>
  <c r="B57" i="1"/>
  <c r="C10" i="6"/>
  <c r="C19" s="1"/>
  <c r="J13" i="8"/>
  <c r="J22" s="1"/>
  <c r="D113" i="1" l="1"/>
  <c r="B113"/>
  <c r="C37" i="4"/>
  <c r="C66" s="1"/>
  <c r="C69" l="1"/>
  <c r="C72" s="1"/>
  <c r="E72"/>
</calcChain>
</file>

<file path=xl/sharedStrings.xml><?xml version="1.0" encoding="utf-8"?>
<sst xmlns="http://schemas.openxmlformats.org/spreadsheetml/2006/main" count="551" uniqueCount="464">
  <si>
    <t>AKTIVET</t>
  </si>
  <si>
    <t>Detyrime totale</t>
  </si>
  <si>
    <t>Kapitali dhe Rezervat</t>
  </si>
  <si>
    <t>Primi i lidhur me kapitalin</t>
  </si>
  <si>
    <t>TOTALI I DETYRIMEVE DHE KAPITALIT</t>
  </si>
  <si>
    <t>Provizione</t>
  </si>
  <si>
    <t>Pasqyra e Pozicionit Financiar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</si>
  <si>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</si>
  <si>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</si>
  <si>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</si>
  <si>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</si>
  <si>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</si>
  <si>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</si>
  <si>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</si>
  <si>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</si>
  <si>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</si>
  <si>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</si>
  <si>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</si>
  <si>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</si>
  <si>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</si>
  <si>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</si>
  <si>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</si>
  <si>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</si>
  <si>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</si>
  <si>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</si>
  <si>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</si>
  <si>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</si>
  <si>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</si>
  <si>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</si>
  <si>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</si>
  <si>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</si>
  <si>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</si>
  <si>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</si>
  <si>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</si>
  <si>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</si>
  <si>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</si>
  <si>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</si>
  <si>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</si>
  <si>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</si>
  <si>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</si>
  <si>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</si>
  <si>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</si>
  <si>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</si>
  <si>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</si>
  <si>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</si>
  <si>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</si>
  <si>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</si>
  <si>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</si>
  <si>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</si>
  <si>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</si>
  <si>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</si>
  <si>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</si>
  <si>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</si>
  <si>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</si>
  <si>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</si>
  <si>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</si>
  <si>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</si>
  <si>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</si>
  <si>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</si>
  <si>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</si>
  <si>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</si>
  <si>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</si>
  <si>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</si>
  <si>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</si>
  <si>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</si>
  <si>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</si>
  <si>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</si>
  <si>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</si>
  <si>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</si>
  <si>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</si>
  <si>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</si>
  <si>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</si>
  <si>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</si>
  <si>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</si>
  <si>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</si>
  <si>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</si>
  <si>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</si>
  <si>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</si>
  <si>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</si>
  <si>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</si>
  <si>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</si>
  <si>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</si>
  <si>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</si>
  <si>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</si>
  <si>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</si>
  <si>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</si>
  <si>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</si>
  <si>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</si>
  <si>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</si>
  <si>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</si>
  <si>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</si>
  <si>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</si>
  <si>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</si>
  <si>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Kapitali  i nenshkruar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</si>
  <si>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</si>
  <si>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</si>
  <si>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</si>
  <si>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</si>
  <si>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</si>
  <si>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</si>
  <si>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</si>
  <si>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</si>
  <si>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</si>
  <si>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</si>
  <si>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</si>
  <si>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</si>
  <si>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</si>
  <si>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</si>
  <si>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</si>
  <si>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</si>
  <si>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</si>
  <si>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</si>
  <si>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</si>
  <si>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</si>
  <si>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</si>
  <si>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</si>
  <si>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</si>
  <si>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</si>
  <si>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</si>
  <si>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</si>
  <si>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</si>
  <si>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</si>
  <si>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</si>
  <si>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</si>
  <si>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</si>
  <si>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</si>
  <si>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</si>
  <si>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</si>
  <si>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</si>
  <si>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</si>
  <si>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</si>
  <si>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</si>
  <si>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</si>
  <si>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</si>
  <si>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</si>
  <si>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</si>
  <si>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</si>
  <si>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</si>
  <si>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</si>
  <si>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</si>
  <si>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</si>
  <si>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</si>
  <si>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</si>
  <si>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</si>
  <si>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</si>
  <si>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</si>
  <si>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</si>
  <si>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</si>
  <si>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</si>
  <si>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</si>
  <si>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</si>
  <si>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</si>
  <si>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</si>
  <si>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</si>
  <si>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</si>
  <si>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</si>
  <si>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</si>
  <si>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</si>
  <si>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</si>
  <si>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</si>
  <si>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</si>
  <si>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indexed="8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</si>
  <si>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</si>
  <si>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</si>
  <si>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</si>
  <si>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</si>
  <si>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</si>
  <si>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</si>
  <si>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</si>
  <si>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</si>
  <si>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</si>
  <si>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</si>
  <si>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</si>
  <si>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</si>
  <si>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</si>
  <si>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</si>
  <si>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</si>
  <si>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</si>
  <si>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</si>
  <si>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</si>
  <si>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</si>
  <si>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</si>
  <si>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</si>
  <si>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</si>
  <si>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</si>
  <si>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</si>
  <si>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</si>
  <si>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</si>
  <si>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</si>
  <si>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</si>
  <si>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</si>
  <si>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</si>
  <si>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</si>
  <si>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</si>
  <si>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</si>
  <si>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</si>
  <si>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</si>
  <si>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</si>
  <si>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</si>
  <si>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</si>
  <si>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</si>
  <si>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</si>
  <si>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</si>
  <si>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</si>
  <si>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</si>
  <si>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</si>
  <si>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</si>
  <si>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</si>
  <si>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</si>
  <si>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</si>
  <si>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Totali</t>
  </si>
  <si>
    <t>Toka e Ndertesa</t>
  </si>
  <si>
    <t>Mjete Transporti</t>
  </si>
  <si>
    <t>Makineri e paisje pune</t>
  </si>
  <si>
    <t>Mobilje Orendi&amp;paisje Zyra Informat</t>
  </si>
  <si>
    <t>Aktive te Trupezuara</t>
  </si>
  <si>
    <t>Gjendje 01.01.2019</t>
  </si>
  <si>
    <t xml:space="preserve">Shtesa </t>
  </si>
  <si>
    <t>Pakesime</t>
  </si>
  <si>
    <t>Gjendje 31.12.2019</t>
  </si>
  <si>
    <t>Amortizimi</t>
  </si>
  <si>
    <t>Vlera neto 01.01.2019</t>
  </si>
  <si>
    <t>Vlera neto 31.12.2019</t>
  </si>
  <si>
    <t xml:space="preserve">Pasqyra e të Ardhurave Gjithëpërfshirëse  </t>
  </si>
  <si>
    <t>Fitimi/Humbja e vitit</t>
  </si>
  <si>
    <t>Të ardhura të tjera gjithëpërfshirëse për vitin:</t>
  </si>
  <si>
    <t xml:space="preserve">  Diferencat (+/-) nga përkthimi i monedhës në veprimtari të huaja</t>
  </si>
  <si>
    <t xml:space="preserve">  Diferencat (+/-) nga rivlerësimi i aktiveve afatgjata materiale</t>
  </si>
  <si>
    <t xml:space="preserve">  Diferencat (+/-) nga rivlerësimi i aktivet financiare </t>
  </si>
  <si>
    <t xml:space="preserve">  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</si>
  <si>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</si>
  <si>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</si>
  <si>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</si>
  <si>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 xml:space="preserve">  Pronarët e njësisë ekonomike mëmë</t>
  </si>
  <si>
    <t xml:space="preserve">  Interesat jo-kontrolluese</t>
  </si>
  <si>
    <t>AID-PHARM</t>
  </si>
  <si>
    <t>L52117011B</t>
  </si>
  <si>
    <t>Lek</t>
  </si>
  <si>
    <t>Pasqyra e Aktiveve Afatgjata</t>
  </si>
  <si>
    <t xml:space="preserve">Emertimi </t>
  </si>
  <si>
    <t xml:space="preserve">( Ne zbatim te Ligjit 25/2018 date "Per Kontabilitetin dhe Pasqyrat Financiare") </t>
  </si>
  <si>
    <t xml:space="preserve">( Ne zbatim te Standartit Kombetar te Kontabilitetit Nr.2) </t>
  </si>
  <si>
    <t>(Miratuar me Urdherin 56 dt. 15 .02. 2019 te Ministrit te Financave dhe Ekonomise)</t>
  </si>
  <si>
    <t>Lenda e pare, materiale te konsumueshme e punetori</t>
  </si>
  <si>
    <t>BEAUTY INTERNATIONAL</t>
  </si>
  <si>
    <t>L12307029I</t>
  </si>
  <si>
    <t xml:space="preserve"> </t>
  </si>
  <si>
    <t>BEAUTY INTERNATIONAL SHPK</t>
  </si>
  <si>
    <t>Qendra Tregtare " Tirane East Gate" Komuna Farke,</t>
  </si>
  <si>
    <t xml:space="preserve"> Qyteti Tirane</t>
  </si>
  <si>
    <t>07.11.2011</t>
  </si>
  <si>
    <t>Tregtimi i mallrave te ndryshem me shumice dhe/ose pakice</t>
  </si>
  <si>
    <t>Import dhe eksport i mallrave te ndryshem.</t>
  </si>
  <si>
    <t>Ofrimi i sherbimeve te ndryshme te konsulences tregtare,etj</t>
  </si>
  <si>
    <t>01.01.2020</t>
  </si>
  <si>
    <t>31.12.2020</t>
  </si>
  <si>
    <t>28.03.2021</t>
  </si>
  <si>
    <t>Beauty international sh.p.k</t>
  </si>
  <si>
    <t>NIPT: L12307029I</t>
  </si>
  <si>
    <t xml:space="preserve">PASQYRA FINANCIARE E  KAPITALEVE </t>
  </si>
  <si>
    <t>Kapitali i rregjistruar   (aksionar)</t>
  </si>
  <si>
    <t>Primi i aksionit</t>
  </si>
  <si>
    <t xml:space="preserve">Rezerva ligjore statusore </t>
  </si>
  <si>
    <t>Fitimi pashpërndarë</t>
  </si>
  <si>
    <t>Pozicioni më 31 Dhjetor 2015</t>
  </si>
  <si>
    <t>Pozicioni më 01 JANAR 2018</t>
  </si>
  <si>
    <t>Fitimi neto për periudhën kontabël</t>
  </si>
  <si>
    <t>Dividentët e paguar</t>
  </si>
  <si>
    <t>Emetim i kapitalit aksionar</t>
  </si>
  <si>
    <t>Rritje e rezervës së kapitalit</t>
  </si>
  <si>
    <t>Aksione te thesarit te riblera</t>
  </si>
  <si>
    <t>Pozicioni më 31 Dhjetor 2019</t>
  </si>
  <si>
    <t>Pozicioni më 31 Dhjetor 2020</t>
  </si>
  <si>
    <t>Shënime Shpjeguese për Pasqyrat Financiare 2020</t>
  </si>
  <si>
    <r>
      <rPr>
        <b/>
        <sz val="11"/>
        <color rgb="FF1F4E79"/>
        <rFont val="Times New Roman"/>
        <family val="1"/>
      </rPr>
      <t>1.    Informacione te pergjitheshme</t>
    </r>
  </si>
  <si>
    <r>
      <rPr>
        <sz val="11"/>
        <rFont val="Times New Roman"/>
        <family val="1"/>
      </rPr>
      <t>Shoqëria tregtare “BEAUTY INTERNATIONAL ” sh.p.k, eshte themeluar si një shoqëri me përgjegjesi të kufizuar</t>
    </r>
  </si>
  <si>
    <t xml:space="preserve">me NIPT l12307029I dhe vepron në përputhje me ligjin “Për tregtarë dhe shoqëritë tregtare” dhe ligjeve të tjera </t>
  </si>
  <si>
    <t xml:space="preserve">që rregullojne biznesin në Shqipëri. </t>
  </si>
  <si>
    <t>Kapitali rregjistruar i saj  është 100 000 leke ,</t>
  </si>
  <si>
    <t>Administrator i shoqerise eshte z.Even Mediu  dhe znj.Semela Mediu .</t>
  </si>
  <si>
    <t>Veprimtaria kryesore e shoqerise per ushtrimin 2020 ka tregti me shumice dhe pakice .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</si>
  <si>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</si>
  <si>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</si>
  <si>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</si>
  <si>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</si>
  <si>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</si>
  <si>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</si>
  <si>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</si>
  <si>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</si>
  <si>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</si>
  <si>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</si>
  <si>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2)</t>
  </si>
  <si>
    <t xml:space="preserve">     Baza e pergatitjes se PF : Te drejtat dhe detyrimet e konstatuara.(SSK 1) </t>
  </si>
  <si>
    <t xml:space="preserve">     Parimet dhe karakteristikat cilesore te perdorura per hartimin e P.F. : (SKK 1)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</si>
  <si>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</si>
  <si>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</si>
  <si>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</si>
  <si>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</si>
  <si>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</si>
  <si>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</si>
  <si>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</si>
  <si>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</si>
  <si>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</si>
  <si>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</si>
  <si>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</si>
  <si>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</si>
  <si>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</si>
  <si>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</si>
  <si>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</si>
  <si>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</si>
  <si>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</si>
  <si>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</si>
  <si>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</si>
  <si>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</si>
  <si>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</si>
  <si>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</si>
  <si>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</si>
  <si>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</si>
  <si>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</si>
  <si>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</si>
  <si>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</si>
  <si>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</si>
  <si>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5)</t>
  </si>
  <si>
    <t xml:space="preserve">     Per vleresimi i mepaseshem i AAM eshte zgjedhur modeli i kostos duke i paraqitur ne </t>
  </si>
  <si>
    <t>bilanc me kosto minus amortizimin e akumuluar. (SKK 5)</t>
  </si>
  <si>
    <t xml:space="preserve">     Per llogaritjen e amortizimit te AAM (SKK 5)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</si>
  <si>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</si>
  <si>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</si>
  <si>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</si>
  <si>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me 5 % te vleftes se mbetur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</si>
  <si>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</si>
  <si>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</si>
  <si>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</si>
  <si>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</si>
  <si>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>2.    Mjete Monetare (likujditete në arke,bankë etj.)</t>
  </si>
  <si>
    <t>Gjendjet e mjetet monetare ne banke dhe arke, ne fillim dhe fund te ushtrimit jane si me poshte:</t>
  </si>
  <si>
    <t xml:space="preserve">                                                                                                                     Viti raportues          Viti paraardhës 
Nr          Përshkrimi i Elementëve           Monedha
Leke                  Valute                    Leke                      Valute</t>
  </si>
  <si>
    <t>Nr.</t>
  </si>
  <si>
    <t>Përshkrimi</t>
  </si>
  <si>
    <t>Monedha</t>
  </si>
  <si>
    <t>Mjete monetare në arkë</t>
  </si>
  <si>
    <t>Lekë</t>
  </si>
  <si>
    <r>
      <rPr>
        <sz val="11"/>
        <rFont val="Times New Roman"/>
        <family val="1"/>
      </rPr>
      <t>Mjete monetare në bankë
.........
..........</t>
    </r>
  </si>
  <si>
    <t>Lekë/Euro/</t>
  </si>
  <si>
    <t>Investime në tregje shumë likuide</t>
  </si>
  <si>
    <t>Shuma</t>
  </si>
  <si>
    <t xml:space="preserve">Gjendjet e llogarive të likujditeteve të paraqitura ne pasqyrat financiare konfirmohen me nxjerrjet e llogarive bankare dhe </t>
  </si>
  <si>
    <t xml:space="preserve">inventaret fizike te monedhave ne fund të ushtrimit.Tepricat  e shprehura  në monedhë të huaj, jane përkthyer  ne leke duke </t>
  </si>
  <si>
    <t>përdorur kursin e këmbimit të shpallur nga B.Shqipërisë.</t>
  </si>
  <si>
    <t>3.    Të Drejta të Arkëtueshme Afatshkurtëra</t>
  </si>
  <si>
    <t>Të drejtat e arketueshme, në fillim dhe në fund të ushtrimit kontabël deklarohen si vijon:</t>
  </si>
  <si>
    <t>Nga Aktiviteti i Shfrytezimit (Kliente)                                                                         1.613.899                                    -</t>
  </si>
  <si>
    <t>Njesitë Ekonomike Brenda Grupit                                                                                       -                                        -</t>
  </si>
  <si>
    <t>Interesa Pjesëmarrëse në Njesi Ekonomike                                                                       -                                        -</t>
  </si>
  <si>
    <t>Të Tjera (Debitore të tjerë)                                                                                                  -                                        -</t>
  </si>
  <si>
    <t xml:space="preserve">    -   Shteti-Tatim fitimi derdhur paradhenie</t>
  </si>
  <si>
    <t xml:space="preserve">    -   Shteti-Tatim mbi vlerën e shtuar                                                                                      -</t>
  </si>
  <si>
    <t xml:space="preserve">    -   Huadhenie e  përkoshme                                                                                                 -                                        -</t>
  </si>
  <si>
    <t xml:space="preserve">    -   Te tjera (furnitore debitore                                                                                               -                                        -</t>
  </si>
  <si>
    <t>Kapital i Nënshkruar i Papaguar                                                                                          -                                        -</t>
  </si>
  <si>
    <t xml:space="preserve">Ne “Nga Aktiviteti i Shfrytezimit(Kliente)“ jane pasqyruar  faturat e papaguara per sherbimet dhe shitjet e kryera per te </t>
  </si>
  <si>
    <t>cilat nuk eshte bere likiudimi deri me 31.12.2020</t>
  </si>
  <si>
    <t>Ndërsa në “Të Tjera (Debitore të tjerë)” jane pasqyruar tatim fitimi per vitin ushtrimor</t>
  </si>
  <si>
    <t xml:space="preserve">Drejtimi mendon se të gjitha kerkesat do të arketohen në nje periudhe afatshkurter me vleren e tyre nominale dhe nuk </t>
  </si>
  <si>
    <t>parashikon renie në vlere.</t>
  </si>
  <si>
    <t>4.    Inventari</t>
  </si>
  <si>
    <t xml:space="preserve">Inventari me 31.12.2020  paraqitet ne shumen 40.199.686  leke dhe perbehet nga gjendja e mallrave per shitje te cilat </t>
  </si>
  <si>
    <t>jane te vleresuara me koston e blerjes.</t>
  </si>
  <si>
    <t>5.    Shpenzime të Shtyra / Provigjone</t>
  </si>
  <si>
    <t>Shpenzimet e shtyra paraqiten ne shumen 3.549.734 leke dhe perfshijne shume e humbjes se konstatuar ne vitin 2014</t>
  </si>
  <si>
    <t>Shuma e mesiperme eshte zbritur nga gjendja kontabel e inventarit te mallrave per shitje me 31.12.2018</t>
  </si>
  <si>
    <t>6.    Aktivet Afatgjata Materiale(AAM-te)</t>
  </si>
  <si>
    <t>Kostoja, amortizimi i akumuluar dhe vlera kontabël në fillim dhe në fund  të vitit ushtrimor për aktivet afatgjata materiale</t>
  </si>
  <si>
    <t>(AAM-të) paraqiten si vijon:</t>
  </si>
  <si>
    <t>Nr</t>
  </si>
  <si>
    <t xml:space="preserve">  Gjendjet dhe levizjet             </t>
  </si>
  <si>
    <t>Toka/Terren</t>
  </si>
  <si>
    <t xml:space="preserve">Ndertesa            </t>
  </si>
  <si>
    <t>Mobilje-pajisje zyre</t>
  </si>
  <si>
    <t>Pajisje Inform.</t>
  </si>
  <si>
    <t>Parap. për AM dhe në Proces</t>
  </si>
  <si>
    <t>A</t>
  </si>
  <si>
    <t>Kosto e AAM-ve 01.01.2020</t>
  </si>
  <si>
    <t>Shtesat Pakësimet</t>
  </si>
  <si>
    <t>Pakësimet</t>
  </si>
  <si>
    <t>Kosto e AAM-ve 31.12.2020</t>
  </si>
  <si>
    <t>B</t>
  </si>
  <si>
    <t>Amortizimi AAM-ve 01.01.2020</t>
  </si>
  <si>
    <t>Amortizimi ushtrimit</t>
  </si>
  <si>
    <t>Amortizimi për daljet e AAM-ve</t>
  </si>
  <si>
    <t>Amortizimi AAM-ve 31.12.2020</t>
  </si>
  <si>
    <t>C</t>
  </si>
  <si>
    <t>Zhvleresimi AAM-ve 01.01.2020</t>
  </si>
  <si>
    <t>Shtesat Pakesimet</t>
  </si>
  <si>
    <t>Zhvlerësimi AAM-ve 31.12.2020</t>
  </si>
  <si>
    <t>D</t>
  </si>
  <si>
    <t>Vlera neto e AAM-ve 01.01.2020</t>
  </si>
  <si>
    <t>E</t>
  </si>
  <si>
    <t>Vlera neto e AAM-ve 31.12.2020</t>
  </si>
  <si>
    <t>AAM-të, që plotësojnë kriteret për njohje si aktiv në pasqyrën e pozicionit financiar, jane matur me kosto.</t>
  </si>
  <si>
    <t xml:space="preserve">Në vlerësimin e mëpasshëm shoqëria zbaton si politikë të saj kontabël modelin e kostos dhe në pasqyrën e pozicionit </t>
  </si>
  <si>
    <t xml:space="preserve">financiar AAM-të janë paraqitur me kosto minus amortizimin e akumuluar dhe ndonjë humbje të akumuluar nga zhvlerësimi, </t>
  </si>
  <si>
    <t>nëse ka.</t>
  </si>
  <si>
    <t xml:space="preserve">Vlerat dhe klasifikimi ne grupe i AAM-ve te pasqyruara ne bilanc dhe ne tabelen e mesiperme jane te perputhura me te </t>
  </si>
  <si>
    <t>dhenat e inventarizimeve fizike qe shoqeria e ka kryer ne fund te muajit dhjetor 2019</t>
  </si>
  <si>
    <t xml:space="preserve">Metoda e zgjedhur e amortizimit të AAM-ve ështe metoda mbi vlerën e mbetur,e njejtë me atë që perdoret per qellime </t>
  </si>
  <si>
    <t>fiskale.</t>
  </si>
  <si>
    <t>7.  Detyrime Afatshkurtëra</t>
  </si>
  <si>
    <t>Detyrimet afateshkurtera ne fillim dhe ne fund te ushtrimit kontabel 2019 paraqiten:</t>
  </si>
  <si>
    <t>Titujt e Huamarrjes</t>
  </si>
  <si>
    <t>Detyrime ndaj Institucioneve të Kredisë</t>
  </si>
  <si>
    <t>Arkëtime në Avancë për Porosi</t>
  </si>
  <si>
    <t>Të Pagueshme për Aktivitetin e Shfrytëzimit(furnitore)</t>
  </si>
  <si>
    <t>Dëftesa të Pagueshme</t>
  </si>
  <si>
    <t>Të Pagueshme ndaj Njës.Ekon. Grup</t>
  </si>
  <si>
    <t>Të Pagueshme ndaj Njës.Ekon. Pjesëmarrje</t>
  </si>
  <si>
    <t>Të Pagueshme ndaj Punonjësve dhe Sigurime shoq./shëndet.</t>
  </si>
  <si>
    <t xml:space="preserve">             -   Paga dhe shpërblime</t>
  </si>
  <si>
    <t xml:space="preserve">             -   Sigurime shoqërore dhe shëndetësore</t>
  </si>
  <si>
    <t>Të Pagueshme për Detyrime Tatimore</t>
  </si>
  <si>
    <t xml:space="preserve">             -  Shteti-Tatim mbi fitimin</t>
  </si>
  <si>
    <t xml:space="preserve">             -  Shteti-Tatim mbi vleren e shtuar</t>
  </si>
  <si>
    <t xml:space="preserve">             -  Tatim mbi të ardhurat personale</t>
  </si>
  <si>
    <t>Ortaket
Të Tjera të Pagueshme</t>
  </si>
  <si>
    <t>“Të Pagueshme për Aktivitetin e Shfrytëzimit(furnitore)”rezulton me gjendje ne fund te ushtrimi ne shumen 27.565.922</t>
  </si>
  <si>
    <t xml:space="preserve"> leke.</t>
  </si>
  <si>
    <t xml:space="preserve">“Të Pagueshme ndaj Punonjësve dhe Sigurime shoq./shëndet.” paraqet detyrimet e mbetura pa u paguar  ndaj personelit </t>
  </si>
  <si>
    <t>dhe detyrimin e muajit dhjetor 2018.</t>
  </si>
  <si>
    <t>“Të Pagueshme për Detyrime Tatimore “ perbehet nga tatimi mbi te ardhurat personale</t>
  </si>
  <si>
    <t>8.  Detyrimet Afatgjata</t>
  </si>
  <si>
    <t>Detyrimet afatgjata qe ka me 31.12.2018 me vlere 4,504,000  leke eshte kredia e marre nga Agroblend.</t>
  </si>
  <si>
    <t>9.  Kapitali dhe rezervat</t>
  </si>
  <si>
    <t xml:space="preserve">Kapitali i regjistruar i shoqerisë, i paraqitur në pasqyrën e pozicionit financiar, është i njëjtë me atë të percaktuar ne statutin </t>
  </si>
  <si>
    <t xml:space="preserve">e shoqerise dhe vendimet e depozituara ne QKR. Me  31.12.2018 ne shumen 100 000 leke. Gjate ushtrimit kontabël </t>
  </si>
  <si>
    <t>kemi  ndryshime te  kapitalit te rregjistruar të shoqerisë .</t>
  </si>
  <si>
    <t>Kemi rritje te kapitalit  me 3.878.080  leke</t>
  </si>
  <si>
    <t>10.  Të ardhurat nga aktiviteti i shfrytëzimit dhe të tjera</t>
  </si>
  <si>
    <t>Te ardhurat nga aktiviteti i shfrytezimit per   vitin 2019 shoqeria   i ka   ne shumen 104.900.490  leke dhe i ka kryesisht</t>
  </si>
  <si>
    <t>nga  veprimtaria kryesore.</t>
  </si>
  <si>
    <t>11.  Shpenzimet për lëndë të parë dhe materiale të konsumueshme</t>
  </si>
  <si>
    <t>Shpenzimet per lende te para dhe materiale te konsumueshme paraqiten ne shumen 78.997.917  leke.</t>
  </si>
  <si>
    <t>12.   Shpenzime personeli</t>
  </si>
  <si>
    <t xml:space="preserve">Shpenzimet e personelit përbehen nga  pagat, kontributet e sigurimeve shoqërore dhe shëndetësore, pjesëmarrja në </t>
  </si>
  <si>
    <t>fitime dhe shpërblimet.</t>
  </si>
  <si>
    <t>Numri mesatar i punonjesve dhe shpenzimet vjetore të kryera për personelin janë si me poshtë :</t>
  </si>
  <si>
    <t>Shpenzime Personeli</t>
  </si>
  <si>
    <t>Paga dhe Shpërblime</t>
  </si>
  <si>
    <t>Shpenzime për Sigurime Shoqërore dhe Shëndetësore</t>
  </si>
  <si>
    <t>Të tjera</t>
  </si>
  <si>
    <r>
      <rPr>
        <b/>
        <sz val="11"/>
        <rFont val="Times New Roman"/>
        <family val="1"/>
      </rPr>
      <t xml:space="preserve">Numri mesatar vjetor i të punësuarve                                                                                                                           </t>
    </r>
    <r>
      <rPr>
        <sz val="11"/>
        <rFont val="Times New Roman"/>
        <family val="1"/>
      </rPr>
      <t>1</t>
    </r>
  </si>
  <si>
    <t>13..Amortizime dhe zhvleresime</t>
  </si>
  <si>
    <t xml:space="preserve">Paraqaqiten ne bilanc ne shumen 962.574  leke dhe perfaqeson amortizimin vjetor te aseteve.( shih pasqyren </t>
  </si>
  <si>
    <t>e llogaritjes se amortizimit).</t>
  </si>
  <si>
    <t xml:space="preserve">Në llogaritjen e shpenzimit aktual të tatimit mbi fitimin jane respektuar kerkesat e legjislacionit fiskal. Norma e tatimit mbi </t>
  </si>
  <si>
    <t>fitimin për vitin 2020 eshte 15%.</t>
  </si>
  <si>
    <t>15.  Ngjarjet pas dates se bilancit dhe vazhdimesia e shfrytezimit</t>
  </si>
  <si>
    <t>Asnjë ngjarje e rëndesishme nuk ka ndodhur pas datës së miratimit të pasqyrave financiare.</t>
  </si>
  <si>
    <t>Hartuesi i Paqyrave Financiare</t>
  </si>
  <si>
    <r>
      <rPr>
        <b/>
        <sz val="11"/>
        <rFont val="Times New Roman"/>
        <family val="1"/>
      </rPr>
      <t>Per shoqerine “BEAUTY INTERNATIONAL ” sh.p.k</t>
    </r>
  </si>
  <si>
    <t>EKONOMISTE</t>
  </si>
  <si>
    <t xml:space="preserve">ADMINISTRATORE </t>
  </si>
  <si>
    <t>ROVENA PACI</t>
  </si>
  <si>
    <t>SEMELA MEDIU</t>
  </si>
  <si>
    <t>Viti   2020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</si>
</sst>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 * #,##0.00_)_€_ ;_ * \(#,##0.00\)_€_ ;_ * &quot;-&quot;??_)_€_ ;_ @_ "/>
    <numFmt numFmtId="167" formatCode="_(* #,##0.0_);_(* \(#,##0.0\);_(* &quot;-&quot;??_);_(@_)"/>
    <numFmt numFmtId="168" formatCode="###0;###0"/>
    <numFmt numFmtId="169" formatCode="###0.000;###0.000"/>
  </numFmts>
  <fonts count="6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26"/>
      <name val="Arial Narrow"/>
      <family val="2"/>
    </font>
    <font>
      <b/>
      <sz val="20"/>
      <name val="Arial Narrow"/>
      <family val="2"/>
    </font>
    <font>
      <b/>
      <sz val="26"/>
      <name val="Arial"/>
      <family val="2"/>
    </font>
    <font>
      <sz val="12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u/>
      <sz val="10"/>
      <name val="Arial"/>
      <family val="2"/>
    </font>
    <font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u/>
      <sz val="11"/>
      <color rgb="FF333333"/>
      <name val="Times New Roman"/>
      <family val="1"/>
    </font>
    <font>
      <u/>
      <sz val="9"/>
      <name val="Arial"/>
      <family val="2"/>
      <charset val="238"/>
    </font>
    <font>
      <sz val="8"/>
      <color rgb="FF333333"/>
      <name val="Tahoma"/>
      <family val="2"/>
    </font>
    <font>
      <b/>
      <sz val="1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indexed="8"/>
      <name val="Times New Roman"/>
      <family val="1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color rgb="FFFF0000"/>
      <name val="Calibri"/>
      <family val="2"/>
    </font>
    <font>
      <sz val="6"/>
      <color rgb="FFFF0000"/>
      <name val="Arial"/>
      <family val="2"/>
    </font>
    <font>
      <b/>
      <sz val="9"/>
      <name val="Arial"/>
      <family val="2"/>
    </font>
    <font>
      <b/>
      <sz val="12"/>
      <color theme="1"/>
      <name val="Times New Roman"/>
      <family val="1"/>
    </font>
    <font>
      <b/>
      <sz val="11"/>
      <color rgb="FF1F4E79"/>
      <name val="Times New Roman"/>
      <family val="1"/>
    </font>
    <font>
      <b/>
      <u/>
      <sz val="12"/>
      <name val="Arial"/>
      <family val="2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i/>
      <u/>
      <sz val="11"/>
      <name val="Times New Roman"/>
      <family val="1"/>
    </font>
    <font>
      <b/>
      <sz val="11"/>
      <color theme="4" tint="-0.249977111117893"/>
      <name val="Times New Roman"/>
      <family val="1"/>
    </font>
    <font>
      <sz val="11"/>
      <color theme="4" tint="-0.24997711111789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EFEFE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theme="3" tint="0.59999389629810485"/>
      </left>
      <right/>
      <top/>
      <bottom style="hair">
        <color theme="3" tint="0.59999389629810485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12" fillId="0" borderId="0"/>
    <xf numFmtId="0" fontId="1" fillId="0" borderId="0"/>
    <xf numFmtId="0" fontId="16" fillId="0" borderId="0"/>
    <xf numFmtId="0" fontId="46" fillId="6" borderId="24" applyNumberFormat="0" applyAlignment="0" applyProtection="0"/>
    <xf numFmtId="0" fontId="49" fillId="0" borderId="0"/>
    <xf numFmtId="43" fontId="16" fillId="0" borderId="0" applyFont="0" applyFill="0" applyBorder="0" applyAlignment="0" applyProtection="0"/>
  </cellStyleXfs>
  <cellXfs count="39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6" fillId="0" borderId="0" xfId="0" applyFont="1"/>
    <xf numFmtId="0" fontId="6" fillId="0" borderId="4" xfId="0" applyFont="1" applyBorder="1"/>
    <xf numFmtId="0" fontId="6" fillId="0" borderId="0" xfId="0" applyFont="1" applyBorder="1"/>
    <xf numFmtId="0" fontId="6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8" xfId="0" applyFont="1" applyBorder="1"/>
    <xf numFmtId="0" fontId="30" fillId="0" borderId="0" xfId="4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31" fillId="0" borderId="0" xfId="4" applyFont="1"/>
    <xf numFmtId="0" fontId="9" fillId="0" borderId="0" xfId="0" applyNumberFormat="1" applyFont="1" applyFill="1" applyBorder="1" applyAlignment="1" applyProtection="1"/>
    <xf numFmtId="0" fontId="32" fillId="0" borderId="0" xfId="0" applyFont="1" applyBorder="1" applyAlignment="1"/>
    <xf numFmtId="3" fontId="10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0" fontId="33" fillId="0" borderId="0" xfId="0" applyFont="1"/>
    <xf numFmtId="0" fontId="33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3" fillId="2" borderId="0" xfId="0" applyNumberFormat="1" applyFont="1" applyFill="1"/>
    <xf numFmtId="37" fontId="33" fillId="0" borderId="0" xfId="0" applyNumberFormat="1" applyFont="1" applyBorder="1"/>
    <xf numFmtId="37" fontId="30" fillId="0" borderId="0" xfId="0" applyNumberFormat="1" applyFont="1"/>
    <xf numFmtId="0" fontId="13" fillId="0" borderId="0" xfId="0" applyNumberFormat="1" applyFont="1" applyFill="1" applyBorder="1" applyAlignment="1" applyProtection="1">
      <alignment horizontal="left" wrapText="1" indent="2"/>
    </xf>
    <xf numFmtId="37" fontId="33" fillId="0" borderId="0" xfId="0" applyNumberFormat="1" applyFont="1"/>
    <xf numFmtId="37" fontId="10" fillId="0" borderId="2" xfId="0" applyNumberFormat="1" applyFont="1" applyBorder="1" applyAlignment="1">
      <alignment vertical="center"/>
    </xf>
    <xf numFmtId="37" fontId="10" fillId="0" borderId="0" xfId="0" applyNumberFormat="1" applyFont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37" fontId="10" fillId="0" borderId="9" xfId="0" applyNumberFormat="1" applyFont="1" applyFill="1" applyBorder="1" applyAlignment="1">
      <alignment vertical="center"/>
    </xf>
    <xf numFmtId="37" fontId="10" fillId="0" borderId="0" xfId="0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37" fontId="10" fillId="0" borderId="10" xfId="0" applyNumberFormat="1" applyFont="1" applyFill="1" applyBorder="1" applyAlignment="1">
      <alignment vertical="center"/>
    </xf>
    <xf numFmtId="37" fontId="33" fillId="0" borderId="0" xfId="0" applyNumberFormat="1" applyFont="1" applyFill="1" applyBorder="1"/>
    <xf numFmtId="37" fontId="30" fillId="0" borderId="2" xfId="0" applyNumberFormat="1" applyFont="1" applyBorder="1"/>
    <xf numFmtId="37" fontId="30" fillId="0" borderId="0" xfId="0" applyNumberFormat="1" applyFont="1" applyBorder="1"/>
    <xf numFmtId="0" fontId="14" fillId="0" borderId="0" xfId="0" applyNumberFormat="1" applyFont="1" applyFill="1" applyBorder="1" applyAlignment="1" applyProtection="1">
      <alignment wrapText="1"/>
    </xf>
    <xf numFmtId="37" fontId="33" fillId="0" borderId="0" xfId="0" applyNumberFormat="1" applyFont="1" applyFill="1"/>
    <xf numFmtId="14" fontId="15" fillId="0" borderId="0" xfId="5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15" fillId="0" borderId="0" xfId="5" applyFont="1" applyFill="1" applyBorder="1" applyAlignment="1">
      <alignment horizontal="center" vertical="center"/>
    </xf>
    <xf numFmtId="0" fontId="17" fillId="0" borderId="0" xfId="7" applyNumberFormat="1" applyFont="1" applyFill="1" applyBorder="1" applyAlignment="1">
      <alignment vertical="center"/>
    </xf>
    <xf numFmtId="0" fontId="15" fillId="0" borderId="0" xfId="7" applyNumberFormat="1" applyFont="1" applyFill="1" applyBorder="1" applyAlignment="1">
      <alignment horizontal="center" vertical="center"/>
    </xf>
    <xf numFmtId="0" fontId="34" fillId="0" borderId="0" xfId="7" applyNumberFormat="1" applyFont="1" applyFill="1" applyBorder="1" applyAlignment="1">
      <alignment vertical="center"/>
    </xf>
    <xf numFmtId="37" fontId="34" fillId="0" borderId="0" xfId="7" applyNumberFormat="1" applyFont="1" applyFill="1" applyBorder="1" applyAlignment="1">
      <alignment vertical="center"/>
    </xf>
    <xf numFmtId="0" fontId="15" fillId="0" borderId="0" xfId="7" applyNumberFormat="1" applyFont="1" applyFill="1" applyBorder="1" applyAlignment="1">
      <alignment vertical="center"/>
    </xf>
    <xf numFmtId="0" fontId="30" fillId="0" borderId="0" xfId="0" applyFont="1"/>
    <xf numFmtId="0" fontId="33" fillId="0" borderId="0" xfId="0" applyFont="1" applyAlignment="1"/>
    <xf numFmtId="3" fontId="10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33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37" fontId="33" fillId="0" borderId="0" xfId="0" applyNumberFormat="1" applyFont="1" applyBorder="1" applyAlignment="1">
      <alignment horizontal="right"/>
    </xf>
    <xf numFmtId="0" fontId="19" fillId="0" borderId="0" xfId="0" applyNumberFormat="1" applyFont="1" applyFill="1" applyBorder="1" applyAlignment="1" applyProtection="1"/>
    <xf numFmtId="37" fontId="7" fillId="2" borderId="0" xfId="1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33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30" fillId="0" borderId="2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0" xfId="0" applyNumberFormat="1" applyFont="1" applyFill="1" applyBorder="1" applyAlignment="1">
      <alignment horizontal="right"/>
    </xf>
    <xf numFmtId="37" fontId="30" fillId="0" borderId="2" xfId="0" applyNumberFormat="1" applyFont="1" applyFill="1" applyBorder="1" applyAlignment="1">
      <alignment horizontal="right"/>
    </xf>
    <xf numFmtId="0" fontId="9" fillId="0" borderId="9" xfId="0" applyNumberFormat="1" applyFont="1" applyFill="1" applyBorder="1" applyAlignment="1" applyProtection="1">
      <alignment wrapText="1"/>
    </xf>
    <xf numFmtId="37" fontId="33" fillId="0" borderId="9" xfId="0" applyNumberFormat="1" applyFont="1" applyBorder="1" applyAlignment="1">
      <alignment horizontal="right"/>
    </xf>
    <xf numFmtId="37" fontId="33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7" fillId="0" borderId="0" xfId="6" applyFont="1" applyFill="1" applyAlignment="1">
      <alignment horizontal="center"/>
    </xf>
    <xf numFmtId="0" fontId="17" fillId="0" borderId="0" xfId="6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5" fontId="7" fillId="0" borderId="0" xfId="1" applyNumberFormat="1" applyFont="1" applyFill="1" applyBorder="1" applyAlignment="1" applyProtection="1"/>
    <xf numFmtId="37" fontId="10" fillId="0" borderId="2" xfId="3" applyNumberFormat="1" applyFont="1" applyBorder="1" applyAlignment="1">
      <alignment horizontal="right" vertical="center"/>
    </xf>
    <xf numFmtId="37" fontId="10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33" fillId="0" borderId="0" xfId="3" applyNumberFormat="1" applyFont="1" applyAlignment="1">
      <alignment horizontal="right"/>
    </xf>
    <xf numFmtId="37" fontId="33" fillId="0" borderId="0" xfId="3" applyNumberFormat="1" applyFont="1" applyBorder="1" applyAlignment="1">
      <alignment horizontal="right"/>
    </xf>
    <xf numFmtId="37" fontId="30" fillId="0" borderId="9" xfId="3" applyNumberFormat="1" applyFont="1" applyFill="1" applyBorder="1" applyAlignment="1">
      <alignment horizontal="right"/>
    </xf>
    <xf numFmtId="37" fontId="30" fillId="0" borderId="0" xfId="3" applyNumberFormat="1" applyFont="1" applyFill="1" applyBorder="1" applyAlignment="1">
      <alignment horizontal="right"/>
    </xf>
    <xf numFmtId="0" fontId="19" fillId="0" borderId="0" xfId="3" applyNumberFormat="1" applyFont="1" applyFill="1" applyBorder="1" applyAlignment="1" applyProtection="1">
      <alignment wrapText="1"/>
    </xf>
    <xf numFmtId="0" fontId="17" fillId="0" borderId="0" xfId="6" applyFont="1" applyFill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  <xf numFmtId="0" fontId="31" fillId="0" borderId="0" xfId="0" applyFont="1"/>
    <xf numFmtId="38" fontId="33" fillId="0" borderId="0" xfId="0" applyNumberFormat="1" applyFont="1"/>
    <xf numFmtId="38" fontId="33" fillId="0" borderId="0" xfId="0" applyNumberFormat="1" applyFont="1" applyBorder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left" wrapText="1" indent="2"/>
    </xf>
    <xf numFmtId="0" fontId="14" fillId="0" borderId="0" xfId="0" applyNumberFormat="1" applyFont="1" applyFill="1" applyBorder="1" applyAlignment="1" applyProtection="1">
      <alignment horizontal="left" indent="2"/>
    </xf>
    <xf numFmtId="0" fontId="9" fillId="0" borderId="0" xfId="5" applyFont="1" applyFill="1" applyAlignment="1">
      <alignment vertical="top" wrapText="1"/>
    </xf>
    <xf numFmtId="37" fontId="30" fillId="0" borderId="10" xfId="0" applyNumberFormat="1" applyFont="1" applyBorder="1"/>
    <xf numFmtId="0" fontId="14" fillId="0" borderId="0" xfId="0" applyNumberFormat="1" applyFont="1" applyFill="1" applyBorder="1" applyAlignment="1" applyProtection="1">
      <alignment horizontal="left" wrapText="1"/>
    </xf>
    <xf numFmtId="0" fontId="9" fillId="2" borderId="0" xfId="0" applyNumberFormat="1" applyFont="1" applyFill="1" applyBorder="1" applyAlignment="1" applyProtection="1">
      <alignment horizontal="left" wrapText="1"/>
    </xf>
    <xf numFmtId="37" fontId="30" fillId="2" borderId="9" xfId="0" applyNumberFormat="1" applyFont="1" applyFill="1" applyBorder="1"/>
    <xf numFmtId="37" fontId="30" fillId="2" borderId="0" xfId="0" applyNumberFormat="1" applyFont="1" applyFill="1" applyBorder="1"/>
    <xf numFmtId="165" fontId="34" fillId="0" borderId="0" xfId="7" applyNumberFormat="1" applyFont="1" applyFill="1" applyBorder="1" applyAlignment="1">
      <alignment vertical="center"/>
    </xf>
    <xf numFmtId="1" fontId="34" fillId="0" borderId="0" xfId="7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 applyProtection="1"/>
    <xf numFmtId="0" fontId="22" fillId="0" borderId="5" xfId="0" applyFont="1" applyBorder="1"/>
    <xf numFmtId="0" fontId="22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/>
    </xf>
    <xf numFmtId="0" fontId="22" fillId="0" borderId="2" xfId="0" applyFont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22" fillId="0" borderId="2" xfId="0" applyFont="1" applyBorder="1"/>
    <xf numFmtId="0" fontId="22" fillId="0" borderId="0" xfId="0" applyFont="1" applyBorder="1"/>
    <xf numFmtId="14" fontId="22" fillId="0" borderId="5" xfId="0" applyNumberFormat="1" applyFont="1" applyBorder="1"/>
    <xf numFmtId="0" fontId="22" fillId="0" borderId="0" xfId="0" applyNumberFormat="1" applyFont="1" applyBorder="1" applyAlignment="1">
      <alignment horizontal="center"/>
    </xf>
    <xf numFmtId="0" fontId="22" fillId="0" borderId="10" xfId="0" applyFont="1" applyBorder="1"/>
    <xf numFmtId="0" fontId="2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3" fillId="0" borderId="0" xfId="0" applyFont="1" applyBorder="1"/>
    <xf numFmtId="0" fontId="25" fillId="0" borderId="0" xfId="0" applyFont="1" applyBorder="1"/>
    <xf numFmtId="37" fontId="7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/>
    </xf>
    <xf numFmtId="0" fontId="11" fillId="0" borderId="0" xfId="0" applyFont="1"/>
    <xf numFmtId="38" fontId="11" fillId="0" borderId="0" xfId="0" applyNumberFormat="1" applyFont="1" applyBorder="1" applyAlignment="1">
      <alignment horizontal="center" vertical="center"/>
    </xf>
    <xf numFmtId="40" fontId="11" fillId="0" borderId="0" xfId="0" applyNumberFormat="1" applyFont="1" applyBorder="1" applyAlignment="1">
      <alignment horizontal="center" vertical="center"/>
    </xf>
    <xf numFmtId="40" fontId="11" fillId="0" borderId="0" xfId="0" applyNumberFormat="1" applyFont="1" applyBorder="1" applyAlignment="1">
      <alignment horizontal="center" vertical="center" wrapText="1"/>
    </xf>
    <xf numFmtId="40" fontId="11" fillId="0" borderId="0" xfId="0" applyNumberFormat="1" applyFont="1" applyBorder="1" applyAlignment="1">
      <alignment horizontal="justify" vertical="center"/>
    </xf>
    <xf numFmtId="38" fontId="26" fillId="0" borderId="0" xfId="0" applyNumberFormat="1" applyFont="1" applyBorder="1"/>
    <xf numFmtId="38" fontId="11" fillId="0" borderId="0" xfId="0" applyNumberFormat="1" applyFont="1" applyBorder="1"/>
    <xf numFmtId="43" fontId="11" fillId="0" borderId="0" xfId="1" applyFont="1"/>
    <xf numFmtId="164" fontId="11" fillId="0" borderId="0" xfId="0" applyNumberFormat="1" applyFont="1"/>
    <xf numFmtId="38" fontId="10" fillId="0" borderId="9" xfId="0" applyNumberFormat="1" applyFont="1" applyBorder="1"/>
    <xf numFmtId="38" fontId="10" fillId="0" borderId="0" xfId="0" applyNumberFormat="1" applyFont="1" applyBorder="1"/>
    <xf numFmtId="39" fontId="11" fillId="0" borderId="0" xfId="0" applyNumberFormat="1" applyFont="1"/>
    <xf numFmtId="43" fontId="11" fillId="0" borderId="0" xfId="0" applyNumberFormat="1" applyFont="1"/>
    <xf numFmtId="40" fontId="11" fillId="0" borderId="0" xfId="0" applyNumberFormat="1" applyFont="1"/>
    <xf numFmtId="38" fontId="11" fillId="0" borderId="0" xfId="0" applyNumberFormat="1" applyFont="1"/>
    <xf numFmtId="167" fontId="34" fillId="0" borderId="0" xfId="1" applyNumberFormat="1" applyFont="1" applyFill="1" applyBorder="1" applyAlignment="1">
      <alignment vertical="center"/>
    </xf>
    <xf numFmtId="0" fontId="36" fillId="0" borderId="0" xfId="4" applyFont="1"/>
    <xf numFmtId="0" fontId="35" fillId="0" borderId="0" xfId="0" applyFont="1" applyAlignment="1">
      <alignment vertical="center"/>
    </xf>
    <xf numFmtId="0" fontId="35" fillId="0" borderId="0" xfId="0" applyFont="1"/>
    <xf numFmtId="0" fontId="37" fillId="0" borderId="0" xfId="4" applyFont="1"/>
    <xf numFmtId="0" fontId="35" fillId="0" borderId="0" xfId="0" applyFont="1" applyAlignment="1">
      <alignment horizontal="left" vertical="center"/>
    </xf>
    <xf numFmtId="3" fontId="17" fillId="0" borderId="13" xfId="0" applyNumberFormat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0" fontId="36" fillId="5" borderId="17" xfId="0" applyFont="1" applyFill="1" applyBorder="1" applyAlignment="1">
      <alignment horizontal="left" vertical="center" wrapText="1"/>
    </xf>
    <xf numFmtId="165" fontId="36" fillId="5" borderId="18" xfId="1" applyNumberFormat="1" applyFont="1" applyFill="1" applyBorder="1" applyAlignment="1">
      <alignment horizontal="center" vertical="center" wrapText="1"/>
    </xf>
    <xf numFmtId="0" fontId="35" fillId="5" borderId="19" xfId="0" applyFont="1" applyFill="1" applyBorder="1" applyAlignment="1">
      <alignment horizontal="left" vertical="center" wrapText="1"/>
    </xf>
    <xf numFmtId="165" fontId="35" fillId="5" borderId="20" xfId="1" applyNumberFormat="1" applyFont="1" applyFill="1" applyBorder="1" applyAlignment="1">
      <alignment vertical="center" wrapText="1"/>
    </xf>
    <xf numFmtId="0" fontId="36" fillId="5" borderId="19" xfId="0" applyFont="1" applyFill="1" applyBorder="1" applyAlignment="1">
      <alignment horizontal="left" vertical="center" wrapText="1"/>
    </xf>
    <xf numFmtId="165" fontId="36" fillId="5" borderId="20" xfId="1" applyNumberFormat="1" applyFont="1" applyFill="1" applyBorder="1" applyAlignment="1">
      <alignment vertical="center" wrapText="1"/>
    </xf>
    <xf numFmtId="0" fontId="38" fillId="5" borderId="19" xfId="0" applyFont="1" applyFill="1" applyBorder="1" applyAlignment="1">
      <alignment horizontal="left" vertical="center" wrapText="1"/>
    </xf>
    <xf numFmtId="165" fontId="36" fillId="5" borderId="20" xfId="1" applyNumberFormat="1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left" vertical="center" wrapText="1"/>
    </xf>
    <xf numFmtId="165" fontId="35" fillId="5" borderId="20" xfId="1" applyNumberFormat="1" applyFont="1" applyFill="1" applyBorder="1" applyAlignment="1">
      <alignment horizontal="center" vertical="center" wrapText="1"/>
    </xf>
    <xf numFmtId="0" fontId="38" fillId="5" borderId="21" xfId="0" applyFont="1" applyFill="1" applyBorder="1" applyAlignment="1">
      <alignment horizontal="left" vertical="center" wrapText="1"/>
    </xf>
    <xf numFmtId="165" fontId="35" fillId="5" borderId="22" xfId="1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 applyProtection="1"/>
    <xf numFmtId="0" fontId="23" fillId="0" borderId="5" xfId="0" applyFont="1" applyBorder="1"/>
    <xf numFmtId="0" fontId="24" fillId="0" borderId="10" xfId="0" applyNumberFormat="1" applyFont="1" applyFill="1" applyBorder="1" applyAlignment="1" applyProtection="1"/>
    <xf numFmtId="0" fontId="23" fillId="0" borderId="10" xfId="0" applyFont="1" applyBorder="1"/>
    <xf numFmtId="3" fontId="7" fillId="2" borderId="0" xfId="0" applyNumberFormat="1" applyFont="1" applyFill="1" applyBorder="1" applyAlignment="1" applyProtection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2" fillId="5" borderId="0" xfId="0" applyFont="1" applyFill="1" applyBorder="1" applyAlignment="1">
      <alignment vertical="top"/>
    </xf>
    <xf numFmtId="0" fontId="43" fillId="0" borderId="6" xfId="0" applyFont="1" applyBorder="1"/>
    <xf numFmtId="0" fontId="44" fillId="0" borderId="0" xfId="0" applyFont="1"/>
    <xf numFmtId="0" fontId="44" fillId="5" borderId="23" xfId="0" applyFont="1" applyFill="1" applyBorder="1" applyAlignment="1">
      <alignment horizontal="left" vertical="top" wrapText="1"/>
    </xf>
    <xf numFmtId="3" fontId="20" fillId="2" borderId="0" xfId="1" applyNumberFormat="1" applyFont="1" applyFill="1" applyBorder="1" applyAlignment="1">
      <alignment vertical="center"/>
    </xf>
    <xf numFmtId="37" fontId="33" fillId="2" borderId="0" xfId="0" applyNumberFormat="1" applyFont="1" applyFill="1" applyBorder="1"/>
    <xf numFmtId="3" fontId="20" fillId="0" borderId="0" xfId="1" applyNumberFormat="1" applyFont="1" applyFill="1" applyBorder="1" applyAlignment="1">
      <alignment vertical="center"/>
    </xf>
    <xf numFmtId="165" fontId="28" fillId="2" borderId="0" xfId="1" applyNumberFormat="1" applyFont="1" applyFill="1" applyBorder="1"/>
    <xf numFmtId="43" fontId="20" fillId="2" borderId="0" xfId="1" applyNumberFormat="1" applyFont="1" applyFill="1" applyBorder="1" applyAlignment="1">
      <alignment vertical="center"/>
    </xf>
    <xf numFmtId="165" fontId="20" fillId="2" borderId="0" xfId="0" applyNumberFormat="1" applyFont="1" applyFill="1" applyBorder="1" applyAlignment="1">
      <alignment vertical="center"/>
    </xf>
    <xf numFmtId="165" fontId="21" fillId="2" borderId="0" xfId="1" applyNumberFormat="1" applyFont="1" applyFill="1" applyBorder="1" applyAlignment="1">
      <alignment vertical="center"/>
    </xf>
    <xf numFmtId="165" fontId="20" fillId="2" borderId="0" xfId="1" applyNumberFormat="1" applyFont="1" applyFill="1" applyBorder="1" applyAlignment="1">
      <alignment vertical="center"/>
    </xf>
    <xf numFmtId="0" fontId="35" fillId="5" borderId="25" xfId="0" applyFont="1" applyFill="1" applyBorder="1" applyAlignment="1">
      <alignment horizontal="left" vertical="center" wrapText="1"/>
    </xf>
    <xf numFmtId="0" fontId="36" fillId="5" borderId="25" xfId="0" applyFont="1" applyFill="1" applyBorder="1" applyAlignment="1">
      <alignment horizontal="left" vertical="center" wrapText="1"/>
    </xf>
    <xf numFmtId="0" fontId="38" fillId="5" borderId="25" xfId="0" applyFont="1" applyFill="1" applyBorder="1" applyAlignment="1">
      <alignment horizontal="left" vertical="center" wrapText="1"/>
    </xf>
    <xf numFmtId="0" fontId="27" fillId="5" borderId="25" xfId="0" applyFont="1" applyFill="1" applyBorder="1" applyAlignment="1">
      <alignment horizontal="left" vertical="center" wrapText="1"/>
    </xf>
    <xf numFmtId="0" fontId="38" fillId="5" borderId="26" xfId="0" applyFont="1" applyFill="1" applyBorder="1" applyAlignment="1">
      <alignment horizontal="left" vertical="center" wrapText="1"/>
    </xf>
    <xf numFmtId="165" fontId="36" fillId="5" borderId="25" xfId="0" applyNumberFormat="1" applyFont="1" applyFill="1" applyBorder="1" applyAlignment="1">
      <alignment horizontal="left" vertical="center" wrapText="1"/>
    </xf>
    <xf numFmtId="167" fontId="36" fillId="5" borderId="8" xfId="1" applyNumberFormat="1" applyFont="1" applyFill="1" applyBorder="1" applyAlignment="1">
      <alignment horizontal="left" vertical="center" wrapText="1"/>
    </xf>
    <xf numFmtId="0" fontId="47" fillId="0" borderId="0" xfId="0" applyNumberFormat="1" applyFont="1" applyFill="1" applyBorder="1" applyAlignment="1" applyProtection="1"/>
    <xf numFmtId="0" fontId="47" fillId="0" borderId="0" xfId="0" applyFont="1"/>
    <xf numFmtId="0" fontId="16" fillId="0" borderId="0" xfId="0" applyFont="1" applyFill="1" applyAlignment="1">
      <alignment vertical="center"/>
    </xf>
    <xf numFmtId="49" fontId="48" fillId="0" borderId="0" xfId="0" applyNumberFormat="1" applyFont="1" applyFill="1" applyBorder="1" applyAlignment="1">
      <alignment vertical="center"/>
    </xf>
    <xf numFmtId="0" fontId="50" fillId="0" borderId="0" xfId="9" applyFont="1" applyFill="1" applyBorder="1" applyAlignment="1">
      <alignment vertical="center"/>
    </xf>
    <xf numFmtId="0" fontId="51" fillId="0" borderId="27" xfId="9" applyFont="1" applyFill="1" applyBorder="1" applyAlignment="1">
      <alignment horizontal="center" vertical="center" wrapText="1"/>
    </xf>
    <xf numFmtId="0" fontId="52" fillId="0" borderId="28" xfId="9" applyFont="1" applyFill="1" applyBorder="1" applyAlignment="1">
      <alignment horizontal="center" vertical="center" wrapText="1"/>
    </xf>
    <xf numFmtId="0" fontId="52" fillId="0" borderId="29" xfId="9" applyFont="1" applyFill="1" applyBorder="1" applyAlignment="1">
      <alignment horizontal="center" vertical="center" wrapText="1"/>
    </xf>
    <xf numFmtId="0" fontId="52" fillId="0" borderId="30" xfId="9" applyFont="1" applyFill="1" applyBorder="1" applyAlignment="1">
      <alignment vertical="center"/>
    </xf>
    <xf numFmtId="165" fontId="52" fillId="0" borderId="20" xfId="10" applyNumberFormat="1" applyFont="1" applyFill="1" applyBorder="1" applyAlignment="1">
      <alignment horizontal="center" vertical="center"/>
    </xf>
    <xf numFmtId="165" fontId="52" fillId="0" borderId="31" xfId="10" applyNumberFormat="1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52" fillId="0" borderId="30" xfId="0" applyFont="1" applyFill="1" applyBorder="1" applyAlignment="1">
      <alignment vertical="center"/>
    </xf>
    <xf numFmtId="165" fontId="52" fillId="0" borderId="20" xfId="10" applyNumberFormat="1" applyFont="1" applyFill="1" applyBorder="1" applyAlignment="1">
      <alignment vertical="center"/>
    </xf>
    <xf numFmtId="0" fontId="51" fillId="0" borderId="30" xfId="9" applyFont="1" applyFill="1" applyBorder="1" applyAlignment="1">
      <alignment vertical="center"/>
    </xf>
    <xf numFmtId="165" fontId="51" fillId="0" borderId="20" xfId="10" applyNumberFormat="1" applyFont="1" applyFill="1" applyBorder="1" applyAlignment="1">
      <alignment vertical="center"/>
    </xf>
    <xf numFmtId="0" fontId="51" fillId="0" borderId="20" xfId="9" applyFont="1" applyFill="1" applyBorder="1" applyAlignment="1">
      <alignment vertical="center"/>
    </xf>
    <xf numFmtId="0" fontId="52" fillId="0" borderId="32" xfId="9" applyFont="1" applyFill="1" applyBorder="1" applyAlignment="1">
      <alignment vertical="center"/>
    </xf>
    <xf numFmtId="165" fontId="52" fillId="0" borderId="33" xfId="10" applyNumberFormat="1" applyFont="1" applyFill="1" applyBorder="1" applyAlignment="1">
      <alignment horizontal="center" vertical="center"/>
    </xf>
    <xf numFmtId="165" fontId="52" fillId="0" borderId="34" xfId="10" applyNumberFormat="1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53" fillId="0" borderId="0" xfId="8" applyFont="1" applyFill="1" applyBorder="1" applyAlignment="1">
      <alignment horizontal="center" vertical="center"/>
    </xf>
    <xf numFmtId="165" fontId="53" fillId="0" borderId="0" xfId="8" applyNumberFormat="1" applyFont="1" applyFill="1" applyBorder="1" applyAlignment="1">
      <alignment horizontal="center" vertical="center"/>
    </xf>
    <xf numFmtId="165" fontId="54" fillId="0" borderId="0" xfId="10" applyNumberFormat="1" applyFont="1" applyFill="1" applyBorder="1" applyAlignment="1">
      <alignment horizontal="center" vertical="center"/>
    </xf>
    <xf numFmtId="0" fontId="51" fillId="0" borderId="0" xfId="9" applyFont="1" applyFill="1" applyBorder="1" applyAlignment="1">
      <alignment vertical="center"/>
    </xf>
    <xf numFmtId="165" fontId="52" fillId="0" borderId="0" xfId="1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top"/>
    </xf>
    <xf numFmtId="0" fontId="51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left" vertical="top"/>
    </xf>
    <xf numFmtId="0" fontId="5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5" fillId="0" borderId="36" xfId="0" applyFont="1" applyBorder="1" applyAlignment="1">
      <alignment horizontal="center"/>
    </xf>
    <xf numFmtId="0" fontId="51" fillId="0" borderId="0" xfId="0" applyFont="1" applyBorder="1"/>
    <xf numFmtId="0" fontId="0" fillId="0" borderId="0" xfId="0" applyBorder="1"/>
    <xf numFmtId="0" fontId="0" fillId="0" borderId="37" xfId="0" applyBorder="1"/>
    <xf numFmtId="0" fontId="51" fillId="0" borderId="36" xfId="0" applyFont="1" applyBorder="1"/>
    <xf numFmtId="0" fontId="51" fillId="0" borderId="38" xfId="0" applyFont="1" applyBorder="1"/>
    <xf numFmtId="0" fontId="51" fillId="0" borderId="38" xfId="0" applyFont="1" applyBorder="1" applyAlignment="1"/>
    <xf numFmtId="0" fontId="51" fillId="0" borderId="36" xfId="0" applyFont="1" applyFill="1" applyBorder="1"/>
    <xf numFmtId="0" fontId="51" fillId="0" borderId="39" xfId="0" applyFont="1" applyBorder="1"/>
    <xf numFmtId="0" fontId="51" fillId="0" borderId="40" xfId="0" applyFont="1" applyBorder="1"/>
    <xf numFmtId="0" fontId="58" fillId="0" borderId="36" xfId="0" applyFont="1" applyBorder="1" applyAlignment="1">
      <alignment horizontal="right" vertical="center"/>
    </xf>
    <xf numFmtId="0" fontId="58" fillId="0" borderId="0" xfId="0" applyFont="1" applyBorder="1" applyAlignment="1">
      <alignment vertical="center"/>
    </xf>
    <xf numFmtId="0" fontId="16" fillId="0" borderId="36" xfId="0" applyFont="1" applyBorder="1" applyAlignment="1">
      <alignment horizontal="right"/>
    </xf>
    <xf numFmtId="0" fontId="16" fillId="0" borderId="0" xfId="0" applyFont="1" applyFill="1" applyBorder="1"/>
    <xf numFmtId="0" fontId="16" fillId="0" borderId="36" xfId="0" applyFont="1" applyBorder="1"/>
    <xf numFmtId="0" fontId="16" fillId="0" borderId="0" xfId="0" applyFont="1" applyBorder="1"/>
    <xf numFmtId="0" fontId="16" fillId="0" borderId="36" xfId="0" applyFont="1" applyFill="1" applyBorder="1"/>
    <xf numFmtId="0" fontId="1" fillId="0" borderId="36" xfId="0" applyFont="1" applyBorder="1"/>
    <xf numFmtId="0" fontId="0" fillId="0" borderId="36" xfId="0" applyBorder="1"/>
    <xf numFmtId="0" fontId="35" fillId="0" borderId="0" xfId="0" applyFont="1" applyFill="1" applyBorder="1" applyAlignment="1">
      <alignment horizontal="right" vertical="top"/>
    </xf>
    <xf numFmtId="0" fontId="0" fillId="0" borderId="41" xfId="0" applyBorder="1"/>
    <xf numFmtId="0" fontId="16" fillId="0" borderId="11" xfId="0" applyFont="1" applyBorder="1"/>
    <xf numFmtId="0" fontId="0" fillId="0" borderId="11" xfId="0" applyBorder="1"/>
    <xf numFmtId="0" fontId="0" fillId="0" borderId="16" xfId="0" applyBorder="1"/>
    <xf numFmtId="0" fontId="57" fillId="0" borderId="0" xfId="0" applyFont="1" applyFill="1" applyBorder="1" applyAlignment="1">
      <alignment horizontal="left" vertical="top"/>
    </xf>
    <xf numFmtId="0" fontId="40" fillId="0" borderId="0" xfId="0" applyFont="1" applyFill="1" applyBorder="1" applyAlignment="1">
      <alignment horizontal="left" vertical="top"/>
    </xf>
    <xf numFmtId="0" fontId="41" fillId="0" borderId="0" xfId="0" applyFont="1" applyFill="1" applyBorder="1" applyAlignment="1">
      <alignment horizontal="left" vertical="top"/>
    </xf>
    <xf numFmtId="0" fontId="0" fillId="0" borderId="0" xfId="0" applyFill="1" applyBorder="1" applyAlignment="1"/>
    <xf numFmtId="0" fontId="59" fillId="0" borderId="2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 wrapText="1"/>
    </xf>
    <xf numFmtId="168" fontId="60" fillId="0" borderId="20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vertical="top" wrapText="1"/>
    </xf>
    <xf numFmtId="0" fontId="41" fillId="0" borderId="2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41" fillId="0" borderId="20" xfId="0" applyFont="1" applyFill="1" applyBorder="1" applyAlignment="1">
      <alignment horizontal="right" vertical="top"/>
    </xf>
    <xf numFmtId="0" fontId="40" fillId="0" borderId="20" xfId="0" applyFont="1" applyFill="1" applyBorder="1" applyAlignment="1">
      <alignment horizontal="left" vertical="top"/>
    </xf>
    <xf numFmtId="0" fontId="41" fillId="0" borderId="20" xfId="0" applyFont="1" applyFill="1" applyBorder="1" applyAlignment="1">
      <alignment horizontal="left" vertical="top"/>
    </xf>
    <xf numFmtId="0" fontId="41" fillId="0" borderId="20" xfId="0" applyFont="1" applyFill="1" applyBorder="1" applyAlignment="1">
      <alignment vertical="top"/>
    </xf>
    <xf numFmtId="0" fontId="40" fillId="0" borderId="43" xfId="0" applyFont="1" applyFill="1" applyBorder="1" applyAlignment="1">
      <alignment horizontal="left" vertical="top"/>
    </xf>
    <xf numFmtId="0" fontId="41" fillId="0" borderId="43" xfId="0" applyFont="1" applyFill="1" applyBorder="1" applyAlignment="1">
      <alignment horizontal="left" vertical="top"/>
    </xf>
    <xf numFmtId="0" fontId="41" fillId="0" borderId="43" xfId="0" applyFont="1" applyFill="1" applyBorder="1" applyAlignment="1">
      <alignment vertical="top"/>
    </xf>
    <xf numFmtId="0" fontId="40" fillId="0" borderId="42" xfId="0" applyFont="1" applyFill="1" applyBorder="1" applyAlignment="1">
      <alignment horizontal="left" vertical="top"/>
    </xf>
    <xf numFmtId="0" fontId="41" fillId="0" borderId="10" xfId="0" applyFont="1" applyFill="1" applyBorder="1" applyAlignment="1">
      <alignment horizontal="left" vertical="top"/>
    </xf>
    <xf numFmtId="0" fontId="41" fillId="0" borderId="10" xfId="0" applyFont="1" applyFill="1" applyBorder="1" applyAlignment="1">
      <alignment vertical="top"/>
    </xf>
    <xf numFmtId="0" fontId="41" fillId="0" borderId="25" xfId="0" applyFont="1" applyFill="1" applyBorder="1" applyAlignment="1">
      <alignment vertical="top"/>
    </xf>
    <xf numFmtId="0" fontId="40" fillId="0" borderId="18" xfId="0" applyFont="1" applyFill="1" applyBorder="1" applyAlignment="1">
      <alignment horizontal="left" vertical="top"/>
    </xf>
    <xf numFmtId="0" fontId="41" fillId="0" borderId="18" xfId="0" applyFont="1" applyFill="1" applyBorder="1" applyAlignment="1">
      <alignment horizontal="left" vertical="top"/>
    </xf>
    <xf numFmtId="0" fontId="41" fillId="0" borderId="18" xfId="0" applyFont="1" applyFill="1" applyBorder="1" applyAlignment="1">
      <alignment vertical="top"/>
    </xf>
    <xf numFmtId="0" fontId="40" fillId="0" borderId="20" xfId="0" applyFont="1" applyFill="1" applyBorder="1" applyAlignment="1">
      <alignment horizontal="left" vertical="top" wrapText="1"/>
    </xf>
    <xf numFmtId="165" fontId="35" fillId="0" borderId="0" xfId="1" applyNumberFormat="1" applyFont="1" applyFill="1" applyBorder="1" applyAlignment="1">
      <alignment horizontal="left" vertical="top"/>
    </xf>
    <xf numFmtId="165" fontId="20" fillId="0" borderId="0" xfId="1" applyNumberFormat="1" applyFont="1" applyFill="1" applyBorder="1" applyAlignment="1">
      <alignment vertical="center"/>
    </xf>
    <xf numFmtId="0" fontId="40" fillId="0" borderId="20" xfId="0" applyFont="1" applyFill="1" applyBorder="1" applyAlignment="1">
      <alignment horizontal="center" vertical="center" wrapText="1"/>
    </xf>
    <xf numFmtId="3" fontId="40" fillId="0" borderId="20" xfId="0" applyNumberFormat="1" applyFont="1" applyFill="1" applyBorder="1" applyAlignment="1">
      <alignment vertical="center" wrapText="1"/>
    </xf>
    <xf numFmtId="43" fontId="45" fillId="0" borderId="2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169" fontId="61" fillId="0" borderId="0" xfId="0" applyNumberFormat="1" applyFont="1" applyFill="1" applyBorder="1" applyAlignment="1">
      <alignment vertical="center" wrapText="1"/>
    </xf>
    <xf numFmtId="0" fontId="41" fillId="0" borderId="20" xfId="0" applyFont="1" applyFill="1" applyBorder="1" applyAlignment="1">
      <alignment horizontal="center" vertical="top" wrapText="1"/>
    </xf>
    <xf numFmtId="3" fontId="40" fillId="0" borderId="20" xfId="0" applyNumberFormat="1" applyFont="1" applyFill="1" applyBorder="1" applyAlignment="1">
      <alignment vertical="top" wrapText="1"/>
    </xf>
    <xf numFmtId="3" fontId="41" fillId="0" borderId="20" xfId="0" applyNumberFormat="1" applyFont="1" applyFill="1" applyBorder="1" applyAlignment="1">
      <alignment vertical="top" wrapText="1"/>
    </xf>
    <xf numFmtId="169" fontId="61" fillId="0" borderId="0" xfId="0" applyNumberFormat="1" applyFont="1" applyFill="1" applyBorder="1" applyAlignment="1">
      <alignment vertical="top" wrapText="1"/>
    </xf>
    <xf numFmtId="0" fontId="40" fillId="0" borderId="20" xfId="0" applyFont="1" applyFill="1" applyBorder="1" applyAlignment="1">
      <alignment horizontal="center" vertical="top" wrapText="1"/>
    </xf>
    <xf numFmtId="169" fontId="61" fillId="0" borderId="0" xfId="0" applyNumberFormat="1" applyFont="1" applyFill="1" applyBorder="1" applyAlignment="1">
      <alignment horizontal="left" vertical="top" wrapText="1"/>
    </xf>
    <xf numFmtId="0" fontId="62" fillId="0" borderId="0" xfId="0" applyFont="1" applyFill="1" applyBorder="1" applyAlignment="1">
      <alignment horizontal="left" vertical="top" wrapText="1"/>
    </xf>
    <xf numFmtId="168" fontId="61" fillId="0" borderId="20" xfId="0" applyNumberFormat="1" applyFont="1" applyFill="1" applyBorder="1" applyAlignment="1">
      <alignment vertical="top" wrapText="1"/>
    </xf>
    <xf numFmtId="0" fontId="35" fillId="0" borderId="20" xfId="0" applyFont="1" applyFill="1" applyBorder="1" applyAlignment="1">
      <alignment vertical="top" wrapText="1"/>
    </xf>
    <xf numFmtId="0" fontId="17" fillId="0" borderId="2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center" vertical="top" wrapText="1"/>
    </xf>
    <xf numFmtId="3" fontId="17" fillId="0" borderId="0" xfId="0" applyNumberFormat="1" applyFont="1" applyFill="1" applyBorder="1" applyAlignment="1">
      <alignment horizontal="right" vertical="top" wrapText="1"/>
    </xf>
    <xf numFmtId="0" fontId="35" fillId="0" borderId="20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center" vertical="top"/>
    </xf>
    <xf numFmtId="0" fontId="63" fillId="0" borderId="0" xfId="0" applyFont="1" applyFill="1" applyBorder="1" applyAlignment="1">
      <alignment horizontal="left" vertical="top"/>
    </xf>
    <xf numFmtId="0" fontId="64" fillId="0" borderId="0" xfId="0" applyFont="1" applyFill="1" applyBorder="1" applyAlignment="1">
      <alignment horizontal="left" vertical="top"/>
    </xf>
    <xf numFmtId="0" fontId="36" fillId="0" borderId="0" xfId="0" applyFont="1" applyFill="1" applyBorder="1" applyAlignment="1">
      <alignment vertical="top"/>
    </xf>
    <xf numFmtId="165" fontId="28" fillId="0" borderId="0" xfId="1" applyNumberFormat="1" applyFont="1" applyFill="1" applyBorder="1"/>
    <xf numFmtId="43" fontId="20" fillId="0" borderId="0" xfId="1" applyNumberFormat="1" applyFont="1" applyFill="1" applyBorder="1" applyAlignment="1">
      <alignment vertical="center"/>
    </xf>
    <xf numFmtId="165" fontId="20" fillId="0" borderId="0" xfId="0" applyNumberFormat="1" applyFont="1" applyFill="1" applyBorder="1" applyAlignment="1">
      <alignment vertical="center"/>
    </xf>
    <xf numFmtId="165" fontId="21" fillId="0" borderId="0" xfId="1" applyNumberFormat="1" applyFont="1" applyFill="1" applyBorder="1" applyAlignment="1">
      <alignment vertical="center"/>
    </xf>
    <xf numFmtId="37" fontId="33" fillId="0" borderId="9" xfId="0" applyNumberFormat="1" applyFont="1" applyFill="1" applyBorder="1" applyAlignment="1">
      <alignment horizontal="right"/>
    </xf>
    <xf numFmtId="37" fontId="10" fillId="0" borderId="2" xfId="3" applyNumberFormat="1" applyFont="1" applyFill="1" applyBorder="1" applyAlignment="1">
      <alignment horizontal="right" vertical="center"/>
    </xf>
    <xf numFmtId="37" fontId="33" fillId="0" borderId="0" xfId="3" applyNumberFormat="1" applyFont="1" applyFill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5" fillId="0" borderId="0" xfId="7" applyNumberFormat="1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35" fillId="5" borderId="12" xfId="0" applyFont="1" applyFill="1" applyBorder="1" applyAlignment="1">
      <alignment horizontal="center" vertical="center" wrapText="1"/>
    </xf>
    <xf numFmtId="0" fontId="35" fillId="5" borderId="15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/>
    </xf>
    <xf numFmtId="0" fontId="36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0" borderId="20" xfId="0" applyFont="1" applyFill="1" applyBorder="1" applyAlignment="1">
      <alignment horizontal="center" vertical="top" wrapText="1"/>
    </xf>
    <xf numFmtId="0" fontId="59" fillId="0" borderId="42" xfId="0" applyFont="1" applyFill="1" applyBorder="1" applyAlignment="1">
      <alignment horizontal="center" vertical="top" wrapText="1"/>
    </xf>
    <xf numFmtId="0" fontId="59" fillId="0" borderId="10" xfId="0" applyFont="1" applyFill="1" applyBorder="1" applyAlignment="1">
      <alignment horizontal="center" vertical="top" wrapText="1"/>
    </xf>
    <xf numFmtId="0" fontId="59" fillId="0" borderId="25" xfId="0" applyFont="1" applyFill="1" applyBorder="1" applyAlignment="1">
      <alignment horizontal="center" vertical="top" wrapText="1"/>
    </xf>
    <xf numFmtId="0" fontId="59" fillId="0" borderId="20" xfId="0" applyFont="1" applyFill="1" applyBorder="1" applyAlignment="1">
      <alignment horizontal="right" vertical="top" wrapText="1"/>
    </xf>
    <xf numFmtId="0" fontId="59" fillId="0" borderId="20" xfId="0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3" fontId="41" fillId="0" borderId="20" xfId="0" applyNumberFormat="1" applyFont="1" applyFill="1" applyBorder="1" applyAlignment="1">
      <alignment horizontal="right" vertical="top"/>
    </xf>
    <xf numFmtId="0" fontId="45" fillId="0" borderId="20" xfId="0" applyFont="1" applyFill="1" applyBorder="1" applyAlignment="1">
      <alignment horizontal="left" vertical="top" wrapText="1"/>
    </xf>
    <xf numFmtId="3" fontId="45" fillId="0" borderId="20" xfId="0" applyNumberFormat="1" applyFont="1" applyFill="1" applyBorder="1" applyAlignment="1">
      <alignment horizontal="right" vertical="top" wrapText="1"/>
    </xf>
    <xf numFmtId="0" fontId="15" fillId="0" borderId="42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3" fontId="40" fillId="0" borderId="20" xfId="0" applyNumberFormat="1" applyFont="1" applyFill="1" applyBorder="1" applyAlignment="1">
      <alignment horizontal="right" vertical="top" wrapText="1"/>
    </xf>
    <xf numFmtId="0" fontId="35" fillId="0" borderId="20" xfId="0" applyFont="1" applyFill="1" applyBorder="1" applyAlignment="1">
      <alignment horizontal="left" vertical="top" wrapText="1"/>
    </xf>
    <xf numFmtId="4" fontId="41" fillId="0" borderId="20" xfId="0" applyNumberFormat="1" applyFont="1" applyFill="1" applyBorder="1" applyAlignment="1">
      <alignment horizontal="right" vertical="top"/>
    </xf>
    <xf numFmtId="0" fontId="45" fillId="0" borderId="42" xfId="0" applyFont="1" applyFill="1" applyBorder="1" applyAlignment="1">
      <alignment horizontal="left" vertical="top" wrapText="1"/>
    </xf>
    <xf numFmtId="0" fontId="45" fillId="0" borderId="10" xfId="0" applyFont="1" applyFill="1" applyBorder="1" applyAlignment="1">
      <alignment horizontal="left" vertical="top" wrapText="1"/>
    </xf>
    <xf numFmtId="0" fontId="45" fillId="0" borderId="25" xfId="0" applyFont="1" applyFill="1" applyBorder="1" applyAlignment="1">
      <alignment horizontal="left" vertical="top" wrapText="1"/>
    </xf>
    <xf numFmtId="4" fontId="45" fillId="0" borderId="42" xfId="0" applyNumberFormat="1" applyFont="1" applyFill="1" applyBorder="1" applyAlignment="1">
      <alignment horizontal="right" vertical="top" wrapText="1"/>
    </xf>
    <xf numFmtId="4" fontId="45" fillId="0" borderId="25" xfId="0" applyNumberFormat="1" applyFont="1" applyFill="1" applyBorder="1" applyAlignment="1">
      <alignment horizontal="right" vertical="top" wrapText="1"/>
    </xf>
    <xf numFmtId="4" fontId="41" fillId="0" borderId="25" xfId="0" applyNumberFormat="1" applyFont="1" applyFill="1" applyBorder="1" applyAlignment="1">
      <alignment horizontal="right" vertical="top"/>
    </xf>
    <xf numFmtId="0" fontId="20" fillId="0" borderId="20" xfId="0" applyFont="1" applyFill="1" applyBorder="1" applyAlignment="1">
      <alignment horizontal="center" vertical="center" textRotation="45" wrapText="1"/>
    </xf>
    <xf numFmtId="0" fontId="40" fillId="0" borderId="20" xfId="0" applyFont="1" applyFill="1" applyBorder="1" applyAlignment="1">
      <alignment horizontal="left" vertical="center" wrapText="1"/>
    </xf>
    <xf numFmtId="0" fontId="40" fillId="0" borderId="20" xfId="0" applyFont="1" applyFill="1" applyBorder="1" applyAlignment="1">
      <alignment vertical="top" wrapText="1"/>
    </xf>
    <xf numFmtId="0" fontId="15" fillId="0" borderId="20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textRotation="45" wrapText="1"/>
    </xf>
    <xf numFmtId="0" fontId="41" fillId="0" borderId="20" xfId="0" applyFont="1" applyFill="1" applyBorder="1" applyAlignment="1">
      <alignment vertical="top" wrapText="1"/>
    </xf>
    <xf numFmtId="0" fontId="40" fillId="0" borderId="20" xfId="0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vertical="top" wrapText="1"/>
    </xf>
    <xf numFmtId="3" fontId="15" fillId="0" borderId="20" xfId="0" applyNumberFormat="1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3" fontId="17" fillId="0" borderId="42" xfId="0" applyNumberFormat="1" applyFont="1" applyFill="1" applyBorder="1" applyAlignment="1">
      <alignment vertical="top" wrapText="1"/>
    </xf>
    <xf numFmtId="3" fontId="17" fillId="0" borderId="25" xfId="0" applyNumberFormat="1" applyFont="1" applyFill="1" applyBorder="1" applyAlignment="1">
      <alignment vertical="top" wrapText="1"/>
    </xf>
    <xf numFmtId="3" fontId="17" fillId="0" borderId="20" xfId="0" applyNumberFormat="1" applyFont="1" applyFill="1" applyBorder="1" applyAlignment="1">
      <alignment vertical="top" wrapText="1"/>
    </xf>
    <xf numFmtId="0" fontId="35" fillId="0" borderId="0" xfId="0" applyFont="1" applyFill="1" applyBorder="1" applyAlignment="1">
      <alignment horizontal="left" vertical="top" wrapText="1"/>
    </xf>
    <xf numFmtId="3" fontId="15" fillId="0" borderId="42" xfId="0" applyNumberFormat="1" applyFont="1" applyFill="1" applyBorder="1" applyAlignment="1">
      <alignment vertical="top" wrapText="1"/>
    </xf>
    <xf numFmtId="3" fontId="15" fillId="0" borderId="25" xfId="0" applyNumberFormat="1" applyFont="1" applyFill="1" applyBorder="1" applyAlignment="1">
      <alignment vertical="top" wrapText="1"/>
    </xf>
    <xf numFmtId="169" fontId="61" fillId="0" borderId="0" xfId="0" applyNumberFormat="1" applyFont="1" applyFill="1" applyBorder="1" applyAlignment="1">
      <alignment horizontal="left" vertical="top" wrapText="1"/>
    </xf>
    <xf numFmtId="0" fontId="17" fillId="0" borderId="42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25" xfId="0" applyFont="1" applyFill="1" applyBorder="1" applyAlignment="1">
      <alignment horizontal="center" vertical="top" wrapText="1"/>
    </xf>
    <xf numFmtId="3" fontId="17" fillId="0" borderId="42" xfId="0" applyNumberFormat="1" applyFont="1" applyFill="1" applyBorder="1" applyAlignment="1">
      <alignment horizontal="right" vertical="top" wrapText="1"/>
    </xf>
    <xf numFmtId="3" fontId="17" fillId="0" borderId="25" xfId="0" applyNumberFormat="1" applyFont="1" applyFill="1" applyBorder="1" applyAlignment="1">
      <alignment horizontal="right" vertical="top" wrapText="1"/>
    </xf>
    <xf numFmtId="0" fontId="17" fillId="0" borderId="20" xfId="0" applyFont="1" applyFill="1" applyBorder="1" applyAlignment="1">
      <alignment horizontal="left" vertical="top"/>
    </xf>
    <xf numFmtId="0" fontId="35" fillId="0" borderId="20" xfId="0" applyFont="1" applyFill="1" applyBorder="1" applyAlignment="1">
      <alignment horizontal="left" vertical="top"/>
    </xf>
    <xf numFmtId="3" fontId="35" fillId="0" borderId="20" xfId="0" applyNumberFormat="1" applyFont="1" applyFill="1" applyBorder="1" applyAlignment="1">
      <alignment horizontal="left" vertical="top"/>
    </xf>
    <xf numFmtId="0" fontId="35" fillId="0" borderId="20" xfId="0" applyFont="1" applyFill="1" applyBorder="1" applyAlignment="1">
      <alignment vertical="top" wrapText="1"/>
    </xf>
    <xf numFmtId="3" fontId="35" fillId="0" borderId="20" xfId="0" applyNumberFormat="1" applyFont="1" applyFill="1" applyBorder="1" applyAlignment="1">
      <alignment vertical="top" wrapText="1"/>
    </xf>
    <xf numFmtId="0" fontId="17" fillId="0" borderId="20" xfId="0" applyFont="1" applyFill="1" applyBorder="1" applyAlignment="1">
      <alignment vertical="top" wrapText="1"/>
    </xf>
    <xf numFmtId="0" fontId="35" fillId="0" borderId="2" xfId="0" applyFont="1" applyFill="1" applyBorder="1" applyAlignment="1">
      <alignment horizontal="center" vertical="top" wrapText="1"/>
    </xf>
  </cellXfs>
  <cellStyles count="11">
    <cellStyle name="Check Cell" xfId="8" builtinId="23"/>
    <cellStyle name="Comma" xfId="1" builtinId="3"/>
    <cellStyle name="Comma 2" xfId="10"/>
    <cellStyle name="Comma 482 2" xfId="2"/>
    <cellStyle name="Normal" xfId="0" builtinId="0"/>
    <cellStyle name="Normal 21 2" xfId="3"/>
    <cellStyle name="Normal 22 2" xfId="4"/>
    <cellStyle name="Normal 3" xfId="5"/>
    <cellStyle name="Normal_Albania_-__Income_Statement_September_2009" xfId="6"/>
    <cellStyle name="Normal_SHEET" xfId="7"/>
    <cellStyle name="Normal_Sheet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opy%20of%20Copy%20of%20Pasqyrat%202019%20pac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o/Downloads/bilance%202020/pasqyrat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YRJE "/>
      <sheetName val="Aktiv"/>
      <sheetName val="Pasiv"/>
      <sheetName val="Pash"/>
      <sheetName val="Fluksi"/>
      <sheetName val="Kapitali"/>
      <sheetName val="Banka"/>
      <sheetName val="Inventar Mallra"/>
      <sheetName val="Inventari aam"/>
      <sheetName val="shpjegime"/>
    </sheetNames>
    <sheetDataSet>
      <sheetData sheetId="0"/>
      <sheetData sheetId="1"/>
      <sheetData sheetId="2">
        <row r="55">
          <cell r="G55">
            <v>11791497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YRJE "/>
      <sheetName val="Aktiv"/>
      <sheetName val="Pasiv"/>
      <sheetName val="Pash"/>
      <sheetName val="Fluksi"/>
      <sheetName val="Kapitali"/>
      <sheetName val="Banka"/>
      <sheetName val="Inventar Mallra"/>
      <sheetName val="Inventari aam"/>
      <sheetName val="shpjegime"/>
    </sheetNames>
    <sheetDataSet>
      <sheetData sheetId="0"/>
      <sheetData sheetId="1"/>
      <sheetData sheetId="2">
        <row r="13">
          <cell r="E13">
            <v>27565922</v>
          </cell>
        </row>
        <row r="17">
          <cell r="E17">
            <v>425353</v>
          </cell>
        </row>
        <row r="18">
          <cell r="E18">
            <v>1575828</v>
          </cell>
        </row>
      </sheetData>
      <sheetData sheetId="3">
        <row r="19">
          <cell r="F19">
            <v>7741553</v>
          </cell>
        </row>
        <row r="20">
          <cell r="F20">
            <v>962574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2:P53"/>
  <sheetViews>
    <sheetView topLeftCell="A31" workbookViewId="0">
      <selection activeCell="B31" sqref="B31"/>
    </sheetView>
  </sheetViews>
  <sheetFormatPr defaultColWidth="9.140625" defaultRowHeight="12.75"/>
  <cols>
    <col min="1" max="1" width="0.5703125" style="1" customWidth="1"/>
    <col min="2" max="2" width="3" style="1" customWidth="1"/>
    <col min="3" max="3" width="13.28515625" style="1" customWidth="1"/>
    <col min="4" max="5" width="5.5703125" style="1" customWidth="1"/>
    <col min="6" max="6" width="12.85546875" style="1" customWidth="1"/>
    <col min="7" max="7" width="5.42578125" style="1" customWidth="1"/>
    <col min="8" max="8" width="12.85546875" style="1" customWidth="1"/>
    <col min="9" max="9" width="12.7109375" style="1" customWidth="1"/>
    <col min="10" max="10" width="4.28515625" style="1" customWidth="1"/>
    <col min="11" max="11" width="11.28515625" style="1" customWidth="1"/>
    <col min="12" max="12" width="0.42578125" style="1" customWidth="1"/>
    <col min="13" max="16384" width="9.140625" style="1"/>
  </cols>
  <sheetData>
    <row r="2" spans="2:16">
      <c r="B2" s="2"/>
      <c r="C2" s="3"/>
      <c r="D2" s="3"/>
      <c r="E2" s="3"/>
      <c r="F2" s="3"/>
      <c r="G2" s="3"/>
      <c r="H2" s="3"/>
      <c r="I2" s="3"/>
      <c r="J2" s="3"/>
      <c r="K2" s="4"/>
    </row>
    <row r="3" spans="2:16" s="5" customFormat="1" ht="12">
      <c r="B3" s="6"/>
      <c r="C3" s="7" t="s">
        <v>239</v>
      </c>
      <c r="D3" s="7"/>
      <c r="E3" s="7"/>
      <c r="F3" s="112" t="s">
        <v>247</v>
      </c>
      <c r="G3" s="113"/>
      <c r="H3" s="114"/>
      <c r="I3" s="112"/>
      <c r="J3" s="7"/>
      <c r="K3" s="8"/>
    </row>
    <row r="4" spans="2:16" s="5" customFormat="1" ht="12">
      <c r="B4" s="6"/>
      <c r="C4" s="7" t="s">
        <v>7</v>
      </c>
      <c r="D4" s="7"/>
      <c r="E4" s="7"/>
      <c r="F4" s="112" t="s">
        <v>245</v>
      </c>
      <c r="G4" s="115"/>
      <c r="H4" s="116"/>
      <c r="I4" s="117"/>
      <c r="J4" s="9"/>
      <c r="K4" s="8"/>
    </row>
    <row r="5" spans="2:16" s="5" customFormat="1" ht="15">
      <c r="B5" s="6"/>
      <c r="C5" s="7" t="s">
        <v>8</v>
      </c>
      <c r="D5" s="7"/>
      <c r="E5" s="7"/>
      <c r="F5" s="177" t="s">
        <v>248</v>
      </c>
      <c r="G5" s="177"/>
      <c r="H5" s="177"/>
      <c r="I5" s="177"/>
      <c r="J5" s="177"/>
      <c r="K5" s="178"/>
    </row>
    <row r="6" spans="2:16" s="5" customFormat="1" ht="12">
      <c r="B6" s="6"/>
      <c r="C6" s="7"/>
      <c r="D6" s="7"/>
      <c r="E6" s="7"/>
      <c r="F6" s="124" t="s">
        <v>249</v>
      </c>
      <c r="G6" s="118"/>
      <c r="H6" s="122"/>
      <c r="I6" s="122"/>
      <c r="J6" s="7"/>
      <c r="K6" s="8"/>
    </row>
    <row r="7" spans="2:16" s="5" customFormat="1" ht="12">
      <c r="B7" s="6"/>
      <c r="C7" s="7" t="s">
        <v>9</v>
      </c>
      <c r="D7" s="7"/>
      <c r="E7" s="7"/>
      <c r="F7" s="119" t="s">
        <v>250</v>
      </c>
      <c r="G7" s="120"/>
      <c r="H7" s="118"/>
      <c r="I7" s="118"/>
      <c r="J7" s="7"/>
      <c r="K7" s="8"/>
    </row>
    <row r="8" spans="2:16" s="5" customFormat="1" ht="12">
      <c r="B8" s="6"/>
      <c r="C8" s="7" t="s">
        <v>10</v>
      </c>
      <c r="D8" s="7"/>
      <c r="E8" s="7"/>
      <c r="F8" s="121"/>
      <c r="G8" s="122"/>
      <c r="H8" s="118"/>
      <c r="I8" s="118"/>
      <c r="J8" s="7"/>
      <c r="K8" s="8"/>
    </row>
    <row r="9" spans="2:16" s="5" customFormat="1" ht="12">
      <c r="B9" s="6"/>
      <c r="C9" s="7"/>
      <c r="D9" s="7"/>
      <c r="E9" s="7"/>
      <c r="F9" s="7"/>
      <c r="G9" s="7"/>
      <c r="H9" s="7"/>
      <c r="I9" s="7"/>
      <c r="J9" s="7"/>
      <c r="K9" s="8"/>
    </row>
    <row r="10" spans="2:16" s="5" customFormat="1" ht="12">
      <c r="B10" s="6"/>
      <c r="C10" s="7" t="s">
        <v>11</v>
      </c>
      <c r="D10" s="7"/>
      <c r="E10" s="7"/>
      <c r="F10" s="165" t="s">
        <v>251</v>
      </c>
      <c r="G10" s="166"/>
      <c r="H10" s="166"/>
      <c r="I10" s="166"/>
      <c r="J10" s="166"/>
      <c r="K10" s="8"/>
      <c r="P10" s="179"/>
    </row>
    <row r="11" spans="2:16" s="5" customFormat="1" ht="12">
      <c r="B11" s="6"/>
      <c r="C11" s="7"/>
      <c r="D11" s="7"/>
      <c r="E11" s="7"/>
      <c r="F11" s="167" t="s">
        <v>252</v>
      </c>
      <c r="G11" s="168"/>
      <c r="H11" s="168"/>
      <c r="I11" s="168"/>
      <c r="J11" s="168"/>
      <c r="K11" s="8"/>
    </row>
    <row r="12" spans="2:16" s="5" customFormat="1" ht="12">
      <c r="B12" s="6"/>
      <c r="C12" s="7"/>
      <c r="D12" s="7"/>
      <c r="E12" s="7"/>
      <c r="F12" s="168" t="s">
        <v>253</v>
      </c>
      <c r="G12" s="168"/>
      <c r="H12" s="168"/>
      <c r="I12" s="168"/>
      <c r="J12" s="168"/>
      <c r="K12" s="8"/>
    </row>
    <row r="13" spans="2:16">
      <c r="B13" s="10"/>
      <c r="C13" s="11"/>
      <c r="D13" s="11"/>
      <c r="E13" s="11"/>
      <c r="F13" s="124"/>
      <c r="G13" s="125"/>
      <c r="H13" s="125"/>
      <c r="I13" s="125"/>
      <c r="J13" s="125"/>
      <c r="K13" s="12"/>
    </row>
    <row r="14" spans="2:16">
      <c r="B14" s="10"/>
      <c r="C14" s="11"/>
      <c r="D14" s="11"/>
      <c r="E14" s="11"/>
      <c r="F14" s="11"/>
      <c r="G14" s="11"/>
      <c r="H14" s="11"/>
      <c r="I14" s="11"/>
      <c r="J14" s="11"/>
      <c r="K14" s="12"/>
    </row>
    <row r="15" spans="2:16">
      <c r="B15" s="10"/>
      <c r="C15" s="11"/>
      <c r="D15" s="11"/>
      <c r="E15" s="11"/>
      <c r="F15" s="11"/>
      <c r="G15" s="11"/>
      <c r="H15" s="11"/>
      <c r="I15" s="11"/>
      <c r="J15" s="11"/>
      <c r="K15" s="12"/>
    </row>
    <row r="16" spans="2:16">
      <c r="B16" s="10"/>
      <c r="C16" s="11"/>
      <c r="D16" s="11"/>
      <c r="E16" s="11"/>
      <c r="F16" s="11"/>
      <c r="G16" s="11"/>
      <c r="H16" s="11"/>
      <c r="I16" s="11"/>
      <c r="J16" s="11"/>
      <c r="K16" s="12"/>
    </row>
    <row r="17" spans="2:11">
      <c r="B17" s="10"/>
      <c r="C17" s="11"/>
      <c r="D17" s="11"/>
      <c r="E17" s="11"/>
      <c r="F17" s="11"/>
      <c r="G17" s="11"/>
      <c r="H17" s="11"/>
      <c r="I17" s="11"/>
      <c r="J17" s="11"/>
      <c r="K17" s="12"/>
    </row>
    <row r="18" spans="2:11">
      <c r="B18" s="10"/>
      <c r="C18" s="11"/>
      <c r="D18" s="11"/>
      <c r="E18" s="11"/>
      <c r="F18" s="11"/>
      <c r="G18" s="11"/>
      <c r="H18" s="11"/>
      <c r="I18" s="11"/>
      <c r="J18" s="11"/>
      <c r="K18" s="12"/>
    </row>
    <row r="19" spans="2:11">
      <c r="B19" s="10"/>
      <c r="C19" s="11"/>
      <c r="D19" s="11"/>
      <c r="E19" s="11"/>
      <c r="F19" s="11"/>
      <c r="G19" s="11"/>
      <c r="H19" s="11"/>
      <c r="I19" s="11"/>
      <c r="J19" s="11"/>
      <c r="K19" s="12"/>
    </row>
    <row r="20" spans="2:11">
      <c r="B20" s="10"/>
      <c r="C20" s="11"/>
      <c r="D20" s="11"/>
      <c r="E20" s="11"/>
      <c r="F20" s="11"/>
      <c r="G20" s="11"/>
      <c r="H20" s="11"/>
      <c r="I20" s="11"/>
      <c r="J20" s="11"/>
      <c r="K20" s="12"/>
    </row>
    <row r="21" spans="2:11" ht="33.75">
      <c r="B21" s="319" t="s">
        <v>12</v>
      </c>
      <c r="C21" s="320"/>
      <c r="D21" s="320"/>
      <c r="E21" s="320"/>
      <c r="F21" s="320"/>
      <c r="G21" s="320"/>
      <c r="H21" s="320"/>
      <c r="I21" s="320"/>
      <c r="J21" s="320"/>
      <c r="K21" s="321"/>
    </row>
    <row r="22" spans="2:11" ht="10.5" customHeight="1">
      <c r="B22" s="170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2:11" ht="25.5">
      <c r="B23" s="322"/>
      <c r="C23" s="323"/>
      <c r="D23" s="323"/>
      <c r="E23" s="323"/>
      <c r="F23" s="323"/>
      <c r="G23" s="323"/>
      <c r="H23" s="323"/>
      <c r="I23" s="323"/>
      <c r="J23" s="323"/>
      <c r="K23" s="324"/>
    </row>
    <row r="24" spans="2:11" ht="23.25" customHeight="1">
      <c r="B24" s="173"/>
      <c r="C24" s="174"/>
      <c r="D24" s="174"/>
      <c r="E24" s="174"/>
      <c r="F24" s="174"/>
      <c r="G24" s="174"/>
      <c r="H24" s="174"/>
      <c r="I24" s="174"/>
      <c r="J24" s="174"/>
      <c r="K24" s="175"/>
    </row>
    <row r="25" spans="2:11" ht="15" customHeight="1">
      <c r="B25" s="329" t="s">
        <v>240</v>
      </c>
      <c r="C25" s="325"/>
      <c r="D25" s="325"/>
      <c r="E25" s="325"/>
      <c r="F25" s="325"/>
      <c r="G25" s="325"/>
      <c r="H25" s="325"/>
      <c r="I25" s="325"/>
      <c r="J25" s="325"/>
      <c r="K25" s="330"/>
    </row>
    <row r="26" spans="2:11" ht="14.45" customHeight="1">
      <c r="B26" s="329" t="s">
        <v>241</v>
      </c>
      <c r="C26" s="325"/>
      <c r="D26" s="325"/>
      <c r="E26" s="325"/>
      <c r="F26" s="325"/>
      <c r="G26" s="325"/>
      <c r="H26" s="325"/>
      <c r="I26" s="325"/>
      <c r="J26" s="325"/>
      <c r="K26" s="330"/>
    </row>
    <row r="27" spans="2:11" ht="14.45" customHeight="1">
      <c r="B27" s="329" t="s">
        <v>242</v>
      </c>
      <c r="C27" s="325"/>
      <c r="D27" s="325"/>
      <c r="E27" s="325"/>
      <c r="F27" s="325"/>
      <c r="G27" s="325"/>
      <c r="H27" s="325"/>
      <c r="I27" s="325"/>
      <c r="J27" s="325"/>
      <c r="K27" s="330"/>
    </row>
    <row r="28" spans="2:11">
      <c r="B28" s="10"/>
      <c r="C28" s="11"/>
      <c r="D28" s="11"/>
      <c r="E28" s="11"/>
      <c r="F28" s="11"/>
      <c r="G28" s="11"/>
      <c r="H28" s="11"/>
      <c r="I28" s="11"/>
      <c r="J28" s="11"/>
      <c r="K28" s="12"/>
    </row>
    <row r="29" spans="2:11">
      <c r="B29" s="10"/>
      <c r="C29" s="11"/>
      <c r="D29" s="11"/>
      <c r="E29" s="11"/>
      <c r="F29" s="11"/>
      <c r="G29" s="11"/>
      <c r="H29" s="11"/>
      <c r="I29" s="11"/>
      <c r="J29" s="11"/>
      <c r="K29" s="12"/>
    </row>
    <row r="30" spans="2:11" ht="31.15" customHeight="1">
      <c r="B30" s="326" t="s">
        <v>463</v>
      </c>
      <c r="C30" s="327"/>
      <c r="D30" s="327"/>
      <c r="E30" s="327"/>
      <c r="F30" s="327"/>
      <c r="G30" s="327"/>
      <c r="H30" s="327"/>
      <c r="I30" s="327"/>
      <c r="J30" s="327"/>
      <c r="K30" s="328"/>
    </row>
    <row r="31" spans="2:11">
      <c r="B31" s="10"/>
      <c r="C31" s="11"/>
      <c r="D31" s="11"/>
      <c r="E31" s="11"/>
      <c r="F31" s="11"/>
      <c r="G31" s="11"/>
      <c r="H31" s="11"/>
      <c r="I31" s="11"/>
      <c r="J31" s="11"/>
      <c r="K31" s="12"/>
    </row>
    <row r="32" spans="2:11">
      <c r="B32" s="10"/>
      <c r="C32" s="11"/>
      <c r="D32" s="11"/>
      <c r="E32" s="11"/>
      <c r="F32" s="11"/>
      <c r="G32" s="11"/>
      <c r="H32" s="11"/>
      <c r="I32" s="11"/>
      <c r="J32" s="11"/>
      <c r="K32" s="12"/>
    </row>
    <row r="33" spans="2:11">
      <c r="B33" s="10"/>
      <c r="C33" s="11"/>
      <c r="D33" s="11"/>
      <c r="E33" s="11"/>
      <c r="F33" s="11"/>
      <c r="G33" s="11"/>
      <c r="H33" s="11"/>
      <c r="I33" s="11"/>
      <c r="J33" s="11"/>
      <c r="K33" s="12"/>
    </row>
    <row r="34" spans="2:11">
      <c r="B34" s="10"/>
      <c r="C34" s="11"/>
      <c r="D34" s="11"/>
      <c r="E34" s="11"/>
      <c r="F34" s="11"/>
      <c r="G34" s="11"/>
      <c r="H34" s="11"/>
      <c r="I34" s="11"/>
      <c r="J34" s="11"/>
      <c r="K34" s="12"/>
    </row>
    <row r="35" spans="2:11">
      <c r="B35" s="10"/>
      <c r="C35" s="11"/>
      <c r="D35" s="11"/>
      <c r="E35" s="11"/>
      <c r="F35" s="11"/>
      <c r="G35" s="11"/>
      <c r="H35" s="11"/>
      <c r="I35" s="11"/>
      <c r="J35" s="11"/>
      <c r="K35" s="12"/>
    </row>
    <row r="36" spans="2:11">
      <c r="B36" s="10"/>
      <c r="C36" s="11"/>
      <c r="D36" s="11"/>
      <c r="E36" s="11"/>
      <c r="F36" s="11"/>
      <c r="G36" s="11"/>
      <c r="H36" s="11"/>
      <c r="I36" s="11"/>
      <c r="J36" s="11"/>
      <c r="K36" s="12"/>
    </row>
    <row r="37" spans="2:11">
      <c r="B37" s="10"/>
      <c r="C37" s="11"/>
      <c r="D37" s="11"/>
      <c r="E37" s="11"/>
      <c r="F37" s="11"/>
      <c r="G37" s="11"/>
      <c r="H37" s="11"/>
      <c r="I37" s="11"/>
      <c r="J37" s="11"/>
      <c r="K37" s="12"/>
    </row>
    <row r="38" spans="2:11" ht="9" customHeight="1">
      <c r="B38" s="10"/>
      <c r="C38" s="11"/>
      <c r="D38" s="11"/>
      <c r="E38" s="11"/>
      <c r="F38" s="11"/>
      <c r="G38" s="11"/>
      <c r="H38" s="11"/>
      <c r="I38" s="11"/>
      <c r="J38" s="11"/>
      <c r="K38" s="12"/>
    </row>
    <row r="39" spans="2:11">
      <c r="B39" s="10"/>
      <c r="C39" s="11"/>
      <c r="D39" s="11"/>
      <c r="E39" s="11"/>
      <c r="F39" s="11"/>
      <c r="G39" s="11"/>
      <c r="H39" s="11"/>
      <c r="I39" s="11"/>
      <c r="J39" s="11"/>
      <c r="K39" s="12"/>
    </row>
    <row r="40" spans="2:11">
      <c r="B40" s="10"/>
      <c r="C40" s="11"/>
      <c r="D40" s="11"/>
      <c r="E40" s="11"/>
      <c r="F40" s="11"/>
      <c r="G40" s="11"/>
      <c r="H40" s="11"/>
      <c r="I40" s="11"/>
      <c r="J40" s="11"/>
      <c r="K40" s="12"/>
    </row>
    <row r="41" spans="2:11" s="5" customFormat="1" ht="12">
      <c r="B41" s="6"/>
      <c r="C41" s="7"/>
      <c r="D41" s="7"/>
      <c r="E41" s="7"/>
      <c r="F41" s="7"/>
      <c r="G41" s="7"/>
      <c r="H41" s="325"/>
      <c r="I41" s="325"/>
      <c r="J41" s="7"/>
      <c r="K41" s="8"/>
    </row>
    <row r="42" spans="2:11" s="5" customFormat="1" ht="12">
      <c r="B42" s="6"/>
      <c r="C42" s="7"/>
      <c r="D42" s="7"/>
      <c r="E42" s="7"/>
      <c r="F42" s="7"/>
      <c r="G42" s="7"/>
      <c r="H42" s="123"/>
      <c r="I42" s="123"/>
      <c r="J42" s="7"/>
      <c r="K42" s="8"/>
    </row>
    <row r="43" spans="2:11" s="5" customFormat="1" ht="12">
      <c r="B43" s="6"/>
      <c r="C43" s="7" t="s">
        <v>13</v>
      </c>
      <c r="D43" s="7"/>
      <c r="E43" s="7"/>
      <c r="F43" s="7"/>
      <c r="G43" s="7"/>
      <c r="H43" s="317" t="s">
        <v>14</v>
      </c>
      <c r="I43" s="317"/>
      <c r="J43" s="7"/>
      <c r="K43" s="8"/>
    </row>
    <row r="44" spans="2:11" s="5" customFormat="1" ht="12">
      <c r="B44" s="6"/>
      <c r="C44" s="7" t="s">
        <v>15</v>
      </c>
      <c r="D44" s="7"/>
      <c r="E44" s="7"/>
      <c r="F44" s="7"/>
      <c r="G44" s="7"/>
      <c r="H44" s="318" t="s">
        <v>14</v>
      </c>
      <c r="I44" s="318"/>
      <c r="J44" s="7"/>
      <c r="K44" s="8"/>
    </row>
    <row r="45" spans="2:11">
      <c r="B45" s="10"/>
      <c r="C45" s="11"/>
      <c r="D45" s="11"/>
      <c r="E45" s="11"/>
      <c r="F45" s="11"/>
      <c r="G45" s="11"/>
      <c r="H45" s="11"/>
      <c r="I45" s="11"/>
      <c r="J45" s="11"/>
      <c r="K45" s="12"/>
    </row>
    <row r="46" spans="2:11" s="13" customFormat="1" ht="15">
      <c r="B46" s="14"/>
      <c r="C46" s="7" t="s">
        <v>16</v>
      </c>
      <c r="D46" s="7"/>
      <c r="E46" s="7"/>
      <c r="F46" s="7"/>
      <c r="G46" s="176" t="s">
        <v>17</v>
      </c>
      <c r="H46" s="317" t="s">
        <v>254</v>
      </c>
      <c r="I46" s="317"/>
      <c r="J46" s="15"/>
      <c r="K46" s="16"/>
    </row>
    <row r="47" spans="2:11" s="13" customFormat="1" ht="15">
      <c r="B47" s="14"/>
      <c r="C47" s="7"/>
      <c r="D47" s="7"/>
      <c r="E47" s="7"/>
      <c r="F47" s="7"/>
      <c r="G47" s="176" t="s">
        <v>18</v>
      </c>
      <c r="H47" s="318" t="s">
        <v>255</v>
      </c>
      <c r="I47" s="318"/>
      <c r="J47" s="15"/>
      <c r="K47" s="16"/>
    </row>
    <row r="48" spans="2:11" s="13" customFormat="1" ht="15">
      <c r="B48" s="14"/>
      <c r="C48" s="7"/>
      <c r="D48" s="7"/>
      <c r="E48" s="7"/>
      <c r="F48" s="7"/>
      <c r="G48" s="176"/>
      <c r="H48" s="176"/>
      <c r="I48" s="176"/>
      <c r="J48" s="15"/>
      <c r="K48" s="16"/>
    </row>
    <row r="49" spans="2:11" s="13" customFormat="1" ht="15">
      <c r="B49" s="14"/>
      <c r="C49" s="7" t="s">
        <v>19</v>
      </c>
      <c r="D49" s="7"/>
      <c r="E49" s="7"/>
      <c r="F49" s="176"/>
      <c r="G49" s="7"/>
      <c r="H49" s="317" t="s">
        <v>256</v>
      </c>
      <c r="I49" s="317"/>
      <c r="J49" s="15"/>
      <c r="K49" s="16"/>
    </row>
    <row r="50" spans="2:11">
      <c r="B50" s="17"/>
      <c r="C50" s="18"/>
      <c r="D50" s="18"/>
      <c r="E50" s="18"/>
      <c r="F50" s="18"/>
      <c r="G50" s="18"/>
      <c r="H50" s="18"/>
      <c r="I50" s="18"/>
      <c r="J50" s="18"/>
      <c r="K50" s="19"/>
    </row>
    <row r="51" spans="2:11" ht="6.75" customHeight="1"/>
    <row r="53" spans="2:11" ht="13.5" thickBot="1">
      <c r="G53" s="180"/>
    </row>
  </sheetData>
  <mergeCells count="12">
    <mergeCell ref="B21:K21"/>
    <mergeCell ref="B23:K23"/>
    <mergeCell ref="H41:I41"/>
    <mergeCell ref="B30:K30"/>
    <mergeCell ref="B25:K25"/>
    <mergeCell ref="B26:K26"/>
    <mergeCell ref="B27:K27"/>
    <mergeCell ref="H43:I43"/>
    <mergeCell ref="H44:I44"/>
    <mergeCell ref="H46:I46"/>
    <mergeCell ref="H47:I47"/>
    <mergeCell ref="H49:I49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128"/>
  <sheetViews>
    <sheetView workbookViewId="0">
      <selection activeCell="H71" sqref="H71:H72"/>
    </sheetView>
  </sheetViews>
  <sheetFormatPr defaultColWidth="9.140625" defaultRowHeight="15"/>
  <cols>
    <col min="1" max="1" width="73.42578125" style="22" customWidth="1"/>
    <col min="2" max="2" width="16.7109375" style="21" customWidth="1"/>
    <col min="3" max="3" width="2.28515625" style="21" customWidth="1"/>
    <col min="4" max="4" width="15.7109375" style="21" customWidth="1"/>
    <col min="5" max="5" width="2.42578125" style="21" customWidth="1"/>
    <col min="6" max="6" width="10.5703125" style="22" bestFit="1" customWidth="1"/>
    <col min="7" max="16384" width="9.140625" style="22"/>
  </cols>
  <sheetData>
    <row r="1" spans="1:5">
      <c r="A1" s="20" t="s">
        <v>20</v>
      </c>
      <c r="B1" s="21">
        <v>2020</v>
      </c>
      <c r="D1" s="21">
        <v>2019</v>
      </c>
    </row>
    <row r="2" spans="1:5">
      <c r="A2" s="23" t="s">
        <v>21</v>
      </c>
      <c r="B2" s="21" t="s">
        <v>244</v>
      </c>
      <c r="C2" s="22"/>
      <c r="D2" s="22"/>
    </row>
    <row r="3" spans="1:5">
      <c r="A3" s="23" t="s">
        <v>22</v>
      </c>
      <c r="B3" s="21" t="s">
        <v>245</v>
      </c>
    </row>
    <row r="4" spans="1:5">
      <c r="A4" s="23" t="s">
        <v>23</v>
      </c>
      <c r="B4" s="21" t="s">
        <v>237</v>
      </c>
    </row>
    <row r="5" spans="1:5">
      <c r="A5" s="24" t="s">
        <v>6</v>
      </c>
    </row>
    <row r="6" spans="1:5">
      <c r="A6" s="25"/>
      <c r="B6" s="26" t="s">
        <v>24</v>
      </c>
      <c r="C6" s="26"/>
      <c r="D6" s="26" t="s">
        <v>24</v>
      </c>
    </row>
    <row r="7" spans="1:5">
      <c r="A7" s="25"/>
      <c r="B7" s="26" t="s">
        <v>25</v>
      </c>
      <c r="C7" s="26"/>
      <c r="D7" s="26" t="s">
        <v>26</v>
      </c>
      <c r="E7" s="22"/>
    </row>
    <row r="8" spans="1:5">
      <c r="A8" s="24" t="s">
        <v>0</v>
      </c>
      <c r="B8" s="27"/>
      <c r="C8" s="27"/>
      <c r="D8" s="27"/>
      <c r="E8" s="22"/>
    </row>
    <row r="9" spans="1:5">
      <c r="A9" s="24"/>
      <c r="B9" s="27"/>
      <c r="C9" s="27"/>
      <c r="D9" s="27"/>
      <c r="E9" s="22"/>
    </row>
    <row r="10" spans="1:5">
      <c r="A10" s="28" t="s">
        <v>27</v>
      </c>
      <c r="B10" s="29"/>
      <c r="C10" s="30"/>
      <c r="D10" s="29"/>
      <c r="E10" s="22"/>
    </row>
    <row r="11" spans="1:5">
      <c r="A11" s="31" t="s">
        <v>28</v>
      </c>
      <c r="B11" s="32">
        <v>11037023.390000001</v>
      </c>
      <c r="C11" s="33"/>
      <c r="D11" s="32">
        <v>6527440</v>
      </c>
      <c r="E11" s="22"/>
    </row>
    <row r="12" spans="1:5">
      <c r="A12" s="31" t="s">
        <v>29</v>
      </c>
      <c r="B12" s="34"/>
      <c r="C12" s="33"/>
      <c r="D12" s="34"/>
      <c r="E12" s="22"/>
    </row>
    <row r="13" spans="1:5" ht="16.5" customHeight="1">
      <c r="A13" s="35" t="s">
        <v>30</v>
      </c>
      <c r="B13" s="32"/>
      <c r="C13" s="33"/>
      <c r="D13" s="32"/>
      <c r="E13" s="22"/>
    </row>
    <row r="14" spans="1:5" ht="16.5" customHeight="1">
      <c r="A14" s="35" t="s">
        <v>31</v>
      </c>
      <c r="B14" s="32"/>
      <c r="C14" s="33"/>
      <c r="D14" s="32"/>
      <c r="E14" s="22"/>
    </row>
    <row r="15" spans="1:5">
      <c r="A15" s="35" t="s">
        <v>32</v>
      </c>
      <c r="B15" s="32"/>
      <c r="C15" s="33"/>
      <c r="D15" s="32"/>
      <c r="E15" s="22"/>
    </row>
    <row r="16" spans="1:5">
      <c r="A16" s="35" t="s">
        <v>33</v>
      </c>
      <c r="B16" s="32"/>
      <c r="C16" s="33"/>
      <c r="D16" s="32"/>
      <c r="E16" s="22"/>
    </row>
    <row r="17" spans="1:8">
      <c r="A17" s="31" t="s">
        <v>34</v>
      </c>
      <c r="B17" s="34"/>
      <c r="C17" s="33"/>
      <c r="D17" s="34"/>
      <c r="E17" s="22"/>
    </row>
    <row r="18" spans="1:8">
      <c r="A18" s="35" t="s">
        <v>35</v>
      </c>
      <c r="B18" s="32"/>
      <c r="C18" s="33"/>
      <c r="D18" s="32"/>
      <c r="E18" s="22"/>
      <c r="H18" s="22" t="s">
        <v>246</v>
      </c>
    </row>
    <row r="19" spans="1:8" ht="16.5" customHeight="1">
      <c r="A19" s="35" t="s">
        <v>36</v>
      </c>
      <c r="B19" s="32"/>
      <c r="C19" s="33"/>
      <c r="D19" s="32"/>
      <c r="E19" s="22"/>
    </row>
    <row r="20" spans="1:8" ht="16.5" customHeight="1">
      <c r="A20" s="35" t="s">
        <v>37</v>
      </c>
      <c r="B20" s="32"/>
      <c r="C20" s="33"/>
      <c r="D20" s="32"/>
      <c r="E20" s="22"/>
    </row>
    <row r="21" spans="1:8">
      <c r="A21" s="35" t="s">
        <v>38</v>
      </c>
      <c r="B21" s="32"/>
      <c r="C21" s="33"/>
      <c r="D21" s="32"/>
      <c r="E21" s="22"/>
    </row>
    <row r="22" spans="1:8">
      <c r="A22" s="35" t="s">
        <v>39</v>
      </c>
      <c r="B22" s="32"/>
      <c r="C22" s="33"/>
      <c r="D22" s="32"/>
      <c r="E22" s="22"/>
    </row>
    <row r="23" spans="1:8">
      <c r="A23" s="31" t="s">
        <v>40</v>
      </c>
      <c r="B23" s="36"/>
      <c r="C23" s="33"/>
      <c r="D23" s="36"/>
      <c r="E23" s="22"/>
    </row>
    <row r="24" spans="1:8">
      <c r="A24" s="35" t="s">
        <v>41</v>
      </c>
      <c r="B24" s="32"/>
      <c r="C24" s="33"/>
      <c r="D24" s="32"/>
      <c r="E24" s="22"/>
    </row>
    <row r="25" spans="1:8">
      <c r="A25" s="35" t="s">
        <v>42</v>
      </c>
      <c r="B25" s="32"/>
      <c r="C25" s="33"/>
      <c r="D25" s="32"/>
      <c r="E25" s="22"/>
    </row>
    <row r="26" spans="1:8">
      <c r="A26" s="35" t="s">
        <v>43</v>
      </c>
      <c r="B26" s="32"/>
      <c r="C26" s="33"/>
      <c r="D26" s="32"/>
      <c r="E26" s="22"/>
    </row>
    <row r="27" spans="1:8">
      <c r="A27" s="35" t="s">
        <v>44</v>
      </c>
      <c r="B27" s="32">
        <v>40199686.45649986</v>
      </c>
      <c r="C27" s="33"/>
      <c r="D27" s="32">
        <v>33609444</v>
      </c>
      <c r="E27" s="22"/>
    </row>
    <row r="28" spans="1:8">
      <c r="A28" s="35" t="s">
        <v>45</v>
      </c>
      <c r="B28" s="32"/>
      <c r="C28" s="33"/>
      <c r="D28" s="32"/>
      <c r="E28" s="22"/>
    </row>
    <row r="29" spans="1:8">
      <c r="A29" s="35" t="s">
        <v>46</v>
      </c>
      <c r="B29" s="32"/>
      <c r="C29" s="33"/>
      <c r="D29" s="32"/>
      <c r="E29" s="22"/>
    </row>
    <row r="30" spans="1:8">
      <c r="A30" s="35" t="s">
        <v>47</v>
      </c>
      <c r="B30" s="32"/>
      <c r="C30" s="33"/>
      <c r="D30" s="32"/>
      <c r="E30" s="22"/>
    </row>
    <row r="31" spans="1:8">
      <c r="A31" s="31" t="s">
        <v>48</v>
      </c>
      <c r="B31" s="32">
        <v>5917563</v>
      </c>
      <c r="C31" s="33"/>
      <c r="D31" s="32">
        <v>3549734</v>
      </c>
      <c r="E31" s="22"/>
      <c r="F31" s="126"/>
    </row>
    <row r="32" spans="1:8">
      <c r="A32" s="31" t="s">
        <v>49</v>
      </c>
      <c r="B32" s="32"/>
      <c r="C32" s="33"/>
      <c r="D32" s="32"/>
      <c r="E32" s="22"/>
    </row>
    <row r="33" spans="1:5">
      <c r="A33" s="31" t="s">
        <v>50</v>
      </c>
      <c r="B33" s="37">
        <f>SUM(B11:B32)</f>
        <v>57154272.84649986</v>
      </c>
      <c r="C33" s="38"/>
      <c r="D33" s="37">
        <f>SUM(D11:D32)</f>
        <v>43686618</v>
      </c>
      <c r="E33" s="22"/>
    </row>
    <row r="34" spans="1:5">
      <c r="A34" s="31"/>
      <c r="B34" s="36"/>
      <c r="C34" s="33"/>
      <c r="D34" s="36"/>
      <c r="E34" s="22"/>
    </row>
    <row r="35" spans="1:5">
      <c r="A35" s="31" t="s">
        <v>51</v>
      </c>
      <c r="B35" s="36"/>
      <c r="C35" s="33"/>
      <c r="D35" s="36"/>
      <c r="E35" s="22"/>
    </row>
    <row r="36" spans="1:5">
      <c r="A36" s="31" t="s">
        <v>52</v>
      </c>
      <c r="B36" s="36"/>
      <c r="C36" s="33"/>
      <c r="D36" s="36"/>
      <c r="E36" s="22"/>
    </row>
    <row r="37" spans="1:5">
      <c r="A37" s="35" t="s">
        <v>53</v>
      </c>
      <c r="B37" s="32"/>
      <c r="C37" s="33"/>
      <c r="D37" s="32"/>
      <c r="E37" s="22"/>
    </row>
    <row r="38" spans="1:5">
      <c r="A38" s="35" t="s">
        <v>54</v>
      </c>
      <c r="B38" s="32"/>
      <c r="C38" s="33"/>
      <c r="D38" s="32"/>
      <c r="E38" s="22"/>
    </row>
    <row r="39" spans="1:5">
      <c r="A39" s="35" t="s">
        <v>55</v>
      </c>
      <c r="B39" s="32"/>
      <c r="C39" s="33"/>
      <c r="D39" s="32"/>
      <c r="E39" s="22"/>
    </row>
    <row r="40" spans="1:5">
      <c r="A40" s="35" t="s">
        <v>56</v>
      </c>
      <c r="B40" s="32"/>
      <c r="C40" s="33"/>
      <c r="D40" s="32"/>
      <c r="E40" s="22"/>
    </row>
    <row r="41" spans="1:5">
      <c r="A41" s="35" t="s">
        <v>57</v>
      </c>
      <c r="B41" s="32"/>
      <c r="C41" s="33"/>
      <c r="D41" s="32"/>
      <c r="E41" s="22"/>
    </row>
    <row r="42" spans="1:5">
      <c r="A42" s="35" t="s">
        <v>58</v>
      </c>
      <c r="B42" s="32"/>
      <c r="C42" s="33"/>
      <c r="D42" s="32"/>
      <c r="E42" s="22"/>
    </row>
    <row r="43" spans="1:5">
      <c r="A43" s="31" t="s">
        <v>59</v>
      </c>
      <c r="B43" s="36"/>
      <c r="C43" s="33"/>
      <c r="D43" s="36"/>
      <c r="E43" s="22"/>
    </row>
    <row r="44" spans="1:5">
      <c r="A44" s="35" t="s">
        <v>60</v>
      </c>
      <c r="B44" s="32"/>
      <c r="C44" s="33"/>
      <c r="D44" s="32"/>
      <c r="E44" s="22"/>
    </row>
    <row r="45" spans="1:5">
      <c r="A45" s="35" t="s">
        <v>61</v>
      </c>
      <c r="B45" s="32">
        <v>39095</v>
      </c>
      <c r="C45" s="33"/>
      <c r="D45" s="32">
        <v>2821250</v>
      </c>
      <c r="E45" s="22"/>
    </row>
    <row r="46" spans="1:5">
      <c r="A46" s="35" t="s">
        <v>62</v>
      </c>
      <c r="B46" s="32"/>
      <c r="C46" s="33"/>
      <c r="D46" s="32"/>
      <c r="E46" s="22"/>
    </row>
    <row r="47" spans="1:5">
      <c r="A47" s="35" t="s">
        <v>63</v>
      </c>
      <c r="B47" s="32"/>
      <c r="C47" s="33"/>
      <c r="D47" s="32"/>
      <c r="E47" s="22"/>
    </row>
    <row r="48" spans="1:5">
      <c r="A48" s="35" t="s">
        <v>64</v>
      </c>
      <c r="B48" s="32"/>
      <c r="C48" s="33"/>
      <c r="D48" s="32"/>
      <c r="E48" s="22"/>
    </row>
    <row r="49" spans="1:5">
      <c r="A49" s="31" t="s">
        <v>65</v>
      </c>
      <c r="B49" s="32"/>
      <c r="C49" s="33"/>
      <c r="D49" s="32"/>
      <c r="E49" s="22"/>
    </row>
    <row r="50" spans="1:5">
      <c r="A50" s="31" t="s">
        <v>66</v>
      </c>
      <c r="B50" s="36"/>
      <c r="C50" s="33"/>
      <c r="D50" s="36"/>
      <c r="E50" s="22"/>
    </row>
    <row r="51" spans="1:5" ht="30">
      <c r="A51" s="35" t="s">
        <v>67</v>
      </c>
      <c r="B51" s="32"/>
      <c r="C51" s="33"/>
      <c r="D51" s="32"/>
      <c r="E51" s="22"/>
    </row>
    <row r="52" spans="1:5">
      <c r="A52" s="35" t="s">
        <v>68</v>
      </c>
      <c r="B52" s="32"/>
      <c r="C52" s="33"/>
      <c r="D52" s="32"/>
      <c r="E52" s="22"/>
    </row>
    <row r="53" spans="1:5">
      <c r="A53" s="35" t="s">
        <v>69</v>
      </c>
      <c r="B53" s="32"/>
      <c r="C53" s="33"/>
      <c r="D53" s="32"/>
      <c r="E53" s="22"/>
    </row>
    <row r="54" spans="1:5">
      <c r="A54" s="31" t="s">
        <v>70</v>
      </c>
      <c r="B54" s="32"/>
      <c r="C54" s="33"/>
      <c r="D54" s="32"/>
      <c r="E54" s="22"/>
    </row>
    <row r="55" spans="1:5">
      <c r="A55" s="31" t="s">
        <v>71</v>
      </c>
      <c r="B55" s="37">
        <f>SUM(B37:B54)</f>
        <v>39095</v>
      </c>
      <c r="C55" s="38"/>
      <c r="D55" s="37">
        <f>SUM(D37:D54)</f>
        <v>2821250</v>
      </c>
      <c r="E55" s="22"/>
    </row>
    <row r="56" spans="1:5">
      <c r="A56" s="31"/>
      <c r="B56" s="39"/>
      <c r="C56" s="39"/>
      <c r="D56" s="39"/>
      <c r="E56" s="22"/>
    </row>
    <row r="57" spans="1:5" ht="15.75" thickBot="1">
      <c r="A57" s="31" t="s">
        <v>72</v>
      </c>
      <c r="B57" s="40">
        <f>B55+B33</f>
        <v>57193367.84649986</v>
      </c>
      <c r="C57" s="41"/>
      <c r="D57" s="40">
        <f>D55+D33</f>
        <v>46507868</v>
      </c>
      <c r="E57" s="22"/>
    </row>
    <row r="58" spans="1:5" ht="15.75" thickTop="1">
      <c r="A58" s="42"/>
      <c r="B58" s="36"/>
      <c r="C58" s="33"/>
      <c r="D58" s="36"/>
      <c r="E58" s="22"/>
    </row>
    <row r="59" spans="1:5">
      <c r="A59" s="24" t="s">
        <v>73</v>
      </c>
      <c r="B59" s="36"/>
      <c r="C59" s="33"/>
      <c r="D59" s="36"/>
      <c r="E59" s="22"/>
    </row>
    <row r="60" spans="1:5">
      <c r="A60" s="24"/>
      <c r="B60" s="36"/>
      <c r="C60" s="33"/>
      <c r="D60" s="36"/>
      <c r="E60" s="22"/>
    </row>
    <row r="61" spans="1:5">
      <c r="A61" s="31" t="s">
        <v>74</v>
      </c>
      <c r="B61" s="36"/>
      <c r="C61" s="33"/>
      <c r="D61" s="36"/>
      <c r="E61" s="22"/>
    </row>
    <row r="62" spans="1:5">
      <c r="A62" s="35" t="s">
        <v>75</v>
      </c>
      <c r="B62" s="32"/>
      <c r="C62" s="33"/>
      <c r="D62" s="32"/>
      <c r="E62" s="22"/>
    </row>
    <row r="63" spans="1:5">
      <c r="A63" s="35" t="s">
        <v>76</v>
      </c>
      <c r="B63" s="182"/>
      <c r="C63" s="33"/>
      <c r="D63" s="32"/>
      <c r="E63" s="22"/>
    </row>
    <row r="64" spans="1:5">
      <c r="A64" s="35" t="s">
        <v>77</v>
      </c>
      <c r="B64" s="182"/>
      <c r="C64" s="33"/>
      <c r="D64" s="32"/>
      <c r="E64" s="22"/>
    </row>
    <row r="65" spans="1:5">
      <c r="A65" s="35" t="s">
        <v>78</v>
      </c>
      <c r="B65" s="181">
        <v>29933751</v>
      </c>
      <c r="C65" s="33"/>
      <c r="D65" s="32">
        <v>25551338</v>
      </c>
      <c r="E65" s="22"/>
    </row>
    <row r="66" spans="1:5">
      <c r="A66" s="35" t="s">
        <v>79</v>
      </c>
      <c r="B66" s="182"/>
      <c r="C66" s="33"/>
      <c r="D66" s="32"/>
      <c r="E66" s="22"/>
    </row>
    <row r="67" spans="1:5">
      <c r="A67" s="35" t="s">
        <v>80</v>
      </c>
      <c r="B67" s="182"/>
      <c r="C67" s="33"/>
      <c r="D67" s="32"/>
      <c r="E67" s="22"/>
    </row>
    <row r="68" spans="1:5">
      <c r="A68" s="35" t="s">
        <v>81</v>
      </c>
      <c r="B68" s="32"/>
      <c r="C68" s="33"/>
      <c r="D68" s="32"/>
      <c r="E68" s="22"/>
    </row>
    <row r="69" spans="1:5">
      <c r="A69" s="35" t="s">
        <v>82</v>
      </c>
      <c r="B69" s="32">
        <v>425353</v>
      </c>
      <c r="C69" s="33"/>
      <c r="D69" s="32">
        <v>405747</v>
      </c>
      <c r="E69" s="22"/>
    </row>
    <row r="70" spans="1:5">
      <c r="A70" s="35" t="s">
        <v>83</v>
      </c>
      <c r="B70" s="32">
        <v>1575828</v>
      </c>
      <c r="C70" s="33"/>
      <c r="D70" s="32">
        <v>277206</v>
      </c>
      <c r="E70" s="22"/>
    </row>
    <row r="71" spans="1:5">
      <c r="A71" s="35" t="s">
        <v>84</v>
      </c>
      <c r="B71" s="32">
        <v>645458</v>
      </c>
      <c r="C71" s="33"/>
      <c r="D71" s="32"/>
      <c r="E71" s="22"/>
    </row>
    <row r="72" spans="1:5">
      <c r="A72" s="31" t="s">
        <v>85</v>
      </c>
      <c r="B72" s="32"/>
      <c r="C72" s="33"/>
      <c r="D72" s="32"/>
      <c r="E72" s="22"/>
    </row>
    <row r="73" spans="1:5">
      <c r="A73" s="31" t="s">
        <v>86</v>
      </c>
      <c r="B73" s="32"/>
      <c r="C73" s="33"/>
      <c r="D73" s="32"/>
      <c r="E73" s="22"/>
    </row>
    <row r="74" spans="1:5">
      <c r="A74" s="31" t="s">
        <v>5</v>
      </c>
      <c r="B74" s="32"/>
      <c r="C74" s="33"/>
      <c r="D74" s="32"/>
      <c r="E74" s="22"/>
    </row>
    <row r="75" spans="1:5">
      <c r="A75" s="31" t="s">
        <v>87</v>
      </c>
      <c r="B75" s="37">
        <f>SUM(B62:B74)</f>
        <v>32580390</v>
      </c>
      <c r="C75" s="38"/>
      <c r="D75" s="37">
        <f>SUM(D62:D74)</f>
        <v>26234291</v>
      </c>
      <c r="E75" s="22"/>
    </row>
    <row r="76" spans="1:5">
      <c r="A76" s="31"/>
      <c r="B76" s="36"/>
      <c r="C76" s="33"/>
      <c r="D76" s="36"/>
      <c r="E76" s="22"/>
    </row>
    <row r="77" spans="1:5">
      <c r="A77" s="31" t="s">
        <v>88</v>
      </c>
      <c r="B77" s="36"/>
      <c r="C77" s="33"/>
      <c r="D77" s="36"/>
      <c r="E77" s="22"/>
    </row>
    <row r="78" spans="1:5">
      <c r="A78" s="35" t="s">
        <v>75</v>
      </c>
      <c r="B78" s="32"/>
      <c r="C78" s="33"/>
      <c r="D78" s="32"/>
      <c r="E78" s="22"/>
    </row>
    <row r="79" spans="1:5">
      <c r="A79" s="35" t="s">
        <v>76</v>
      </c>
      <c r="B79" s="32"/>
      <c r="C79" s="33"/>
      <c r="D79" s="32"/>
      <c r="E79" s="22"/>
    </row>
    <row r="80" spans="1:5">
      <c r="A80" s="35" t="s">
        <v>77</v>
      </c>
      <c r="B80" s="32"/>
      <c r="C80" s="33"/>
      <c r="D80" s="32"/>
      <c r="E80" s="22"/>
    </row>
    <row r="81" spans="1:5">
      <c r="A81" s="35" t="s">
        <v>78</v>
      </c>
      <c r="B81" s="32">
        <v>361321</v>
      </c>
      <c r="C81" s="33"/>
      <c r="D81" s="32"/>
      <c r="E81" s="22"/>
    </row>
    <row r="82" spans="1:5">
      <c r="A82" s="35" t="s">
        <v>79</v>
      </c>
      <c r="B82" s="32"/>
      <c r="C82" s="33"/>
      <c r="D82" s="32"/>
      <c r="E82" s="22"/>
    </row>
    <row r="83" spans="1:5">
      <c r="A83" s="35" t="s">
        <v>80</v>
      </c>
      <c r="B83" s="32"/>
      <c r="C83" s="33"/>
      <c r="D83" s="32"/>
      <c r="E83" s="22"/>
    </row>
    <row r="84" spans="1:5">
      <c r="A84" s="35" t="s">
        <v>81</v>
      </c>
      <c r="B84" s="32"/>
      <c r="C84" s="33"/>
      <c r="D84" s="32"/>
      <c r="E84" s="22"/>
    </row>
    <row r="85" spans="1:5">
      <c r="A85" s="35" t="s">
        <v>84</v>
      </c>
      <c r="B85" s="32">
        <v>4504000</v>
      </c>
      <c r="C85" s="33"/>
      <c r="D85" s="32">
        <v>4504000</v>
      </c>
      <c r="E85" s="22"/>
    </row>
    <row r="86" spans="1:5">
      <c r="A86" s="31" t="s">
        <v>85</v>
      </c>
      <c r="B86" s="32"/>
      <c r="C86" s="33"/>
      <c r="D86" s="32"/>
      <c r="E86" s="22"/>
    </row>
    <row r="87" spans="1:5">
      <c r="A87" s="31" t="s">
        <v>86</v>
      </c>
      <c r="B87" s="32"/>
      <c r="C87" s="33"/>
      <c r="D87" s="32"/>
      <c r="E87" s="22"/>
    </row>
    <row r="88" spans="1:5">
      <c r="A88" s="31" t="s">
        <v>5</v>
      </c>
      <c r="B88" s="36"/>
      <c r="C88" s="33"/>
      <c r="D88" s="36"/>
      <c r="E88" s="22"/>
    </row>
    <row r="89" spans="1:5">
      <c r="A89" s="35" t="s">
        <v>89</v>
      </c>
      <c r="B89" s="32"/>
      <c r="C89" s="33"/>
      <c r="D89" s="32"/>
      <c r="E89" s="22"/>
    </row>
    <row r="90" spans="1:5">
      <c r="A90" s="35" t="s">
        <v>90</v>
      </c>
      <c r="B90" s="32"/>
      <c r="C90" s="33"/>
      <c r="D90" s="32"/>
      <c r="E90" s="22"/>
    </row>
    <row r="91" spans="1:5">
      <c r="A91" s="31" t="s">
        <v>91</v>
      </c>
      <c r="B91" s="32"/>
      <c r="C91" s="33"/>
      <c r="D91" s="32"/>
      <c r="E91" s="22"/>
    </row>
    <row r="92" spans="1:5">
      <c r="A92" s="31" t="s">
        <v>92</v>
      </c>
      <c r="B92" s="37">
        <f>SUM(B78:B91)</f>
        <v>4865321</v>
      </c>
      <c r="C92" s="38"/>
      <c r="D92" s="37">
        <f>SUM(D78:D91)</f>
        <v>4504000</v>
      </c>
      <c r="E92" s="22"/>
    </row>
    <row r="93" spans="1:5">
      <c r="A93" s="31"/>
      <c r="B93" s="39"/>
      <c r="C93" s="39"/>
      <c r="D93" s="39"/>
      <c r="E93" s="22"/>
    </row>
    <row r="94" spans="1:5">
      <c r="A94" s="31" t="s">
        <v>1</v>
      </c>
      <c r="B94" s="43">
        <f>B75+B92</f>
        <v>37445711</v>
      </c>
      <c r="C94" s="41"/>
      <c r="D94" s="43">
        <f>D75+D92</f>
        <v>30738291</v>
      </c>
      <c r="E94" s="22"/>
    </row>
    <row r="95" spans="1:5">
      <c r="A95" s="31"/>
      <c r="B95" s="36"/>
      <c r="C95" s="33"/>
      <c r="D95" s="36"/>
      <c r="E95" s="22"/>
    </row>
    <row r="96" spans="1:5">
      <c r="A96" s="31" t="s">
        <v>2</v>
      </c>
      <c r="B96" s="36"/>
      <c r="C96" s="33"/>
      <c r="D96" s="36"/>
      <c r="E96" s="22"/>
    </row>
    <row r="97" spans="1:5">
      <c r="A97" s="31" t="s">
        <v>93</v>
      </c>
      <c r="B97" s="32">
        <v>100000</v>
      </c>
      <c r="C97" s="33"/>
      <c r="D97" s="32">
        <v>100000</v>
      </c>
      <c r="E97" s="22"/>
    </row>
    <row r="98" spans="1:5">
      <c r="A98" s="31" t="s">
        <v>3</v>
      </c>
      <c r="B98" s="32"/>
      <c r="C98" s="33"/>
      <c r="D98" s="32"/>
      <c r="E98" s="22"/>
    </row>
    <row r="99" spans="1:5">
      <c r="A99" s="31" t="s">
        <v>94</v>
      </c>
      <c r="B99" s="32"/>
      <c r="C99" s="33"/>
      <c r="D99" s="32"/>
      <c r="E99" s="22"/>
    </row>
    <row r="100" spans="1:5">
      <c r="A100" s="31" t="s">
        <v>95</v>
      </c>
      <c r="B100" s="36"/>
      <c r="C100" s="33"/>
      <c r="D100" s="36"/>
      <c r="E100" s="22"/>
    </row>
    <row r="101" spans="1:5">
      <c r="A101" s="35" t="s">
        <v>96</v>
      </c>
      <c r="B101" s="32"/>
      <c r="C101" s="33"/>
      <c r="D101" s="32"/>
      <c r="E101" s="22"/>
    </row>
    <row r="102" spans="1:5">
      <c r="A102" s="35" t="s">
        <v>97</v>
      </c>
      <c r="B102" s="182"/>
      <c r="C102" s="33"/>
      <c r="D102" s="32"/>
      <c r="E102" s="22"/>
    </row>
    <row r="103" spans="1:5">
      <c r="A103" s="35" t="s">
        <v>95</v>
      </c>
      <c r="B103" s="181">
        <f>D109</f>
        <v>15769577</v>
      </c>
      <c r="C103" s="33"/>
      <c r="D103" s="169">
        <v>11791497</v>
      </c>
      <c r="E103" s="22"/>
    </row>
    <row r="104" spans="1:5">
      <c r="A104" s="35" t="s">
        <v>98</v>
      </c>
      <c r="B104" s="182"/>
      <c r="C104" s="33"/>
      <c r="D104" s="32"/>
      <c r="E104" s="22"/>
    </row>
    <row r="105" spans="1:5">
      <c r="A105" s="31" t="s">
        <v>99</v>
      </c>
      <c r="B105" s="32"/>
      <c r="C105" s="44"/>
      <c r="D105" s="32"/>
      <c r="E105" s="22"/>
    </row>
    <row r="106" spans="1:5">
      <c r="A106" s="31" t="s">
        <v>100</v>
      </c>
      <c r="B106" s="32">
        <v>3878080</v>
      </c>
      <c r="C106" s="33"/>
      <c r="D106" s="32">
        <v>3878080</v>
      </c>
      <c r="E106" s="22"/>
    </row>
    <row r="107" spans="1:5" ht="18" customHeight="1">
      <c r="A107" s="31" t="s">
        <v>101</v>
      </c>
      <c r="B107" s="45">
        <f>SUM(B97:B106)</f>
        <v>19747657</v>
      </c>
      <c r="C107" s="46"/>
      <c r="D107" s="45">
        <f>SUM(D97:D106)</f>
        <v>15769577</v>
      </c>
      <c r="E107" s="22"/>
    </row>
    <row r="108" spans="1:5">
      <c r="A108" s="47" t="s">
        <v>102</v>
      </c>
      <c r="B108" s="32"/>
      <c r="C108" s="33"/>
      <c r="D108" s="32"/>
      <c r="E108" s="22"/>
    </row>
    <row r="109" spans="1:5">
      <c r="A109" s="31" t="s">
        <v>103</v>
      </c>
      <c r="B109" s="43">
        <f>SUM(B107:B108)</f>
        <v>19747657</v>
      </c>
      <c r="C109" s="41"/>
      <c r="D109" s="43">
        <f>SUM(D107:D108)</f>
        <v>15769577</v>
      </c>
      <c r="E109" s="22"/>
    </row>
    <row r="110" spans="1:5">
      <c r="A110" s="31"/>
      <c r="B110" s="48"/>
      <c r="C110" s="44"/>
      <c r="D110" s="48"/>
      <c r="E110" s="49"/>
    </row>
    <row r="111" spans="1:5" ht="15.75" thickBot="1">
      <c r="A111" s="50" t="s">
        <v>4</v>
      </c>
      <c r="B111" s="40">
        <f>B94+B109</f>
        <v>57193368</v>
      </c>
      <c r="C111" s="41"/>
      <c r="D111" s="40">
        <f>D94+D109</f>
        <v>46507868</v>
      </c>
      <c r="E111" s="51"/>
    </row>
    <row r="112" spans="1:5" ht="15.75" thickTop="1">
      <c r="A112" s="52"/>
      <c r="B112" s="53"/>
      <c r="C112" s="53"/>
      <c r="D112" s="53"/>
      <c r="E112" s="53"/>
    </row>
    <row r="113" spans="1:5">
      <c r="A113" s="54" t="s">
        <v>104</v>
      </c>
      <c r="B113" s="55">
        <f>B57-B111</f>
        <v>-0.15350013971328735</v>
      </c>
      <c r="C113" s="54"/>
      <c r="D113" s="55">
        <f>D57-D111</f>
        <v>0</v>
      </c>
      <c r="E113" s="56"/>
    </row>
    <row r="114" spans="1:5" hidden="1">
      <c r="A114" s="56"/>
      <c r="B114" s="56"/>
      <c r="C114" s="56"/>
      <c r="D114" s="56"/>
      <c r="E114" s="56"/>
    </row>
    <row r="115" spans="1:5" hidden="1">
      <c r="A115" s="56"/>
      <c r="B115" s="56"/>
      <c r="C115" s="56"/>
      <c r="D115" s="56"/>
      <c r="E115" s="56"/>
    </row>
    <row r="116" spans="1:5" ht="30" customHeight="1">
      <c r="A116" s="331" t="s">
        <v>105</v>
      </c>
      <c r="B116" s="331"/>
      <c r="C116" s="331"/>
      <c r="D116" s="331"/>
      <c r="E116" s="56"/>
    </row>
    <row r="117" spans="1:5">
      <c r="A117" s="56"/>
      <c r="B117" s="56"/>
      <c r="C117" s="56"/>
      <c r="D117" s="56"/>
      <c r="E117" s="56"/>
    </row>
    <row r="118" spans="1:5">
      <c r="A118" s="56"/>
      <c r="B118" s="56"/>
      <c r="C118" s="56"/>
      <c r="D118" s="56"/>
      <c r="E118" s="56"/>
    </row>
    <row r="119" spans="1:5">
      <c r="A119" s="56"/>
      <c r="B119" s="56"/>
      <c r="C119" s="56"/>
      <c r="D119" s="56"/>
      <c r="E119" s="56"/>
    </row>
    <row r="120" spans="1:5">
      <c r="A120" s="56"/>
      <c r="B120" s="56"/>
      <c r="C120" s="56"/>
      <c r="D120" s="56"/>
      <c r="E120" s="56"/>
    </row>
    <row r="121" spans="1:5">
      <c r="A121" s="56"/>
      <c r="B121" s="56"/>
      <c r="C121" s="56"/>
      <c r="D121" s="56"/>
      <c r="E121" s="56"/>
    </row>
    <row r="122" spans="1:5">
      <c r="A122" s="56"/>
      <c r="B122" s="56"/>
      <c r="C122" s="56"/>
      <c r="D122" s="56"/>
      <c r="E122" s="56"/>
    </row>
    <row r="123" spans="1:5">
      <c r="A123" s="56"/>
      <c r="B123" s="53"/>
      <c r="C123" s="53"/>
      <c r="D123" s="53"/>
      <c r="E123" s="53"/>
    </row>
    <row r="124" spans="1:5">
      <c r="A124" s="56"/>
      <c r="B124" s="53"/>
      <c r="C124" s="53"/>
      <c r="D124" s="53"/>
      <c r="E124" s="53"/>
    </row>
    <row r="125" spans="1:5">
      <c r="A125" s="56"/>
      <c r="B125" s="53"/>
      <c r="C125" s="53"/>
      <c r="D125" s="53"/>
      <c r="E125" s="53"/>
    </row>
    <row r="126" spans="1:5">
      <c r="A126" s="56"/>
      <c r="B126" s="53"/>
      <c r="C126" s="53"/>
      <c r="D126" s="53"/>
      <c r="E126" s="53"/>
    </row>
    <row r="127" spans="1:5">
      <c r="A127" s="56"/>
      <c r="B127" s="53"/>
      <c r="C127" s="53"/>
      <c r="D127" s="53"/>
      <c r="E127" s="53"/>
    </row>
    <row r="128" spans="1:5">
      <c r="A128" s="56"/>
      <c r="B128" s="53"/>
      <c r="C128" s="53"/>
      <c r="D128" s="53"/>
      <c r="E128" s="53"/>
    </row>
  </sheetData>
  <mergeCells count="1">
    <mergeCell ref="A116:D116"/>
  </mergeCells>
  <printOptions horizontalCentered="1"/>
  <pageMargins left="0.27559055118110237" right="0.31496062992125984" top="0.55118110236220474" bottom="0.6692913385826772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65"/>
  <sheetViews>
    <sheetView topLeftCell="A61" workbookViewId="0">
      <selection activeCell="H8" sqref="H8"/>
    </sheetView>
  </sheetViews>
  <sheetFormatPr defaultColWidth="9.140625" defaultRowHeight="15"/>
  <cols>
    <col min="1" max="1" width="110.5703125" style="22" customWidth="1"/>
    <col min="2" max="2" width="15.7109375" style="21" customWidth="1"/>
    <col min="3" max="3" width="3" style="21" customWidth="1"/>
    <col min="4" max="4" width="15.7109375" style="21" customWidth="1"/>
    <col min="5" max="5" width="2.7109375" style="21" customWidth="1"/>
    <col min="6" max="6" width="2.5703125" style="21" customWidth="1"/>
    <col min="7" max="7" width="22" style="21" hidden="1" customWidth="1"/>
    <col min="8" max="9" width="11" style="22" bestFit="1" customWidth="1"/>
    <col min="10" max="10" width="9.5703125" style="22" bestFit="1" customWidth="1"/>
    <col min="11" max="16384" width="9.140625" style="22"/>
  </cols>
  <sheetData>
    <row r="1" spans="1:7">
      <c r="A1" s="20" t="s">
        <v>20</v>
      </c>
      <c r="B1" s="21">
        <v>2020</v>
      </c>
    </row>
    <row r="2" spans="1:7">
      <c r="A2" s="23" t="s">
        <v>21</v>
      </c>
      <c r="B2" s="21" t="s">
        <v>244</v>
      </c>
      <c r="E2" s="22"/>
    </row>
    <row r="3" spans="1:7">
      <c r="A3" s="23" t="s">
        <v>22</v>
      </c>
      <c r="B3" s="21" t="s">
        <v>245</v>
      </c>
    </row>
    <row r="4" spans="1:7">
      <c r="A4" s="23" t="s">
        <v>23</v>
      </c>
      <c r="B4" s="21" t="s">
        <v>237</v>
      </c>
    </row>
    <row r="5" spans="1:7">
      <c r="A5" s="57" t="s">
        <v>106</v>
      </c>
      <c r="B5" s="22"/>
      <c r="C5" s="22"/>
      <c r="D5" s="22"/>
      <c r="E5" s="22"/>
      <c r="F5" s="22"/>
      <c r="G5" s="22"/>
    </row>
    <row r="6" spans="1:7">
      <c r="A6" s="58"/>
      <c r="B6" s="26" t="s">
        <v>24</v>
      </c>
      <c r="C6" s="59"/>
      <c r="D6" s="26" t="s">
        <v>24</v>
      </c>
      <c r="E6" s="26"/>
      <c r="F6" s="59"/>
      <c r="G6" s="22"/>
    </row>
    <row r="7" spans="1:7">
      <c r="A7" s="58"/>
      <c r="B7" s="26" t="s">
        <v>25</v>
      </c>
      <c r="C7" s="59"/>
      <c r="D7" s="26" t="s">
        <v>25</v>
      </c>
      <c r="E7" s="26"/>
      <c r="F7" s="59"/>
      <c r="G7" s="22"/>
    </row>
    <row r="8" spans="1:7">
      <c r="A8" s="60"/>
      <c r="B8" s="29"/>
      <c r="C8" s="61"/>
      <c r="D8" s="29"/>
      <c r="E8" s="30"/>
      <c r="F8" s="61"/>
      <c r="G8" s="22"/>
    </row>
    <row r="9" spans="1:7">
      <c r="A9" s="31" t="s">
        <v>107</v>
      </c>
      <c r="B9" s="62"/>
      <c r="C9" s="62"/>
      <c r="D9" s="62"/>
      <c r="E9" s="63"/>
      <c r="F9" s="62"/>
      <c r="G9" s="64" t="s">
        <v>108</v>
      </c>
    </row>
    <row r="10" spans="1:7">
      <c r="A10" s="35" t="s">
        <v>109</v>
      </c>
      <c r="B10" s="65">
        <v>104900490</v>
      </c>
      <c r="C10" s="62"/>
      <c r="D10" s="65">
        <v>99676860</v>
      </c>
      <c r="E10" s="63"/>
      <c r="F10" s="62"/>
      <c r="G10" s="66" t="s">
        <v>110</v>
      </c>
    </row>
    <row r="11" spans="1:7">
      <c r="A11" s="35" t="s">
        <v>111</v>
      </c>
      <c r="B11" s="65"/>
      <c r="C11" s="62"/>
      <c r="D11" s="65"/>
      <c r="E11" s="63"/>
      <c r="F11" s="62"/>
      <c r="G11" s="66" t="s">
        <v>112</v>
      </c>
    </row>
    <row r="12" spans="1:7">
      <c r="A12" s="35" t="s">
        <v>113</v>
      </c>
      <c r="B12" s="65"/>
      <c r="C12" s="62"/>
      <c r="D12" s="65"/>
      <c r="E12" s="63"/>
      <c r="F12" s="62"/>
      <c r="G12" s="66" t="s">
        <v>112</v>
      </c>
    </row>
    <row r="13" spans="1:7">
      <c r="A13" s="35" t="s">
        <v>114</v>
      </c>
      <c r="B13" s="65"/>
      <c r="C13" s="62"/>
      <c r="D13" s="65"/>
      <c r="E13" s="63"/>
      <c r="F13" s="62"/>
      <c r="G13" s="66" t="s">
        <v>112</v>
      </c>
    </row>
    <row r="14" spans="1:7">
      <c r="A14" s="35" t="s">
        <v>115</v>
      </c>
      <c r="B14" s="65"/>
      <c r="C14" s="62"/>
      <c r="D14" s="65"/>
      <c r="E14" s="63"/>
      <c r="F14" s="62"/>
      <c r="G14" s="66" t="s">
        <v>116</v>
      </c>
    </row>
    <row r="15" spans="1:7">
      <c r="A15" s="31" t="s">
        <v>117</v>
      </c>
      <c r="B15" s="65"/>
      <c r="C15" s="62"/>
      <c r="D15" s="65"/>
      <c r="E15" s="63"/>
      <c r="F15" s="62"/>
      <c r="G15" s="22"/>
    </row>
    <row r="16" spans="1:7">
      <c r="A16" s="31" t="s">
        <v>118</v>
      </c>
      <c r="B16" s="65"/>
      <c r="C16" s="62"/>
      <c r="D16" s="65"/>
      <c r="E16" s="63"/>
      <c r="F16" s="62"/>
      <c r="G16" s="22"/>
    </row>
    <row r="17" spans="1:7">
      <c r="A17" s="31" t="s">
        <v>119</v>
      </c>
      <c r="B17" s="65"/>
      <c r="C17" s="62"/>
      <c r="D17" s="65"/>
      <c r="E17" s="63"/>
      <c r="F17" s="62"/>
      <c r="G17" s="22"/>
    </row>
    <row r="18" spans="1:7">
      <c r="A18" s="31" t="s">
        <v>120</v>
      </c>
      <c r="B18" s="62"/>
      <c r="C18" s="62"/>
      <c r="D18" s="62"/>
      <c r="E18" s="63"/>
      <c r="F18" s="62"/>
      <c r="G18" s="22"/>
    </row>
    <row r="19" spans="1:7">
      <c r="A19" s="35" t="s">
        <v>243</v>
      </c>
      <c r="B19" s="184">
        <v>-78997917</v>
      </c>
      <c r="C19" s="310"/>
      <c r="D19" s="65">
        <v>-72841231</v>
      </c>
      <c r="E19" s="63"/>
      <c r="F19" s="62"/>
      <c r="G19" s="22"/>
    </row>
    <row r="20" spans="1:7">
      <c r="A20" s="35" t="s">
        <v>121</v>
      </c>
      <c r="B20" s="185">
        <v>-1252976</v>
      </c>
      <c r="C20" s="311"/>
      <c r="D20" s="65"/>
      <c r="E20" s="63"/>
      <c r="F20" s="62"/>
      <c r="G20" s="22"/>
    </row>
    <row r="21" spans="1:7">
      <c r="A21" s="31" t="s">
        <v>122</v>
      </c>
      <c r="B21" s="62"/>
      <c r="C21" s="62"/>
      <c r="D21" s="62"/>
      <c r="E21" s="63"/>
      <c r="F21" s="62"/>
      <c r="G21" s="22"/>
    </row>
    <row r="22" spans="1:7">
      <c r="A22" s="35" t="s">
        <v>123</v>
      </c>
      <c r="B22" s="186">
        <v>-7741553</v>
      </c>
      <c r="C22" s="312"/>
      <c r="D22" s="65">
        <v>-6914753</v>
      </c>
      <c r="E22" s="63"/>
      <c r="F22" s="62"/>
      <c r="G22" s="22"/>
    </row>
    <row r="23" spans="1:7">
      <c r="A23" s="35" t="s">
        <v>124</v>
      </c>
      <c r="B23" s="186">
        <v>-962574</v>
      </c>
      <c r="C23" s="312"/>
      <c r="D23" s="65">
        <v>-1234761</v>
      </c>
      <c r="E23" s="63"/>
      <c r="F23" s="62"/>
      <c r="G23" s="22"/>
    </row>
    <row r="24" spans="1:7">
      <c r="A24" s="35" t="s">
        <v>125</v>
      </c>
      <c r="B24" s="65"/>
      <c r="C24" s="62"/>
      <c r="D24" s="65"/>
      <c r="E24" s="63"/>
      <c r="F24" s="62"/>
      <c r="G24" s="22"/>
    </row>
    <row r="25" spans="1:7">
      <c r="A25" s="31" t="s">
        <v>126</v>
      </c>
      <c r="B25" s="65"/>
      <c r="C25" s="62"/>
      <c r="D25" s="65"/>
      <c r="E25" s="63"/>
      <c r="F25" s="62"/>
      <c r="G25" s="22"/>
    </row>
    <row r="26" spans="1:7">
      <c r="A26" s="31" t="s">
        <v>127</v>
      </c>
      <c r="B26" s="188">
        <v>-838948</v>
      </c>
      <c r="C26" s="286"/>
      <c r="D26" s="65">
        <v>-563698.89</v>
      </c>
      <c r="E26" s="63"/>
      <c r="F26" s="62"/>
      <c r="G26" s="22"/>
    </row>
    <row r="27" spans="1:7">
      <c r="A27" s="31" t="s">
        <v>128</v>
      </c>
      <c r="B27" s="65">
        <v>-10001344</v>
      </c>
      <c r="C27" s="62"/>
      <c r="D27" s="65">
        <v>-13559970</v>
      </c>
      <c r="E27" s="63"/>
      <c r="F27" s="62"/>
      <c r="G27" s="22"/>
    </row>
    <row r="28" spans="1:7">
      <c r="A28" s="31" t="s">
        <v>129</v>
      </c>
      <c r="B28" s="62"/>
      <c r="C28" s="62"/>
      <c r="D28" s="62"/>
      <c r="E28" s="63"/>
      <c r="F28" s="62"/>
      <c r="G28" s="22"/>
    </row>
    <row r="29" spans="1:7" ht="15" customHeight="1">
      <c r="A29" s="35" t="s">
        <v>130</v>
      </c>
      <c r="B29" s="65"/>
      <c r="C29" s="62"/>
      <c r="D29" s="65"/>
      <c r="E29" s="63"/>
      <c r="F29" s="62"/>
      <c r="G29" s="22"/>
    </row>
    <row r="30" spans="1:7" ht="15" customHeight="1">
      <c r="A30" s="35" t="s">
        <v>131</v>
      </c>
      <c r="B30" s="65"/>
      <c r="C30" s="62"/>
      <c r="D30" s="65"/>
      <c r="E30" s="63"/>
      <c r="F30" s="62"/>
      <c r="G30" s="22"/>
    </row>
    <row r="31" spans="1:7" ht="15" customHeight="1">
      <c r="A31" s="35" t="s">
        <v>132</v>
      </c>
      <c r="B31" s="65"/>
      <c r="C31" s="62"/>
      <c r="D31" s="65"/>
      <c r="E31" s="63"/>
      <c r="F31" s="62"/>
      <c r="G31" s="22"/>
    </row>
    <row r="32" spans="1:7" ht="15" customHeight="1">
      <c r="A32" s="35" t="s">
        <v>133</v>
      </c>
      <c r="B32" s="65"/>
      <c r="C32" s="62"/>
      <c r="D32" s="65"/>
      <c r="E32" s="63"/>
      <c r="F32" s="62"/>
      <c r="G32" s="22"/>
    </row>
    <row r="33" spans="1:8" ht="15" customHeight="1">
      <c r="A33" s="35" t="s">
        <v>134</v>
      </c>
      <c r="B33" s="65"/>
      <c r="C33" s="62"/>
      <c r="D33" s="65"/>
      <c r="E33" s="63"/>
      <c r="F33" s="62"/>
      <c r="G33" s="22"/>
    </row>
    <row r="34" spans="1:8" ht="15" customHeight="1">
      <c r="A34" s="35" t="s">
        <v>135</v>
      </c>
      <c r="B34" s="65"/>
      <c r="C34" s="62"/>
      <c r="D34" s="65"/>
      <c r="E34" s="63"/>
      <c r="F34" s="62"/>
      <c r="G34" s="22"/>
    </row>
    <row r="35" spans="1:8">
      <c r="A35" s="31" t="s">
        <v>136</v>
      </c>
      <c r="B35" s="65"/>
      <c r="C35" s="62"/>
      <c r="D35" s="65"/>
      <c r="E35" s="63"/>
      <c r="F35" s="62"/>
      <c r="G35" s="22"/>
    </row>
    <row r="36" spans="1:8">
      <c r="A36" s="31" t="s">
        <v>137</v>
      </c>
      <c r="B36" s="62"/>
      <c r="C36" s="62"/>
      <c r="D36" s="62"/>
      <c r="E36" s="67"/>
      <c r="F36" s="62"/>
      <c r="G36" s="22"/>
    </row>
    <row r="37" spans="1:8">
      <c r="A37" s="35" t="s">
        <v>138</v>
      </c>
      <c r="B37" s="65"/>
      <c r="C37" s="62"/>
      <c r="D37" s="65"/>
      <c r="E37" s="63"/>
      <c r="F37" s="62"/>
      <c r="G37" s="22"/>
    </row>
    <row r="38" spans="1:8">
      <c r="A38" s="35" t="s">
        <v>139</v>
      </c>
      <c r="B38" s="65"/>
      <c r="C38" s="62"/>
      <c r="D38" s="65"/>
      <c r="E38" s="63"/>
      <c r="F38" s="62"/>
      <c r="G38" s="22"/>
    </row>
    <row r="39" spans="1:8">
      <c r="A39" s="35" t="s">
        <v>140</v>
      </c>
      <c r="B39" s="65"/>
      <c r="C39" s="62"/>
      <c r="D39" s="65"/>
      <c r="E39" s="63"/>
      <c r="F39" s="62"/>
      <c r="G39" s="22"/>
    </row>
    <row r="40" spans="1:8">
      <c r="A40" s="31" t="s">
        <v>141</v>
      </c>
      <c r="B40" s="65"/>
      <c r="C40" s="62"/>
      <c r="D40" s="65"/>
      <c r="E40" s="63"/>
      <c r="F40" s="62"/>
      <c r="G40" s="22"/>
    </row>
    <row r="41" spans="1:8">
      <c r="A41" s="68" t="s">
        <v>142</v>
      </c>
      <c r="B41" s="65"/>
      <c r="C41" s="62"/>
      <c r="D41" s="65"/>
      <c r="E41" s="63"/>
      <c r="F41" s="62"/>
      <c r="G41" s="22"/>
    </row>
    <row r="42" spans="1:8">
      <c r="A42" s="31" t="s">
        <v>143</v>
      </c>
      <c r="B42" s="69">
        <f>SUM(B9:B41)</f>
        <v>5105178</v>
      </c>
      <c r="C42" s="72"/>
      <c r="D42" s="69">
        <f>SUM(D9:D41)</f>
        <v>4562446.1099999994</v>
      </c>
      <c r="E42" s="70"/>
      <c r="F42" s="71"/>
      <c r="G42" s="22"/>
    </row>
    <row r="43" spans="1:8">
      <c r="A43" s="31" t="s">
        <v>144</v>
      </c>
      <c r="B43" s="70"/>
      <c r="C43" s="71"/>
      <c r="D43" s="70"/>
      <c r="E43" s="70"/>
      <c r="F43" s="71"/>
      <c r="G43" s="22"/>
    </row>
    <row r="44" spans="1:8">
      <c r="A44" s="35" t="s">
        <v>145</v>
      </c>
      <c r="B44" s="187">
        <v>-765776.7</v>
      </c>
      <c r="C44" s="313"/>
      <c r="D44" s="65">
        <v>-684367</v>
      </c>
      <c r="E44" s="63"/>
      <c r="F44" s="62"/>
      <c r="G44" s="22"/>
      <c r="H44" s="126"/>
    </row>
    <row r="45" spans="1:8">
      <c r="A45" s="35" t="s">
        <v>146</v>
      </c>
      <c r="B45" s="65"/>
      <c r="C45" s="62"/>
      <c r="D45" s="65"/>
      <c r="E45" s="63"/>
      <c r="F45" s="62"/>
      <c r="G45" s="22"/>
    </row>
    <row r="46" spans="1:8">
      <c r="A46" s="35" t="s">
        <v>147</v>
      </c>
      <c r="B46" s="65"/>
      <c r="C46" s="62"/>
      <c r="D46" s="65"/>
      <c r="E46" s="63"/>
      <c r="F46" s="62"/>
      <c r="G46" s="22"/>
    </row>
    <row r="47" spans="1:8">
      <c r="A47" s="31" t="s">
        <v>148</v>
      </c>
      <c r="B47" s="72">
        <f>SUM(B42:B46)</f>
        <v>4339401.3</v>
      </c>
      <c r="C47" s="72"/>
      <c r="D47" s="72">
        <f>SUM(D42:D46)</f>
        <v>3878079.1099999994</v>
      </c>
      <c r="E47" s="71"/>
      <c r="F47" s="71"/>
      <c r="G47" s="22"/>
    </row>
    <row r="48" spans="1:8" ht="15.75" thickBot="1">
      <c r="A48" s="73"/>
      <c r="B48" s="74"/>
      <c r="C48" s="314"/>
      <c r="D48" s="74"/>
      <c r="E48" s="74"/>
      <c r="F48" s="75"/>
      <c r="G48" s="22"/>
    </row>
    <row r="49" spans="1:7" ht="15.75" thickTop="1">
      <c r="A49" s="76" t="s">
        <v>149</v>
      </c>
      <c r="B49" s="77"/>
      <c r="C49" s="77"/>
      <c r="D49" s="77"/>
      <c r="E49" s="77"/>
      <c r="F49" s="75"/>
      <c r="G49" s="22"/>
    </row>
    <row r="50" spans="1:7">
      <c r="A50" s="35" t="s">
        <v>150</v>
      </c>
      <c r="B50" s="78"/>
      <c r="C50" s="77"/>
      <c r="D50" s="78"/>
      <c r="E50" s="77"/>
      <c r="F50" s="62"/>
      <c r="G50" s="22"/>
    </row>
    <row r="51" spans="1:7">
      <c r="A51" s="35" t="s">
        <v>151</v>
      </c>
      <c r="B51" s="78"/>
      <c r="C51" s="77"/>
      <c r="D51" s="78"/>
      <c r="E51" s="77"/>
      <c r="F51" s="62"/>
      <c r="G51" s="22"/>
    </row>
    <row r="52" spans="1:7">
      <c r="A52" s="35" t="s">
        <v>152</v>
      </c>
      <c r="B52" s="78"/>
      <c r="C52" s="77"/>
      <c r="D52" s="78"/>
      <c r="E52" s="77"/>
      <c r="F52" s="61"/>
      <c r="G52" s="22"/>
    </row>
    <row r="53" spans="1:7" ht="15" customHeight="1">
      <c r="A53" s="35" t="s">
        <v>153</v>
      </c>
      <c r="B53" s="78"/>
      <c r="C53" s="77"/>
      <c r="D53" s="78"/>
      <c r="E53" s="77"/>
      <c r="F53" s="79"/>
      <c r="G53" s="80"/>
    </row>
    <row r="54" spans="1:7">
      <c r="A54" s="81" t="s">
        <v>154</v>
      </c>
      <c r="B54" s="78"/>
      <c r="C54" s="77"/>
      <c r="D54" s="78"/>
      <c r="E54" s="77"/>
      <c r="F54" s="82"/>
      <c r="G54" s="80"/>
    </row>
    <row r="55" spans="1:7">
      <c r="A55" s="76" t="s">
        <v>155</v>
      </c>
      <c r="B55" s="83">
        <f>SUM(B50:B54)</f>
        <v>0</v>
      </c>
      <c r="C55" s="315"/>
      <c r="D55" s="83">
        <f>SUM(D50:D54)</f>
        <v>0</v>
      </c>
      <c r="E55" s="84"/>
      <c r="F55" s="79"/>
      <c r="G55" s="80"/>
    </row>
    <row r="56" spans="1:7">
      <c r="A56" s="85"/>
      <c r="B56" s="86"/>
      <c r="C56" s="316"/>
      <c r="D56" s="86"/>
      <c r="E56" s="87"/>
      <c r="F56" s="79"/>
      <c r="G56" s="80"/>
    </row>
    <row r="57" spans="1:7" ht="15.75" thickBot="1">
      <c r="A57" s="76" t="s">
        <v>156</v>
      </c>
      <c r="B57" s="88">
        <f>B47+B55</f>
        <v>4339401.3</v>
      </c>
      <c r="C57" s="88"/>
      <c r="D57" s="88">
        <f>D47+D55</f>
        <v>3878079.1099999994</v>
      </c>
      <c r="E57" s="89"/>
      <c r="F57" s="79"/>
      <c r="G57" s="80"/>
    </row>
    <row r="58" spans="1:7" ht="15.75" thickTop="1">
      <c r="A58" s="85"/>
      <c r="B58" s="86"/>
      <c r="C58" s="316"/>
      <c r="D58" s="86"/>
      <c r="E58" s="87"/>
      <c r="F58" s="79"/>
      <c r="G58" s="80"/>
    </row>
    <row r="59" spans="1:7">
      <c r="A59" s="90" t="s">
        <v>157</v>
      </c>
      <c r="B59" s="86"/>
      <c r="C59" s="316"/>
      <c r="D59" s="86"/>
      <c r="E59" s="87"/>
      <c r="F59" s="91"/>
      <c r="G59" s="92"/>
    </row>
    <row r="60" spans="1:7">
      <c r="A60" s="85" t="s">
        <v>158</v>
      </c>
      <c r="B60" s="65"/>
      <c r="C60" s="62"/>
      <c r="D60" s="65"/>
      <c r="E60" s="62"/>
      <c r="F60" s="91"/>
      <c r="G60" s="92"/>
    </row>
    <row r="61" spans="1:7">
      <c r="A61" s="85" t="s">
        <v>159</v>
      </c>
      <c r="B61" s="65"/>
      <c r="C61" s="62"/>
      <c r="D61" s="65"/>
      <c r="E61" s="62"/>
      <c r="F61" s="91"/>
      <c r="G61" s="92"/>
    </row>
    <row r="62" spans="1:7">
      <c r="A62" s="93"/>
      <c r="B62" s="92"/>
      <c r="C62" s="91"/>
      <c r="D62" s="92"/>
      <c r="E62" s="92"/>
      <c r="F62" s="91"/>
      <c r="G62" s="92"/>
    </row>
    <row r="63" spans="1:7">
      <c r="A63" s="93"/>
      <c r="B63" s="92"/>
      <c r="C63" s="91"/>
      <c r="D63" s="92"/>
      <c r="E63" s="92"/>
      <c r="F63" s="91"/>
      <c r="G63" s="92"/>
    </row>
    <row r="64" spans="1:7">
      <c r="A64" s="56" t="s">
        <v>160</v>
      </c>
      <c r="B64" s="92"/>
      <c r="C64" s="91"/>
      <c r="D64" s="92"/>
      <c r="E64" s="92"/>
      <c r="F64" s="91"/>
      <c r="G64" s="92"/>
    </row>
    <row r="65" spans="1:7">
      <c r="A65" s="94"/>
      <c r="B65" s="95"/>
      <c r="C65" s="96"/>
      <c r="D65" s="95"/>
      <c r="E65" s="95"/>
      <c r="F65" s="96"/>
      <c r="G65" s="95"/>
    </row>
  </sheetData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23"/>
  <sheetViews>
    <sheetView workbookViewId="0">
      <selection activeCell="C2" sqref="C2"/>
    </sheetView>
  </sheetViews>
  <sheetFormatPr defaultColWidth="9.140625" defaultRowHeight="15"/>
  <cols>
    <col min="1" max="1" width="55.7109375" style="148" bestFit="1" customWidth="1"/>
    <col min="2" max="2" width="20.42578125" style="148" customWidth="1"/>
    <col min="3" max="3" width="17" style="145" customWidth="1"/>
    <col min="4" max="16384" width="9.140625" style="146"/>
  </cols>
  <sheetData>
    <row r="1" spans="1:3">
      <c r="A1" s="144" t="s">
        <v>20</v>
      </c>
      <c r="B1" s="144"/>
      <c r="C1" s="21">
        <v>2020</v>
      </c>
    </row>
    <row r="2" spans="1:3">
      <c r="A2" s="147" t="s">
        <v>21</v>
      </c>
      <c r="B2" s="147"/>
      <c r="C2" s="21" t="s">
        <v>244</v>
      </c>
    </row>
    <row r="3" spans="1:3">
      <c r="A3" s="147" t="s">
        <v>22</v>
      </c>
      <c r="B3" s="147"/>
      <c r="C3" s="21" t="s">
        <v>245</v>
      </c>
    </row>
    <row r="4" spans="1:3">
      <c r="A4" s="147" t="s">
        <v>23</v>
      </c>
      <c r="B4" s="147"/>
      <c r="C4" s="21" t="s">
        <v>237</v>
      </c>
    </row>
    <row r="6" spans="1:3" ht="24.95" customHeight="1">
      <c r="A6" s="332" t="s">
        <v>223</v>
      </c>
      <c r="B6" s="332"/>
      <c r="C6" s="332"/>
    </row>
    <row r="7" spans="1:3" ht="15.75" thickBot="1"/>
    <row r="8" spans="1:3">
      <c r="A8" s="333"/>
      <c r="B8" s="149" t="s">
        <v>24</v>
      </c>
      <c r="C8" s="150" t="s">
        <v>24</v>
      </c>
    </row>
    <row r="9" spans="1:3" ht="21" customHeight="1" thickBot="1">
      <c r="A9" s="334"/>
      <c r="B9" s="151" t="s">
        <v>25</v>
      </c>
      <c r="C9" s="152" t="s">
        <v>26</v>
      </c>
    </row>
    <row r="10" spans="1:3" ht="21" customHeight="1">
      <c r="A10" s="153" t="s">
        <v>224</v>
      </c>
      <c r="B10" s="195">
        <v>4339401</v>
      </c>
      <c r="C10" s="154">
        <f>Performanca!D57</f>
        <v>3878079.1099999994</v>
      </c>
    </row>
    <row r="11" spans="1:3" ht="21" customHeight="1">
      <c r="A11" s="155"/>
      <c r="B11" s="189"/>
      <c r="C11" s="156"/>
    </row>
    <row r="12" spans="1:3" ht="21" customHeight="1">
      <c r="A12" s="157" t="s">
        <v>225</v>
      </c>
      <c r="B12" s="190"/>
      <c r="C12" s="158"/>
    </row>
    <row r="13" spans="1:3" ht="21" customHeight="1">
      <c r="A13" s="159" t="s">
        <v>226</v>
      </c>
      <c r="B13" s="191"/>
      <c r="C13" s="160"/>
    </row>
    <row r="14" spans="1:3" ht="21" customHeight="1">
      <c r="A14" s="159" t="s">
        <v>227</v>
      </c>
      <c r="B14" s="191"/>
      <c r="C14" s="160"/>
    </row>
    <row r="15" spans="1:3" ht="21" customHeight="1">
      <c r="A15" s="161" t="s">
        <v>228</v>
      </c>
      <c r="B15" s="192"/>
      <c r="C15" s="160"/>
    </row>
    <row r="16" spans="1:3" ht="21" customHeight="1">
      <c r="A16" s="159" t="s">
        <v>229</v>
      </c>
      <c r="B16" s="191"/>
      <c r="C16" s="160"/>
    </row>
    <row r="17" spans="1:3" ht="21" customHeight="1">
      <c r="A17" s="157" t="s">
        <v>230</v>
      </c>
      <c r="B17" s="190"/>
      <c r="C17" s="160">
        <f>SUM(C13:C16)</f>
        <v>0</v>
      </c>
    </row>
    <row r="18" spans="1:3" ht="21" customHeight="1">
      <c r="A18" s="157"/>
      <c r="B18" s="190"/>
      <c r="C18" s="160"/>
    </row>
    <row r="19" spans="1:3" ht="21" customHeight="1">
      <c r="A19" s="157" t="s">
        <v>231</v>
      </c>
      <c r="B19" s="194">
        <f>B10</f>
        <v>4339401</v>
      </c>
      <c r="C19" s="160">
        <f>C17+C10</f>
        <v>3878079.1099999994</v>
      </c>
    </row>
    <row r="20" spans="1:3" ht="21" customHeight="1">
      <c r="A20" s="155"/>
      <c r="B20" s="189"/>
      <c r="C20" s="162"/>
    </row>
    <row r="21" spans="1:3" ht="21" customHeight="1">
      <c r="A21" s="155" t="s">
        <v>232</v>
      </c>
      <c r="B21" s="189"/>
      <c r="C21" s="160"/>
    </row>
    <row r="22" spans="1:3" ht="21" customHeight="1">
      <c r="A22" s="159" t="s">
        <v>233</v>
      </c>
      <c r="B22" s="191"/>
      <c r="C22" s="162"/>
    </row>
    <row r="23" spans="1:3" ht="21" customHeight="1" thickBot="1">
      <c r="A23" s="163" t="s">
        <v>234</v>
      </c>
      <c r="B23" s="193"/>
      <c r="C23" s="164"/>
    </row>
  </sheetData>
  <mergeCells count="2">
    <mergeCell ref="A6:C6"/>
    <mergeCell ref="A8:A9"/>
  </mergeCells>
  <pageMargins left="0.7" right="0.7" top="0.75" bottom="0.75" header="0.3" footer="0.3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B1:I75"/>
  <sheetViews>
    <sheetView workbookViewId="0">
      <selection activeCell="C20" sqref="C20"/>
    </sheetView>
  </sheetViews>
  <sheetFormatPr defaultColWidth="9.140625" defaultRowHeight="15"/>
  <cols>
    <col min="1" max="1" width="4" style="22" customWidth="1"/>
    <col min="2" max="2" width="83.7109375" style="22" customWidth="1"/>
    <col min="3" max="3" width="15.7109375" style="22" customWidth="1"/>
    <col min="4" max="4" width="2.7109375" style="22" customWidth="1"/>
    <col min="5" max="5" width="15.7109375" style="22" customWidth="1"/>
    <col min="6" max="6" width="11.5703125" style="22" customWidth="1"/>
    <col min="7" max="7" width="10.140625" style="22" bestFit="1" customWidth="1"/>
    <col min="8" max="8" width="9.140625" style="22"/>
    <col min="9" max="9" width="10.5703125" style="22" bestFit="1" customWidth="1"/>
    <col min="10" max="16384" width="9.140625" style="22"/>
  </cols>
  <sheetData>
    <row r="1" spans="2:7">
      <c r="B1" s="20" t="s">
        <v>20</v>
      </c>
      <c r="C1" s="21">
        <v>2020</v>
      </c>
    </row>
    <row r="2" spans="2:7">
      <c r="B2" s="23" t="s">
        <v>21</v>
      </c>
      <c r="C2" s="21" t="s">
        <v>244</v>
      </c>
    </row>
    <row r="3" spans="2:7">
      <c r="B3" s="23" t="s">
        <v>22</v>
      </c>
      <c r="C3" s="21" t="s">
        <v>245</v>
      </c>
      <c r="D3" s="21"/>
      <c r="E3" s="21"/>
    </row>
    <row r="4" spans="2:7">
      <c r="B4" s="23" t="s">
        <v>23</v>
      </c>
      <c r="C4" s="21" t="s">
        <v>237</v>
      </c>
      <c r="D4" s="21"/>
      <c r="E4" s="21"/>
    </row>
    <row r="5" spans="2:7">
      <c r="B5" s="57" t="s">
        <v>161</v>
      </c>
      <c r="C5" s="29"/>
      <c r="D5" s="30"/>
      <c r="E5" s="29"/>
    </row>
    <row r="6" spans="2:7">
      <c r="B6" s="97"/>
      <c r="C6" s="29"/>
      <c r="D6" s="30"/>
      <c r="E6" s="29"/>
    </row>
    <row r="7" spans="2:7">
      <c r="B7" s="335"/>
      <c r="C7" s="26" t="s">
        <v>24</v>
      </c>
      <c r="D7" s="26"/>
      <c r="E7" s="26" t="s">
        <v>24</v>
      </c>
    </row>
    <row r="8" spans="2:7" ht="14.1" customHeight="1">
      <c r="B8" s="335"/>
      <c r="C8" s="26" t="s">
        <v>25</v>
      </c>
      <c r="D8" s="26"/>
      <c r="E8" s="26" t="s">
        <v>26</v>
      </c>
    </row>
    <row r="9" spans="2:7" ht="14.1" customHeight="1">
      <c r="B9" s="60"/>
      <c r="C9" s="29"/>
      <c r="D9" s="30"/>
      <c r="E9" s="29"/>
    </row>
    <row r="10" spans="2:7" ht="14.1" customHeight="1">
      <c r="B10" s="31" t="s">
        <v>162</v>
      </c>
      <c r="C10" s="98"/>
      <c r="D10" s="99"/>
      <c r="E10" s="98"/>
    </row>
    <row r="11" spans="2:7" ht="14.1" customHeight="1">
      <c r="B11" s="47" t="s">
        <v>163</v>
      </c>
      <c r="C11" s="36">
        <v>4339401</v>
      </c>
      <c r="D11" s="33"/>
      <c r="E11" s="36">
        <v>3878079</v>
      </c>
      <c r="F11" s="126"/>
      <c r="G11" s="126"/>
    </row>
    <row r="12" spans="2:7" ht="14.1" customHeight="1">
      <c r="B12" s="100" t="s">
        <v>164</v>
      </c>
      <c r="C12" s="36"/>
      <c r="D12" s="33"/>
      <c r="E12" s="36"/>
    </row>
    <row r="13" spans="2:7" ht="14.1" customHeight="1">
      <c r="B13" s="101" t="s">
        <v>165</v>
      </c>
      <c r="C13" s="36"/>
      <c r="D13" s="33"/>
      <c r="E13" s="36"/>
    </row>
    <row r="14" spans="2:7" ht="14.1" customHeight="1">
      <c r="B14" s="101" t="s">
        <v>166</v>
      </c>
      <c r="C14" s="36"/>
      <c r="D14" s="33"/>
      <c r="E14" s="36"/>
    </row>
    <row r="15" spans="2:7">
      <c r="B15" s="102" t="s">
        <v>127</v>
      </c>
      <c r="C15" s="36">
        <v>-838948</v>
      </c>
      <c r="D15" s="33"/>
      <c r="E15" s="36">
        <v>-563699</v>
      </c>
    </row>
    <row r="16" spans="2:7">
      <c r="B16" s="101" t="s">
        <v>126</v>
      </c>
      <c r="C16" s="36"/>
      <c r="D16" s="33"/>
      <c r="E16" s="36"/>
    </row>
    <row r="17" spans="2:5">
      <c r="B17" s="101" t="s">
        <v>167</v>
      </c>
      <c r="C17" s="36"/>
      <c r="D17" s="33"/>
      <c r="E17" s="36"/>
    </row>
    <row r="18" spans="2:5">
      <c r="B18" s="101" t="s">
        <v>168</v>
      </c>
      <c r="C18" s="36"/>
      <c r="D18" s="33"/>
      <c r="E18" s="36"/>
    </row>
    <row r="19" spans="2:5">
      <c r="B19" s="101" t="s">
        <v>169</v>
      </c>
      <c r="C19" s="36"/>
      <c r="D19" s="33"/>
      <c r="E19" s="36"/>
    </row>
    <row r="20" spans="2:5">
      <c r="B20" s="101" t="s">
        <v>170</v>
      </c>
      <c r="C20" s="36"/>
      <c r="D20" s="44"/>
      <c r="E20" s="48"/>
    </row>
    <row r="21" spans="2:5">
      <c r="B21" s="101" t="s">
        <v>171</v>
      </c>
      <c r="C21" s="36"/>
      <c r="D21" s="44"/>
      <c r="E21" s="48"/>
    </row>
    <row r="22" spans="2:5">
      <c r="B22" s="101" t="s">
        <v>172</v>
      </c>
      <c r="C22" s="36"/>
      <c r="D22" s="44"/>
      <c r="E22" s="48"/>
    </row>
    <row r="23" spans="2:5">
      <c r="B23" s="101" t="s">
        <v>172</v>
      </c>
      <c r="C23" s="36"/>
      <c r="D23" s="44"/>
      <c r="E23" s="48"/>
    </row>
    <row r="24" spans="2:5">
      <c r="B24" s="101"/>
      <c r="C24" s="36"/>
      <c r="D24" s="33"/>
      <c r="E24" s="36"/>
    </row>
    <row r="25" spans="2:5" ht="14.1" customHeight="1">
      <c r="B25" s="47" t="s">
        <v>173</v>
      </c>
      <c r="C25" s="36"/>
      <c r="D25" s="33"/>
      <c r="E25" s="36"/>
    </row>
    <row r="26" spans="2:5" ht="14.1" customHeight="1">
      <c r="B26" s="101" t="s">
        <v>174</v>
      </c>
      <c r="C26" s="36"/>
      <c r="D26" s="33"/>
      <c r="E26" s="36"/>
    </row>
    <row r="27" spans="2:5">
      <c r="B27" s="101" t="s">
        <v>175</v>
      </c>
      <c r="C27" s="36"/>
      <c r="D27" s="33"/>
      <c r="E27" s="36"/>
    </row>
    <row r="28" spans="2:5">
      <c r="B28" s="101" t="s">
        <v>176</v>
      </c>
      <c r="C28" s="36"/>
      <c r="D28" s="33"/>
      <c r="E28" s="36"/>
    </row>
    <row r="29" spans="2:5">
      <c r="B29" s="101" t="s">
        <v>172</v>
      </c>
      <c r="C29" s="36"/>
      <c r="D29" s="33"/>
      <c r="E29" s="36"/>
    </row>
    <row r="30" spans="2:5">
      <c r="B30" s="101"/>
      <c r="C30" s="36"/>
      <c r="D30" s="33"/>
      <c r="E30" s="36"/>
    </row>
    <row r="31" spans="2:5" ht="14.1" customHeight="1">
      <c r="B31" s="47" t="s">
        <v>177</v>
      </c>
      <c r="C31" s="36"/>
      <c r="D31" s="33"/>
      <c r="E31" s="36"/>
    </row>
    <row r="32" spans="2:5">
      <c r="B32" s="101" t="s">
        <v>178</v>
      </c>
      <c r="C32" s="36"/>
      <c r="D32" s="33"/>
      <c r="E32" s="36">
        <v>1834316</v>
      </c>
    </row>
    <row r="33" spans="2:7" ht="14.25" customHeight="1">
      <c r="B33" s="101" t="s">
        <v>179</v>
      </c>
      <c r="C33" s="36"/>
      <c r="D33" s="33"/>
      <c r="E33" s="36">
        <v>1209531</v>
      </c>
    </row>
    <row r="34" spans="2:7" ht="14.25" customHeight="1">
      <c r="B34" s="101" t="s">
        <v>180</v>
      </c>
      <c r="C34" s="36">
        <v>-10778635</v>
      </c>
      <c r="D34" s="33"/>
      <c r="E34" s="36">
        <v>-17561827</v>
      </c>
    </row>
    <row r="35" spans="2:7">
      <c r="B35" s="101" t="s">
        <v>181</v>
      </c>
      <c r="C35" s="36"/>
      <c r="D35" s="33"/>
      <c r="E35" s="36"/>
    </row>
    <row r="36" spans="2:7" ht="14.1" customHeight="1">
      <c r="B36" s="101" t="s">
        <v>172</v>
      </c>
      <c r="C36" s="36"/>
      <c r="D36" s="33"/>
      <c r="E36" s="36"/>
    </row>
    <row r="37" spans="2:7">
      <c r="B37" s="31" t="s">
        <v>182</v>
      </c>
      <c r="C37" s="45">
        <f>SUM(C11:C36)</f>
        <v>-7278182</v>
      </c>
      <c r="D37" s="46"/>
      <c r="E37" s="45">
        <f>SUM(E11:E36)</f>
        <v>-11203600</v>
      </c>
      <c r="G37" s="126"/>
    </row>
    <row r="38" spans="2:7">
      <c r="B38" s="103"/>
      <c r="C38" s="36"/>
      <c r="D38" s="33"/>
      <c r="E38" s="36"/>
    </row>
    <row r="39" spans="2:7">
      <c r="B39" s="31" t="s">
        <v>183</v>
      </c>
      <c r="C39" s="36"/>
      <c r="D39" s="33"/>
      <c r="E39" s="36"/>
    </row>
    <row r="40" spans="2:7" ht="14.1" customHeight="1">
      <c r="B40" s="101" t="s">
        <v>184</v>
      </c>
      <c r="C40" s="36"/>
      <c r="D40" s="33"/>
      <c r="E40" s="36"/>
    </row>
    <row r="41" spans="2:7">
      <c r="B41" s="101" t="s">
        <v>185</v>
      </c>
      <c r="C41" s="36">
        <v>-45835</v>
      </c>
      <c r="D41" s="33"/>
      <c r="E41" s="36">
        <v>-630000</v>
      </c>
    </row>
    <row r="42" spans="2:7" ht="25.15" customHeight="1">
      <c r="B42" s="101" t="s">
        <v>186</v>
      </c>
      <c r="C42" s="36"/>
      <c r="D42" s="33"/>
      <c r="E42" s="36"/>
    </row>
    <row r="43" spans="2:7" ht="25.9" customHeight="1">
      <c r="B43" s="101" t="s">
        <v>187</v>
      </c>
      <c r="C43" s="36"/>
      <c r="D43" s="33"/>
      <c r="E43" s="36"/>
    </row>
    <row r="44" spans="2:7">
      <c r="B44" s="101" t="s">
        <v>188</v>
      </c>
      <c r="C44" s="36"/>
      <c r="D44" s="33"/>
      <c r="E44" s="36"/>
    </row>
    <row r="45" spans="2:7">
      <c r="B45" s="101" t="s">
        <v>189</v>
      </c>
      <c r="C45" s="36"/>
      <c r="D45" s="33"/>
      <c r="E45" s="36"/>
    </row>
    <row r="46" spans="2:7">
      <c r="B46" s="101" t="s">
        <v>190</v>
      </c>
      <c r="C46" s="36"/>
      <c r="D46" s="33"/>
      <c r="E46" s="36"/>
    </row>
    <row r="47" spans="2:7" ht="14.1" customHeight="1">
      <c r="B47" s="101" t="s">
        <v>191</v>
      </c>
      <c r="C47" s="36"/>
      <c r="D47" s="33"/>
      <c r="E47" s="36"/>
    </row>
    <row r="48" spans="2:7" ht="14.1" customHeight="1">
      <c r="B48" s="101" t="s">
        <v>172</v>
      </c>
      <c r="C48" s="36"/>
      <c r="D48" s="33"/>
      <c r="E48" s="36"/>
    </row>
    <row r="49" spans="2:5" ht="14.1" customHeight="1">
      <c r="B49" s="31" t="s">
        <v>192</v>
      </c>
      <c r="C49" s="45">
        <f>SUM(C40:C48)</f>
        <v>-45835</v>
      </c>
      <c r="D49" s="46"/>
      <c r="E49" s="45">
        <f>SUM(E40:E48)</f>
        <v>-630000</v>
      </c>
    </row>
    <row r="50" spans="2:5" ht="14.1" customHeight="1">
      <c r="B50" s="103"/>
      <c r="C50" s="36"/>
      <c r="D50" s="33"/>
      <c r="E50" s="36"/>
    </row>
    <row r="51" spans="2:5" ht="14.1" customHeight="1">
      <c r="B51" s="31" t="s">
        <v>193</v>
      </c>
      <c r="C51" s="36"/>
      <c r="D51" s="33"/>
      <c r="E51" s="36"/>
    </row>
    <row r="52" spans="2:5" ht="14.1" customHeight="1">
      <c r="B52" s="101" t="s">
        <v>194</v>
      </c>
      <c r="C52" s="36"/>
      <c r="D52" s="33"/>
      <c r="E52" s="36"/>
    </row>
    <row r="53" spans="2:5" ht="14.1" customHeight="1">
      <c r="B53" s="101" t="s">
        <v>195</v>
      </c>
      <c r="C53" s="36"/>
      <c r="D53" s="33"/>
      <c r="E53" s="36"/>
    </row>
    <row r="54" spans="2:5" ht="14.1" customHeight="1">
      <c r="B54" s="101" t="s">
        <v>196</v>
      </c>
      <c r="C54" s="36"/>
      <c r="D54" s="33"/>
      <c r="E54" s="36"/>
    </row>
    <row r="55" spans="2:5" ht="14.1" customHeight="1">
      <c r="B55" s="101" t="s">
        <v>197</v>
      </c>
      <c r="C55" s="36"/>
      <c r="D55" s="33"/>
      <c r="E55" s="36"/>
    </row>
    <row r="56" spans="2:5" ht="14.1" customHeight="1">
      <c r="B56" s="101" t="s">
        <v>198</v>
      </c>
      <c r="C56" s="36"/>
      <c r="D56" s="33"/>
      <c r="E56" s="36"/>
    </row>
    <row r="57" spans="2:5" ht="14.1" customHeight="1">
      <c r="B57" s="101" t="s">
        <v>199</v>
      </c>
      <c r="C57" s="36"/>
      <c r="D57" s="33"/>
      <c r="E57" s="36"/>
    </row>
    <row r="58" spans="2:5" ht="14.1" customHeight="1">
      <c r="B58" s="101" t="s">
        <v>200</v>
      </c>
      <c r="C58" s="36"/>
      <c r="D58" s="33"/>
      <c r="E58" s="36"/>
    </row>
    <row r="59" spans="2:5" ht="14.1" customHeight="1">
      <c r="B59" s="101" t="s">
        <v>201</v>
      </c>
      <c r="C59" s="36"/>
      <c r="D59" s="33"/>
      <c r="E59" s="36"/>
    </row>
    <row r="60" spans="2:5" ht="15" customHeight="1">
      <c r="B60" s="101" t="s">
        <v>202</v>
      </c>
      <c r="C60" s="36"/>
      <c r="D60" s="33"/>
      <c r="E60" s="36"/>
    </row>
    <row r="61" spans="2:5" ht="14.1" customHeight="1">
      <c r="B61" s="101" t="s">
        <v>203</v>
      </c>
      <c r="C61" s="36"/>
      <c r="D61" s="44"/>
      <c r="E61" s="48"/>
    </row>
    <row r="62" spans="2:5" ht="14.1" customHeight="1">
      <c r="B62" s="101" t="s">
        <v>204</v>
      </c>
      <c r="C62" s="36"/>
      <c r="D62" s="44"/>
      <c r="E62" s="48"/>
    </row>
    <row r="63" spans="2:5" ht="14.1" customHeight="1">
      <c r="B63" s="101" t="s">
        <v>172</v>
      </c>
      <c r="C63" s="36"/>
      <c r="D63" s="33"/>
      <c r="E63" s="36"/>
    </row>
    <row r="64" spans="2:5" ht="14.1" customHeight="1">
      <c r="B64" s="31" t="s">
        <v>205</v>
      </c>
      <c r="C64" s="45">
        <f>SUM(C52:C63)</f>
        <v>0</v>
      </c>
      <c r="D64" s="46"/>
      <c r="E64" s="45">
        <f>SUM(E52:E63)</f>
        <v>0</v>
      </c>
    </row>
    <row r="65" spans="2:9" ht="14.1" customHeight="1">
      <c r="B65" s="103"/>
      <c r="C65" s="36"/>
      <c r="D65" s="33"/>
      <c r="E65" s="36"/>
    </row>
    <row r="66" spans="2:9" ht="14.1" customHeight="1">
      <c r="B66" s="31" t="s">
        <v>206</v>
      </c>
      <c r="C66" s="104">
        <f>C37+C49+C64</f>
        <v>-7324017</v>
      </c>
      <c r="D66" s="46"/>
      <c r="E66" s="104">
        <f>E37+E49+E64</f>
        <v>-11833600</v>
      </c>
    </row>
    <row r="67" spans="2:9">
      <c r="B67" s="105" t="s">
        <v>207</v>
      </c>
      <c r="C67" s="36">
        <v>18361040</v>
      </c>
      <c r="D67" s="33"/>
      <c r="E67" s="36">
        <v>18361040</v>
      </c>
      <c r="I67" s="126"/>
    </row>
    <row r="68" spans="2:9">
      <c r="B68" s="105" t="s">
        <v>208</v>
      </c>
      <c r="C68" s="36"/>
      <c r="D68" s="33"/>
      <c r="E68" s="36"/>
    </row>
    <row r="69" spans="2:9" ht="15.75" thickBot="1">
      <c r="B69" s="106" t="s">
        <v>209</v>
      </c>
      <c r="C69" s="107">
        <f>SUM(C66:C68)</f>
        <v>11037023</v>
      </c>
      <c r="D69" s="108"/>
      <c r="E69" s="107">
        <f>SUM(E66:E68)</f>
        <v>6527440</v>
      </c>
      <c r="G69" s="126"/>
    </row>
    <row r="70" spans="2:9" ht="15.75" thickTop="1"/>
    <row r="72" spans="2:9">
      <c r="B72" s="54" t="s">
        <v>104</v>
      </c>
      <c r="C72" s="109">
        <f>C69-Pozicioni!B11</f>
        <v>-0.39000000059604645</v>
      </c>
      <c r="D72" s="110"/>
      <c r="E72" s="143">
        <f>E69-Pozicioni!D11</f>
        <v>0</v>
      </c>
      <c r="F72" s="54"/>
    </row>
    <row r="75" spans="2:9">
      <c r="C75" s="111"/>
    </row>
  </sheetData>
  <mergeCells count="1">
    <mergeCell ref="B7:B8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2:J30"/>
  <sheetViews>
    <sheetView workbookViewId="0">
      <selection activeCell="I7" sqref="I7"/>
    </sheetView>
  </sheetViews>
  <sheetFormatPr defaultRowHeight="12.95" customHeight="1"/>
  <cols>
    <col min="1" max="1" width="3.7109375" customWidth="1"/>
    <col min="2" max="2" width="48.7109375" customWidth="1"/>
    <col min="3" max="7" width="17.7109375" customWidth="1"/>
  </cols>
  <sheetData>
    <row r="2" spans="1:10" ht="12.95" customHeight="1">
      <c r="B2" s="196" t="s">
        <v>257</v>
      </c>
    </row>
    <row r="3" spans="1:10" ht="12.95" customHeight="1">
      <c r="B3" s="197" t="s">
        <v>258</v>
      </c>
    </row>
    <row r="4" spans="1:10" ht="12.95" customHeight="1">
      <c r="A4" s="198"/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2.95" customHeight="1">
      <c r="A5" s="198"/>
      <c r="B5" s="198"/>
      <c r="C5" s="199" t="s">
        <v>259</v>
      </c>
      <c r="D5" s="200"/>
      <c r="E5" s="198"/>
      <c r="F5" s="198"/>
      <c r="G5" s="198"/>
      <c r="H5" s="198"/>
      <c r="I5" s="198"/>
      <c r="J5" s="198"/>
    </row>
    <row r="6" spans="1:10" ht="12.95" customHeight="1" thickBot="1">
      <c r="A6" s="198"/>
      <c r="B6" s="200"/>
      <c r="E6" s="200"/>
      <c r="F6" s="200"/>
      <c r="G6" s="200"/>
      <c r="H6" s="198"/>
      <c r="I6" s="198"/>
      <c r="J6" s="198"/>
    </row>
    <row r="7" spans="1:10" ht="45" customHeight="1" thickTop="1">
      <c r="A7" s="198"/>
      <c r="B7" s="201"/>
      <c r="C7" s="202" t="s">
        <v>260</v>
      </c>
      <c r="D7" s="202" t="s">
        <v>261</v>
      </c>
      <c r="E7" s="202" t="s">
        <v>262</v>
      </c>
      <c r="F7" s="202" t="s">
        <v>263</v>
      </c>
      <c r="G7" s="203" t="s">
        <v>210</v>
      </c>
      <c r="H7" s="198"/>
      <c r="I7" s="198"/>
      <c r="J7" s="198"/>
    </row>
    <row r="8" spans="1:10" ht="12.95" customHeight="1">
      <c r="A8" s="198"/>
      <c r="B8" s="204" t="s">
        <v>264</v>
      </c>
      <c r="C8" s="205">
        <v>100000</v>
      </c>
      <c r="D8" s="205">
        <v>0</v>
      </c>
      <c r="E8" s="205"/>
      <c r="F8" s="205"/>
      <c r="G8" s="206">
        <f>D8+C8+E8+F8</f>
        <v>100000</v>
      </c>
      <c r="H8" s="198"/>
      <c r="I8" s="198"/>
      <c r="J8" s="198"/>
    </row>
    <row r="9" spans="1:10" ht="12.95" customHeight="1">
      <c r="A9" s="198"/>
      <c r="B9" s="207"/>
      <c r="C9" s="208"/>
      <c r="D9" s="208"/>
      <c r="E9" s="208"/>
      <c r="F9" s="208"/>
      <c r="G9" s="206">
        <f t="shared" ref="G9:G22" si="0">D9+C9+E9+F9</f>
        <v>0</v>
      </c>
      <c r="H9" s="198"/>
      <c r="I9" s="198"/>
      <c r="J9" s="198"/>
    </row>
    <row r="10" spans="1:10" ht="12.95" customHeight="1">
      <c r="A10" s="198"/>
      <c r="B10" s="209" t="s">
        <v>265</v>
      </c>
      <c r="C10" s="210">
        <v>100000</v>
      </c>
      <c r="D10" s="210">
        <v>0</v>
      </c>
      <c r="E10" s="210">
        <v>10337806</v>
      </c>
      <c r="F10" s="210">
        <v>11791497</v>
      </c>
      <c r="G10" s="206">
        <f t="shared" si="0"/>
        <v>22229303</v>
      </c>
      <c r="H10" s="198"/>
      <c r="I10" s="198"/>
      <c r="J10" s="198"/>
    </row>
    <row r="11" spans="1:10" ht="12.95" customHeight="1">
      <c r="A11" s="198"/>
      <c r="B11" s="211" t="s">
        <v>266</v>
      </c>
      <c r="C11" s="205"/>
      <c r="D11" s="205"/>
      <c r="E11" s="205"/>
      <c r="F11" s="205">
        <f>[1]Pasiv!G54</f>
        <v>0</v>
      </c>
      <c r="G11" s="206">
        <f t="shared" si="0"/>
        <v>0</v>
      </c>
      <c r="H11" s="198"/>
      <c r="I11" s="198"/>
      <c r="J11" s="198"/>
    </row>
    <row r="12" spans="1:10" ht="12.95" customHeight="1">
      <c r="A12" s="198"/>
      <c r="B12" s="211" t="s">
        <v>267</v>
      </c>
      <c r="C12" s="205"/>
      <c r="D12" s="205"/>
      <c r="E12" s="205">
        <f>[1]Pasiv!G55</f>
        <v>11791497</v>
      </c>
      <c r="F12" s="205"/>
      <c r="G12" s="206">
        <f t="shared" si="0"/>
        <v>11791497</v>
      </c>
      <c r="H12" s="198"/>
      <c r="I12" s="198"/>
      <c r="J12" s="198"/>
    </row>
    <row r="13" spans="1:10" ht="12.95" customHeight="1">
      <c r="A13" s="198"/>
      <c r="B13" s="211" t="s">
        <v>268</v>
      </c>
      <c r="C13" s="205">
        <v>0</v>
      </c>
      <c r="D13" s="205"/>
      <c r="E13" s="205"/>
      <c r="F13" s="205">
        <v>0</v>
      </c>
      <c r="G13" s="206">
        <f t="shared" si="0"/>
        <v>0</v>
      </c>
      <c r="H13" s="198"/>
      <c r="I13" s="198"/>
      <c r="J13" s="198"/>
    </row>
    <row r="14" spans="1:10" ht="12.95" customHeight="1">
      <c r="A14" s="198"/>
      <c r="B14" s="211" t="s">
        <v>269</v>
      </c>
      <c r="C14" s="212">
        <v>0</v>
      </c>
      <c r="D14" s="212"/>
      <c r="E14" s="212">
        <v>0</v>
      </c>
      <c r="F14" s="212">
        <f>-E14</f>
        <v>0</v>
      </c>
      <c r="G14" s="206">
        <f t="shared" si="0"/>
        <v>0</v>
      </c>
      <c r="H14" s="198"/>
      <c r="I14" s="198"/>
      <c r="J14" s="198"/>
    </row>
    <row r="15" spans="1:10" ht="12.95" customHeight="1">
      <c r="A15" s="198"/>
      <c r="B15" s="211" t="s">
        <v>270</v>
      </c>
      <c r="C15" s="213"/>
      <c r="D15" s="208"/>
      <c r="E15" s="213"/>
      <c r="F15" s="208"/>
      <c r="G15" s="206">
        <f t="shared" si="0"/>
        <v>0</v>
      </c>
      <c r="H15" s="198"/>
      <c r="I15" s="198"/>
      <c r="J15" s="198"/>
    </row>
    <row r="16" spans="1:10" ht="12.95" customHeight="1">
      <c r="A16" s="198"/>
      <c r="B16" s="204" t="s">
        <v>271</v>
      </c>
      <c r="C16" s="205">
        <f>SUM(C10:C15)</f>
        <v>100000</v>
      </c>
      <c r="D16" s="205">
        <f>SUM(D10:D15)</f>
        <v>0</v>
      </c>
      <c r="E16" s="205">
        <v>11791497</v>
      </c>
      <c r="F16" s="205">
        <v>3878080</v>
      </c>
      <c r="G16" s="206">
        <f t="shared" si="0"/>
        <v>15769577</v>
      </c>
      <c r="H16" s="198"/>
      <c r="I16" s="198"/>
      <c r="J16" s="198"/>
    </row>
    <row r="17" spans="1:10" ht="12.95" customHeight="1">
      <c r="A17" s="198"/>
      <c r="B17" s="211" t="s">
        <v>266</v>
      </c>
      <c r="C17" s="205"/>
      <c r="D17" s="205"/>
      <c r="E17" s="205"/>
      <c r="F17" s="205"/>
      <c r="G17" s="206">
        <f t="shared" si="0"/>
        <v>0</v>
      </c>
      <c r="H17" s="198"/>
      <c r="I17" s="198"/>
      <c r="J17" s="198"/>
    </row>
    <row r="18" spans="1:10" ht="12.95" customHeight="1">
      <c r="A18" s="198"/>
      <c r="B18" s="211" t="s">
        <v>267</v>
      </c>
      <c r="C18" s="205">
        <v>0</v>
      </c>
      <c r="D18" s="205"/>
      <c r="E18" s="205"/>
      <c r="F18" s="205">
        <v>0</v>
      </c>
      <c r="G18" s="206">
        <f t="shared" si="0"/>
        <v>0</v>
      </c>
      <c r="H18" s="198"/>
      <c r="I18" s="198"/>
      <c r="J18" s="198"/>
    </row>
    <row r="19" spans="1:10" ht="12.95" customHeight="1">
      <c r="A19" s="198"/>
      <c r="B19" s="211" t="s">
        <v>268</v>
      </c>
      <c r="C19" s="205"/>
      <c r="D19" s="205"/>
      <c r="E19" s="205"/>
      <c r="F19" s="205">
        <f>-C19</f>
        <v>0</v>
      </c>
      <c r="G19" s="206">
        <f t="shared" si="0"/>
        <v>0</v>
      </c>
      <c r="H19" s="198"/>
      <c r="I19" s="198"/>
      <c r="J19" s="198"/>
    </row>
    <row r="20" spans="1:10" ht="12.95" customHeight="1">
      <c r="A20" s="198"/>
      <c r="B20" s="211" t="s">
        <v>269</v>
      </c>
      <c r="C20" s="205"/>
      <c r="D20" s="205"/>
      <c r="E20" s="205"/>
      <c r="F20" s="205"/>
      <c r="G20" s="206"/>
      <c r="H20" s="198"/>
      <c r="I20" s="198"/>
      <c r="J20" s="198"/>
    </row>
    <row r="21" spans="1:10" ht="12.95" customHeight="1">
      <c r="A21" s="198"/>
      <c r="B21" s="211" t="s">
        <v>270</v>
      </c>
      <c r="C21" s="205">
        <v>0</v>
      </c>
      <c r="D21" s="205"/>
      <c r="E21" s="205">
        <v>0</v>
      </c>
      <c r="F21" s="205">
        <v>0</v>
      </c>
      <c r="G21" s="206">
        <f t="shared" si="0"/>
        <v>0</v>
      </c>
      <c r="H21" s="198"/>
      <c r="I21" s="198"/>
      <c r="J21" s="198"/>
    </row>
    <row r="22" spans="1:10" ht="12.95" customHeight="1">
      <c r="A22" s="198"/>
      <c r="B22" s="211"/>
      <c r="C22" s="205"/>
      <c r="D22" s="205"/>
      <c r="E22" s="205"/>
      <c r="F22" s="205"/>
      <c r="G22" s="206">
        <f t="shared" si="0"/>
        <v>0</v>
      </c>
      <c r="H22" s="198"/>
      <c r="I22" s="198"/>
      <c r="J22" s="198"/>
    </row>
    <row r="23" spans="1:10" ht="12.95" customHeight="1" thickBot="1">
      <c r="A23" s="198"/>
      <c r="B23" s="214" t="s">
        <v>272</v>
      </c>
      <c r="C23" s="215">
        <v>100000</v>
      </c>
      <c r="D23" s="215">
        <f>SUM(D16:D22)</f>
        <v>0</v>
      </c>
      <c r="E23" s="215">
        <v>15669577</v>
      </c>
      <c r="F23" s="215">
        <v>4339401</v>
      </c>
      <c r="G23" s="216">
        <f>C23+E23+F23</f>
        <v>20108978</v>
      </c>
      <c r="H23" s="198"/>
      <c r="I23" s="198"/>
      <c r="J23" s="198"/>
    </row>
    <row r="24" spans="1:10" ht="12.95" customHeight="1" thickTop="1">
      <c r="A24" s="198"/>
      <c r="B24" s="217"/>
      <c r="C24" s="218"/>
      <c r="D24" s="218"/>
      <c r="E24" s="219"/>
      <c r="F24" s="220"/>
      <c r="G24" s="221"/>
      <c r="H24" s="198"/>
      <c r="I24" s="198"/>
      <c r="J24" s="198"/>
    </row>
    <row r="25" spans="1:10" ht="12.95" customHeight="1">
      <c r="A25" s="198"/>
      <c r="B25" s="222"/>
      <c r="C25" s="198"/>
      <c r="D25" s="198"/>
      <c r="E25" s="198"/>
      <c r="F25" s="223"/>
      <c r="G25" s="223"/>
      <c r="H25" s="198"/>
      <c r="I25" s="198"/>
      <c r="J25" s="198"/>
    </row>
    <row r="26" spans="1:10" ht="12.95" customHeight="1">
      <c r="A26" s="198"/>
      <c r="B26" s="222"/>
      <c r="C26" s="198"/>
      <c r="D26" s="336"/>
      <c r="E26" s="336"/>
      <c r="F26" s="336"/>
      <c r="G26" s="336"/>
      <c r="H26" s="336"/>
      <c r="I26" s="336"/>
      <c r="J26" s="198"/>
    </row>
    <row r="27" spans="1:10" ht="12.95" customHeight="1">
      <c r="A27" s="224"/>
      <c r="B27" s="225"/>
      <c r="C27" s="226"/>
      <c r="D27" s="227"/>
      <c r="E27" s="227"/>
      <c r="F27" s="227"/>
      <c r="G27" s="227"/>
      <c r="H27" s="227"/>
      <c r="I27" s="227"/>
      <c r="J27" s="198"/>
    </row>
    <row r="28" spans="1:10" ht="12.95" customHeight="1">
      <c r="A28" s="228"/>
      <c r="B28" s="198"/>
      <c r="C28" s="198"/>
      <c r="D28" s="337"/>
      <c r="E28" s="337"/>
      <c r="F28" s="337"/>
      <c r="G28" s="337"/>
      <c r="H28" s="337"/>
      <c r="I28" s="337"/>
      <c r="J28" s="198"/>
    </row>
    <row r="29" spans="1:10" ht="12.95" customHeight="1">
      <c r="A29" s="229"/>
      <c r="B29" s="198"/>
      <c r="C29" s="230"/>
      <c r="D29" s="227"/>
      <c r="E29" s="227"/>
      <c r="F29" s="227"/>
      <c r="G29" s="227"/>
      <c r="H29" s="227"/>
      <c r="I29" s="227"/>
      <c r="J29" s="198"/>
    </row>
    <row r="30" spans="1:10" ht="12.95" customHeight="1">
      <c r="D30" s="336"/>
      <c r="E30" s="336"/>
      <c r="F30" s="336"/>
      <c r="G30" s="336"/>
      <c r="H30" s="336"/>
      <c r="I30" s="336"/>
    </row>
  </sheetData>
  <mergeCells count="3">
    <mergeCell ref="D26:I26"/>
    <mergeCell ref="D28:I28"/>
    <mergeCell ref="D30:I30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O26"/>
  <sheetViews>
    <sheetView topLeftCell="A4" workbookViewId="0">
      <selection activeCell="A8" sqref="A8:J22"/>
    </sheetView>
  </sheetViews>
  <sheetFormatPr defaultColWidth="9.140625" defaultRowHeight="15"/>
  <cols>
    <col min="1" max="1" width="24.140625" style="128" bestFit="1" customWidth="1"/>
    <col min="2" max="2" width="12.28515625" style="128" bestFit="1" customWidth="1"/>
    <col min="3" max="3" width="2" style="128" customWidth="1"/>
    <col min="4" max="4" width="11.5703125" style="128" customWidth="1"/>
    <col min="5" max="5" width="2" style="128" customWidth="1"/>
    <col min="6" max="6" width="12.28515625" style="128" customWidth="1"/>
    <col min="7" max="7" width="2.42578125" style="128" customWidth="1"/>
    <col min="8" max="8" width="11" style="128" bestFit="1" customWidth="1"/>
    <col min="9" max="9" width="3" style="128" customWidth="1"/>
    <col min="10" max="10" width="11" style="128" customWidth="1"/>
    <col min="11" max="11" width="14.5703125" style="128" bestFit="1" customWidth="1"/>
    <col min="12" max="13" width="12" style="128" bestFit="1" customWidth="1"/>
    <col min="14" max="14" width="9.140625" style="128"/>
    <col min="15" max="15" width="12.85546875" style="128" bestFit="1" customWidth="1"/>
    <col min="16" max="16384" width="9.140625" style="128"/>
  </cols>
  <sheetData>
    <row r="1" spans="1:13">
      <c r="A1" s="20" t="s">
        <v>20</v>
      </c>
      <c r="B1" s="127">
        <v>2019</v>
      </c>
    </row>
    <row r="2" spans="1:13">
      <c r="A2" s="23" t="s">
        <v>21</v>
      </c>
      <c r="B2" s="127" t="s">
        <v>235</v>
      </c>
    </row>
    <row r="3" spans="1:13">
      <c r="A3" s="23" t="s">
        <v>22</v>
      </c>
      <c r="B3" s="127" t="s">
        <v>236</v>
      </c>
    </row>
    <row r="4" spans="1:13">
      <c r="A4" s="23" t="s">
        <v>23</v>
      </c>
      <c r="B4" s="127" t="s">
        <v>237</v>
      </c>
    </row>
    <row r="5" spans="1:13">
      <c r="A5" s="57" t="s">
        <v>238</v>
      </c>
    </row>
    <row r="8" spans="1:13" ht="60">
      <c r="A8" s="129"/>
      <c r="B8" s="131" t="s">
        <v>211</v>
      </c>
      <c r="C8" s="131"/>
      <c r="D8" s="131" t="s">
        <v>212</v>
      </c>
      <c r="E8" s="131"/>
      <c r="F8" s="131" t="s">
        <v>213</v>
      </c>
      <c r="G8" s="130"/>
      <c r="H8" s="131" t="s">
        <v>214</v>
      </c>
      <c r="I8" s="132"/>
      <c r="J8" s="130" t="s">
        <v>210</v>
      </c>
    </row>
    <row r="9" spans="1:13">
      <c r="A9" s="133" t="s">
        <v>215</v>
      </c>
    </row>
    <row r="10" spans="1:13">
      <c r="A10" s="134" t="s">
        <v>216</v>
      </c>
      <c r="B10" s="134">
        <v>0</v>
      </c>
      <c r="C10" s="134"/>
      <c r="D10" s="134">
        <v>11581270</v>
      </c>
      <c r="E10" s="134"/>
      <c r="F10" s="134">
        <v>325240</v>
      </c>
      <c r="G10" s="134"/>
      <c r="H10" s="134">
        <v>0</v>
      </c>
      <c r="I10" s="134"/>
      <c r="J10" s="134">
        <f>B10+D10+F10+H10</f>
        <v>11906510</v>
      </c>
      <c r="L10" s="135"/>
    </row>
    <row r="11" spans="1:13">
      <c r="A11" s="134" t="s">
        <v>217</v>
      </c>
      <c r="B11" s="134">
        <v>0</v>
      </c>
      <c r="C11" s="134"/>
      <c r="D11" s="134">
        <v>0</v>
      </c>
      <c r="E11" s="134"/>
      <c r="F11" s="134">
        <v>0</v>
      </c>
      <c r="G11" s="134"/>
      <c r="H11" s="134">
        <v>0</v>
      </c>
      <c r="I11" s="134"/>
      <c r="J11" s="134">
        <f>B11+D11+F11+H11</f>
        <v>0</v>
      </c>
      <c r="L11" s="135"/>
      <c r="M11" s="135"/>
    </row>
    <row r="12" spans="1:13">
      <c r="A12" s="134" t="s">
        <v>218</v>
      </c>
      <c r="B12" s="134">
        <v>0</v>
      </c>
      <c r="C12" s="134"/>
      <c r="D12" s="134">
        <v>0</v>
      </c>
      <c r="E12" s="134"/>
      <c r="F12" s="134">
        <v>0</v>
      </c>
      <c r="G12" s="134"/>
      <c r="H12" s="134">
        <v>0</v>
      </c>
      <c r="I12" s="134"/>
      <c r="J12" s="134">
        <f>B12+D12+F12+H12</f>
        <v>0</v>
      </c>
      <c r="M12" s="136"/>
    </row>
    <row r="13" spans="1:13" ht="15.75" thickBot="1">
      <c r="A13" s="134" t="s">
        <v>219</v>
      </c>
      <c r="B13" s="137">
        <f>SUM(B10:B12)</f>
        <v>0</v>
      </c>
      <c r="C13" s="138"/>
      <c r="D13" s="137">
        <f>SUM(D10:D12)</f>
        <v>11581270</v>
      </c>
      <c r="E13" s="138"/>
      <c r="F13" s="137">
        <f>SUM(F10:F12)</f>
        <v>325240</v>
      </c>
      <c r="G13" s="134"/>
      <c r="H13" s="137">
        <f>SUM(H10:H12)</f>
        <v>0</v>
      </c>
      <c r="I13" s="134"/>
      <c r="J13" s="137">
        <f>SUM(J10:J12)</f>
        <v>11906510</v>
      </c>
      <c r="K13" s="135"/>
      <c r="L13" s="135"/>
    </row>
    <row r="14" spans="1:13" ht="15.75" thickTop="1">
      <c r="A14" s="134"/>
      <c r="B14" s="138"/>
      <c r="C14" s="138"/>
      <c r="D14" s="138"/>
      <c r="E14" s="138"/>
      <c r="F14" s="138"/>
      <c r="G14" s="134"/>
      <c r="H14" s="138"/>
      <c r="I14" s="134"/>
      <c r="J14" s="138"/>
    </row>
    <row r="15" spans="1:13">
      <c r="A15" s="133" t="s">
        <v>220</v>
      </c>
      <c r="B15" s="134"/>
      <c r="C15" s="134"/>
      <c r="D15" s="134"/>
      <c r="E15" s="134"/>
      <c r="F15" s="134"/>
      <c r="G15" s="134"/>
      <c r="H15" s="134"/>
      <c r="I15" s="134"/>
      <c r="J15" s="134"/>
    </row>
    <row r="16" spans="1:13">
      <c r="A16" s="134" t="s">
        <v>216</v>
      </c>
      <c r="B16" s="134">
        <v>0</v>
      </c>
      <c r="C16" s="134"/>
      <c r="D16" s="134">
        <v>3563687</v>
      </c>
      <c r="E16" s="134"/>
      <c r="F16" s="134">
        <v>118090</v>
      </c>
      <c r="G16" s="134"/>
      <c r="H16" s="134">
        <v>0</v>
      </c>
      <c r="I16" s="134"/>
      <c r="J16" s="134">
        <f>B16+D16+F16+H16</f>
        <v>3681777</v>
      </c>
      <c r="K16" s="139"/>
    </row>
    <row r="17" spans="1:15">
      <c r="A17" s="134" t="s">
        <v>217</v>
      </c>
      <c r="B17" s="134">
        <v>0</v>
      </c>
      <c r="C17" s="134"/>
      <c r="D17" s="134">
        <v>0</v>
      </c>
      <c r="E17" s="134"/>
      <c r="F17" s="134">
        <v>0</v>
      </c>
      <c r="G17" s="134"/>
      <c r="H17" s="134">
        <v>0</v>
      </c>
      <c r="I17" s="134"/>
      <c r="J17" s="134">
        <f>B17+D17+F17+H17</f>
        <v>0</v>
      </c>
      <c r="K17" s="140"/>
    </row>
    <row r="18" spans="1:15">
      <c r="A18" s="134" t="s">
        <v>218</v>
      </c>
      <c r="B18" s="134">
        <v>0</v>
      </c>
      <c r="C18" s="134"/>
      <c r="D18" s="134">
        <v>0</v>
      </c>
      <c r="E18" s="134"/>
      <c r="F18" s="134">
        <v>0</v>
      </c>
      <c r="G18" s="134"/>
      <c r="H18" s="134">
        <v>0</v>
      </c>
      <c r="I18" s="134"/>
      <c r="J18" s="134">
        <f>B18+D18+F18+H18</f>
        <v>0</v>
      </c>
      <c r="L18" s="141"/>
      <c r="M18" s="135"/>
      <c r="O18" s="135"/>
    </row>
    <row r="19" spans="1:15" ht="15.75" thickBot="1">
      <c r="A19" s="134" t="s">
        <v>219</v>
      </c>
      <c r="B19" s="137">
        <f>SUM(B16:B18)</f>
        <v>0</v>
      </c>
      <c r="C19" s="138"/>
      <c r="D19" s="137">
        <f>SUM(D16:D18)</f>
        <v>3563687</v>
      </c>
      <c r="E19" s="138"/>
      <c r="F19" s="137">
        <f>SUM(F16:F18)</f>
        <v>118090</v>
      </c>
      <c r="G19" s="134"/>
      <c r="H19" s="137">
        <f>SUM(H16:H18)</f>
        <v>0</v>
      </c>
      <c r="I19" s="134"/>
      <c r="J19" s="137">
        <f>SUM(J16:J18)</f>
        <v>3681777</v>
      </c>
      <c r="O19" s="135"/>
    </row>
    <row r="20" spans="1:15" ht="15.75" thickTop="1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O20" s="136"/>
    </row>
    <row r="21" spans="1:15">
      <c r="A21" s="133" t="s">
        <v>221</v>
      </c>
      <c r="B21" s="134">
        <f>+B10-B16</f>
        <v>0</v>
      </c>
      <c r="C21" s="134"/>
      <c r="D21" s="134">
        <f>+D10-D16</f>
        <v>8017583</v>
      </c>
      <c r="E21" s="134"/>
      <c r="F21" s="134">
        <f>+F10-F16</f>
        <v>207150</v>
      </c>
      <c r="G21" s="134"/>
      <c r="H21" s="134">
        <f>+H10-H16</f>
        <v>0</v>
      </c>
      <c r="I21" s="134"/>
      <c r="J21" s="134">
        <f>+J10-J16</f>
        <v>8224733</v>
      </c>
      <c r="K21" s="141"/>
    </row>
    <row r="22" spans="1:15" ht="15.75" thickBot="1">
      <c r="A22" s="133" t="s">
        <v>222</v>
      </c>
      <c r="B22" s="137">
        <f>+B13-B19</f>
        <v>0</v>
      </c>
      <c r="C22" s="138"/>
      <c r="D22" s="137">
        <f>+D13-D19</f>
        <v>8017583</v>
      </c>
      <c r="E22" s="138"/>
      <c r="F22" s="137">
        <f>+F13-F19</f>
        <v>207150</v>
      </c>
      <c r="G22" s="134"/>
      <c r="H22" s="137">
        <f>+H13-H19</f>
        <v>0</v>
      </c>
      <c r="I22" s="134"/>
      <c r="J22" s="137">
        <f>+J13-J19</f>
        <v>8224733</v>
      </c>
      <c r="K22" s="140"/>
      <c r="L22" s="136"/>
      <c r="O22" s="135"/>
    </row>
    <row r="23" spans="1:15" ht="15.75" thickTop="1"/>
    <row r="25" spans="1:15">
      <c r="D25" s="142"/>
      <c r="K25" s="141"/>
    </row>
    <row r="26" spans="1:15">
      <c r="B26" s="135"/>
      <c r="D26" s="142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B1:U254"/>
  <sheetViews>
    <sheetView tabSelected="1" workbookViewId="0">
      <selection activeCell="R90" sqref="R90"/>
    </sheetView>
  </sheetViews>
  <sheetFormatPr defaultRowHeight="15"/>
  <cols>
    <col min="1" max="1" width="1.7109375" style="231" customWidth="1"/>
    <col min="2" max="6" width="9.140625" style="231"/>
    <col min="7" max="7" width="10.7109375" style="231" bestFit="1" customWidth="1"/>
    <col min="8" max="8" width="9.140625" style="231"/>
    <col min="9" max="9" width="15.85546875" style="231" customWidth="1"/>
    <col min="10" max="12" width="9.140625" style="231"/>
    <col min="13" max="13" width="1.7109375" style="231" customWidth="1"/>
    <col min="14" max="14" width="1.5703125" style="231" customWidth="1"/>
    <col min="15" max="15" width="11.140625" style="231" customWidth="1"/>
    <col min="16" max="16" width="13" style="231" customWidth="1"/>
    <col min="17" max="17" width="10.5703125" style="231" bestFit="1" customWidth="1"/>
    <col min="18" max="19" width="9.140625" style="231"/>
    <col min="20" max="20" width="12.85546875" style="231" bestFit="1" customWidth="1"/>
    <col min="21" max="21" width="11.28515625" style="231" customWidth="1"/>
    <col min="22" max="16384" width="9.140625" style="231"/>
  </cols>
  <sheetData>
    <row r="1" spans="2:12" ht="15" customHeight="1"/>
    <row r="2" spans="2:12" ht="15" customHeight="1">
      <c r="B2" s="344" t="s">
        <v>273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2:12" ht="15.75"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5" spans="2:12">
      <c r="B5" s="233" t="s">
        <v>274</v>
      </c>
    </row>
    <row r="6" spans="2:12">
      <c r="B6" s="233"/>
    </row>
    <row r="7" spans="2:12">
      <c r="B7" s="231" t="s">
        <v>275</v>
      </c>
    </row>
    <row r="8" spans="2:12">
      <c r="B8" s="234" t="s">
        <v>276</v>
      </c>
    </row>
    <row r="9" spans="2:12">
      <c r="B9" s="234" t="s">
        <v>277</v>
      </c>
    </row>
    <row r="10" spans="2:12">
      <c r="B10" s="234" t="s">
        <v>278</v>
      </c>
    </row>
    <row r="11" spans="2:12">
      <c r="B11" s="234" t="s">
        <v>279</v>
      </c>
    </row>
    <row r="12" spans="2:12">
      <c r="B12" s="234" t="s">
        <v>280</v>
      </c>
    </row>
    <row r="13" spans="2:12">
      <c r="B13" s="234"/>
    </row>
    <row r="14" spans="2:12">
      <c r="B14" s="235" t="s">
        <v>281</v>
      </c>
      <c r="C14" s="236"/>
      <c r="D14" s="237"/>
      <c r="E14" s="237"/>
      <c r="F14" s="237"/>
      <c r="G14" s="237"/>
      <c r="H14" s="237"/>
      <c r="I14" s="237"/>
      <c r="J14" s="237"/>
      <c r="K14" s="238"/>
    </row>
    <row r="15" spans="2:12">
      <c r="B15" s="239"/>
      <c r="C15" s="240" t="s">
        <v>282</v>
      </c>
      <c r="D15" s="237"/>
      <c r="E15" s="237"/>
      <c r="F15" s="237"/>
      <c r="G15" s="237"/>
      <c r="H15" s="237"/>
      <c r="I15" s="237"/>
      <c r="J15" s="237"/>
      <c r="K15" s="238"/>
    </row>
    <row r="16" spans="2:12">
      <c r="B16" s="239"/>
      <c r="C16" s="240" t="s">
        <v>283</v>
      </c>
      <c r="D16" s="237"/>
      <c r="E16" s="237"/>
      <c r="F16" s="237"/>
      <c r="G16" s="237"/>
      <c r="H16" s="237"/>
      <c r="I16" s="237"/>
      <c r="J16" s="237"/>
      <c r="K16" s="238"/>
    </row>
    <row r="17" spans="2:11">
      <c r="B17" s="239" t="s">
        <v>284</v>
      </c>
      <c r="C17" s="241"/>
      <c r="D17" s="237"/>
      <c r="E17" s="237"/>
      <c r="F17" s="237"/>
      <c r="G17" s="237"/>
      <c r="H17" s="237"/>
      <c r="I17" s="237"/>
      <c r="J17" s="237"/>
      <c r="K17" s="238"/>
    </row>
    <row r="18" spans="2:11">
      <c r="B18" s="239"/>
      <c r="C18" s="240" t="s">
        <v>285</v>
      </c>
      <c r="D18" s="237"/>
      <c r="E18" s="237"/>
      <c r="F18" s="237"/>
      <c r="G18" s="237"/>
      <c r="H18" s="237"/>
      <c r="I18" s="237"/>
      <c r="J18" s="237"/>
      <c r="K18" s="238"/>
    </row>
    <row r="19" spans="2:11">
      <c r="B19" s="242"/>
      <c r="C19" s="240" t="s">
        <v>286</v>
      </c>
      <c r="D19" s="237"/>
      <c r="E19" s="237"/>
      <c r="F19" s="237"/>
      <c r="G19" s="237"/>
      <c r="H19" s="237"/>
      <c r="I19" s="237"/>
      <c r="J19" s="237"/>
      <c r="K19" s="238"/>
    </row>
    <row r="20" spans="2:11">
      <c r="B20" s="243"/>
      <c r="C20" s="244" t="s">
        <v>287</v>
      </c>
      <c r="D20" s="237"/>
      <c r="E20" s="237"/>
      <c r="F20" s="237"/>
      <c r="G20" s="237"/>
      <c r="H20" s="237"/>
      <c r="I20" s="237"/>
      <c r="J20" s="237"/>
      <c r="K20" s="238"/>
    </row>
    <row r="21" spans="2:11" ht="15.75">
      <c r="B21" s="245" t="s">
        <v>288</v>
      </c>
      <c r="C21" s="246" t="s">
        <v>289</v>
      </c>
      <c r="D21" s="237"/>
      <c r="E21" s="237"/>
      <c r="F21" s="237"/>
      <c r="G21" s="237"/>
      <c r="H21" s="237"/>
      <c r="I21" s="237"/>
      <c r="J21" s="237"/>
      <c r="K21" s="238"/>
    </row>
    <row r="22" spans="2:11">
      <c r="B22" s="247">
        <v>1</v>
      </c>
      <c r="C22" s="248" t="s">
        <v>290</v>
      </c>
      <c r="D22" s="237"/>
      <c r="E22" s="237"/>
      <c r="F22" s="237"/>
      <c r="G22" s="237"/>
      <c r="H22" s="237"/>
      <c r="I22" s="237"/>
      <c r="J22" s="237"/>
      <c r="K22" s="238"/>
    </row>
    <row r="23" spans="2:11">
      <c r="B23" s="247">
        <v>2</v>
      </c>
      <c r="C23" s="237" t="s">
        <v>291</v>
      </c>
      <c r="D23" s="237"/>
      <c r="E23" s="237"/>
      <c r="F23" s="237"/>
      <c r="G23" s="237"/>
      <c r="H23" s="237"/>
      <c r="I23" s="237"/>
      <c r="J23" s="237"/>
      <c r="K23" s="238"/>
    </row>
    <row r="24" spans="2:11">
      <c r="B24" s="249">
        <v>3</v>
      </c>
      <c r="C24" s="237" t="s">
        <v>292</v>
      </c>
      <c r="D24" s="237"/>
      <c r="E24" s="237"/>
      <c r="F24" s="237"/>
      <c r="G24" s="237"/>
      <c r="H24" s="237"/>
      <c r="I24" s="237"/>
      <c r="J24" s="237"/>
      <c r="K24" s="238"/>
    </row>
    <row r="25" spans="2:11">
      <c r="B25" s="249">
        <v>4</v>
      </c>
      <c r="C25" s="237" t="s">
        <v>293</v>
      </c>
      <c r="D25" s="237"/>
      <c r="E25" s="237"/>
      <c r="F25" s="237"/>
      <c r="G25" s="237"/>
      <c r="H25" s="237"/>
      <c r="I25" s="237"/>
      <c r="J25" s="237"/>
      <c r="K25" s="238"/>
    </row>
    <row r="26" spans="2:11">
      <c r="B26" s="249"/>
      <c r="C26" s="248" t="s">
        <v>294</v>
      </c>
      <c r="D26" s="237"/>
      <c r="E26" s="237"/>
      <c r="F26" s="237"/>
      <c r="G26" s="237"/>
      <c r="H26" s="237"/>
      <c r="I26" s="237"/>
      <c r="J26" s="237"/>
      <c r="K26" s="238"/>
    </row>
    <row r="27" spans="2:11">
      <c r="B27" s="249" t="s">
        <v>295</v>
      </c>
      <c r="C27" s="250"/>
      <c r="D27" s="237"/>
      <c r="E27" s="237"/>
      <c r="F27" s="237"/>
      <c r="G27" s="237"/>
      <c r="H27" s="237"/>
      <c r="I27" s="237"/>
      <c r="J27" s="237"/>
      <c r="K27" s="238"/>
    </row>
    <row r="28" spans="2:11">
      <c r="B28" s="249"/>
      <c r="C28" s="248" t="s">
        <v>296</v>
      </c>
      <c r="D28" s="237"/>
      <c r="E28" s="237"/>
      <c r="F28" s="237"/>
      <c r="G28" s="237"/>
      <c r="H28" s="237"/>
      <c r="I28" s="237"/>
      <c r="J28" s="237"/>
      <c r="K28" s="238"/>
    </row>
    <row r="29" spans="2:11">
      <c r="B29" s="249" t="s">
        <v>297</v>
      </c>
      <c r="C29" s="250"/>
      <c r="D29" s="237"/>
      <c r="E29" s="237"/>
      <c r="F29" s="237"/>
      <c r="G29" s="237"/>
      <c r="H29" s="237"/>
      <c r="I29" s="237"/>
      <c r="J29" s="237"/>
      <c r="K29" s="238"/>
    </row>
    <row r="30" spans="2:11">
      <c r="B30" s="249"/>
      <c r="C30" s="248" t="s">
        <v>298</v>
      </c>
      <c r="D30" s="237"/>
      <c r="E30" s="237"/>
      <c r="F30" s="237"/>
      <c r="G30" s="237"/>
      <c r="H30" s="237"/>
      <c r="I30" s="237"/>
      <c r="J30" s="237"/>
      <c r="K30" s="238"/>
    </row>
    <row r="31" spans="2:11">
      <c r="B31" s="249" t="s">
        <v>299</v>
      </c>
      <c r="C31" s="250"/>
      <c r="D31" s="237"/>
      <c r="E31" s="237"/>
      <c r="F31" s="237"/>
      <c r="G31" s="237"/>
      <c r="H31" s="237"/>
      <c r="I31" s="237"/>
      <c r="J31" s="237"/>
      <c r="K31" s="238"/>
    </row>
    <row r="32" spans="2:11">
      <c r="B32" s="249"/>
      <c r="C32" s="250" t="s">
        <v>300</v>
      </c>
      <c r="D32" s="237"/>
      <c r="E32" s="237"/>
      <c r="F32" s="237"/>
      <c r="G32" s="237"/>
      <c r="H32" s="237"/>
      <c r="I32" s="237"/>
      <c r="J32" s="237"/>
      <c r="K32" s="238"/>
    </row>
    <row r="33" spans="2:11">
      <c r="B33" s="249" t="s">
        <v>301</v>
      </c>
      <c r="C33" s="250"/>
      <c r="D33" s="237"/>
      <c r="E33" s="237"/>
      <c r="F33" s="237"/>
      <c r="G33" s="237"/>
      <c r="H33" s="237"/>
      <c r="I33" s="237"/>
      <c r="J33" s="237"/>
      <c r="K33" s="238"/>
    </row>
    <row r="34" spans="2:11">
      <c r="B34" s="251" t="s">
        <v>302</v>
      </c>
      <c r="C34" s="250"/>
      <c r="D34" s="237"/>
      <c r="E34" s="237"/>
      <c r="F34" s="237"/>
      <c r="G34" s="237"/>
      <c r="H34" s="237"/>
      <c r="I34" s="237"/>
      <c r="J34" s="237"/>
      <c r="K34" s="238"/>
    </row>
    <row r="35" spans="2:11">
      <c r="B35" s="249"/>
      <c r="C35" s="250" t="s">
        <v>303</v>
      </c>
      <c r="D35" s="237"/>
      <c r="E35" s="237"/>
      <c r="F35" s="237"/>
      <c r="G35" s="237"/>
      <c r="H35" s="237"/>
      <c r="I35" s="237"/>
      <c r="J35" s="237"/>
      <c r="K35" s="238"/>
    </row>
    <row r="36" spans="2:11">
      <c r="B36" s="251" t="s">
        <v>304</v>
      </c>
      <c r="C36" s="250"/>
      <c r="D36" s="237"/>
      <c r="E36" s="237"/>
      <c r="F36" s="237"/>
      <c r="G36" s="237"/>
      <c r="H36" s="237"/>
      <c r="I36" s="237"/>
      <c r="J36" s="237"/>
      <c r="K36" s="238"/>
    </row>
    <row r="37" spans="2:11">
      <c r="B37" s="249"/>
      <c r="C37" s="250" t="s">
        <v>305</v>
      </c>
      <c r="D37" s="237"/>
      <c r="E37" s="237"/>
      <c r="F37" s="237"/>
      <c r="G37" s="237"/>
      <c r="H37" s="237"/>
      <c r="I37" s="237"/>
      <c r="J37" s="237"/>
      <c r="K37" s="238"/>
    </row>
    <row r="38" spans="2:11">
      <c r="B38" s="251" t="s">
        <v>306</v>
      </c>
      <c r="C38" s="250"/>
      <c r="D38" s="237"/>
      <c r="E38" s="237"/>
      <c r="F38" s="237"/>
      <c r="G38" s="237"/>
      <c r="H38" s="237"/>
      <c r="I38" s="237"/>
      <c r="J38" s="237"/>
      <c r="K38" s="238"/>
    </row>
    <row r="39" spans="2:11">
      <c r="B39" s="249" t="s">
        <v>307</v>
      </c>
      <c r="C39" s="250" t="s">
        <v>308</v>
      </c>
      <c r="D39" s="237"/>
      <c r="E39" s="237"/>
      <c r="F39" s="237"/>
      <c r="G39" s="237"/>
      <c r="H39" s="237"/>
      <c r="I39" s="237"/>
      <c r="J39" s="237"/>
      <c r="K39" s="238"/>
    </row>
    <row r="40" spans="2:11">
      <c r="B40" s="249"/>
      <c r="C40" s="248" t="s">
        <v>309</v>
      </c>
      <c r="D40" s="237"/>
      <c r="E40" s="237"/>
      <c r="F40" s="237"/>
      <c r="G40" s="237"/>
      <c r="H40" s="237"/>
      <c r="I40" s="237"/>
      <c r="J40" s="237"/>
      <c r="K40" s="238"/>
    </row>
    <row r="41" spans="2:11">
      <c r="B41" s="249"/>
      <c r="C41" s="248" t="s">
        <v>310</v>
      </c>
      <c r="D41" s="237"/>
      <c r="E41" s="237"/>
      <c r="F41" s="237"/>
      <c r="G41" s="237"/>
      <c r="H41" s="237"/>
      <c r="I41" s="237"/>
      <c r="J41" s="237"/>
      <c r="K41" s="238"/>
    </row>
    <row r="42" spans="2:11">
      <c r="B42" s="249"/>
      <c r="C42" s="248" t="s">
        <v>311</v>
      </c>
      <c r="D42" s="237"/>
      <c r="E42" s="237"/>
      <c r="F42" s="237"/>
      <c r="G42" s="237"/>
      <c r="H42" s="237"/>
      <c r="I42" s="237"/>
      <c r="J42" s="237"/>
      <c r="K42" s="238"/>
    </row>
    <row r="43" spans="2:11">
      <c r="B43" s="249"/>
      <c r="C43" s="248" t="s">
        <v>312</v>
      </c>
      <c r="D43" s="237"/>
      <c r="E43" s="237"/>
      <c r="F43" s="237"/>
      <c r="G43" s="237"/>
      <c r="H43" s="237"/>
      <c r="I43" s="237"/>
      <c r="J43" s="237"/>
      <c r="K43" s="238"/>
    </row>
    <row r="44" spans="2:11">
      <c r="B44" s="249"/>
      <c r="C44" s="248" t="s">
        <v>313</v>
      </c>
      <c r="D44" s="237"/>
      <c r="E44" s="237"/>
      <c r="F44" s="237"/>
      <c r="G44" s="237"/>
      <c r="H44" s="237"/>
      <c r="I44" s="237"/>
      <c r="J44" s="237"/>
      <c r="K44" s="238"/>
    </row>
    <row r="45" spans="2:11">
      <c r="B45" s="249"/>
      <c r="C45" s="248" t="s">
        <v>314</v>
      </c>
      <c r="D45" s="237"/>
      <c r="E45" s="237"/>
      <c r="F45" s="237"/>
      <c r="G45" s="237"/>
      <c r="H45" s="237"/>
      <c r="I45" s="237"/>
      <c r="J45" s="237"/>
      <c r="K45" s="238"/>
    </row>
    <row r="46" spans="2:11">
      <c r="B46" s="249"/>
      <c r="C46" s="250"/>
      <c r="D46" s="237"/>
      <c r="E46" s="237"/>
      <c r="F46" s="237"/>
      <c r="G46" s="237"/>
      <c r="H46" s="237"/>
      <c r="I46" s="237"/>
      <c r="J46" s="237"/>
      <c r="K46" s="238"/>
    </row>
    <row r="47" spans="2:11" ht="15.75">
      <c r="B47" s="245" t="s">
        <v>315</v>
      </c>
      <c r="C47" s="246" t="s">
        <v>316</v>
      </c>
      <c r="D47" s="237"/>
      <c r="E47" s="237"/>
      <c r="F47" s="237"/>
      <c r="G47" s="237"/>
      <c r="H47" s="237"/>
      <c r="I47" s="237"/>
      <c r="J47" s="237"/>
      <c r="K47" s="238"/>
    </row>
    <row r="48" spans="2:11">
      <c r="B48" s="249"/>
      <c r="C48" s="248" t="s">
        <v>317</v>
      </c>
      <c r="D48" s="237"/>
      <c r="E48" s="237"/>
      <c r="F48" s="237"/>
      <c r="G48" s="237"/>
      <c r="H48" s="237"/>
      <c r="I48" s="237"/>
      <c r="J48" s="237"/>
      <c r="K48" s="238"/>
    </row>
    <row r="49" spans="2:12">
      <c r="B49" s="252" t="s">
        <v>318</v>
      </c>
      <c r="C49" s="250"/>
      <c r="D49" s="237"/>
      <c r="E49" s="237"/>
      <c r="F49" s="237"/>
      <c r="G49" s="237"/>
      <c r="H49" s="237"/>
      <c r="I49" s="237"/>
      <c r="J49" s="237"/>
      <c r="K49" s="238"/>
    </row>
    <row r="50" spans="2:12">
      <c r="B50" s="249"/>
      <c r="C50" s="250" t="s">
        <v>319</v>
      </c>
      <c r="D50" s="237"/>
      <c r="E50" s="237"/>
      <c r="F50" s="237"/>
      <c r="G50" s="237"/>
      <c r="H50" s="237"/>
      <c r="I50" s="237"/>
      <c r="J50" s="237"/>
      <c r="K50" s="238"/>
    </row>
    <row r="51" spans="2:12">
      <c r="B51" s="249" t="s">
        <v>320</v>
      </c>
      <c r="C51" s="250"/>
      <c r="D51" s="237"/>
      <c r="E51" s="237"/>
      <c r="F51" s="237"/>
      <c r="G51" s="237"/>
      <c r="H51" s="237"/>
      <c r="I51" s="237"/>
      <c r="J51" s="237"/>
      <c r="K51" s="238"/>
    </row>
    <row r="52" spans="2:12">
      <c r="B52" s="249"/>
      <c r="C52" s="250" t="s">
        <v>321</v>
      </c>
      <c r="D52" s="237"/>
      <c r="E52" s="237"/>
      <c r="F52" s="237"/>
      <c r="G52" s="237"/>
      <c r="H52" s="237"/>
      <c r="I52" s="237"/>
      <c r="J52" s="237"/>
      <c r="K52" s="238"/>
    </row>
    <row r="53" spans="2:12">
      <c r="B53" s="253" t="s">
        <v>322</v>
      </c>
      <c r="C53" s="250"/>
      <c r="D53" s="237"/>
      <c r="E53" s="237"/>
      <c r="F53" s="237"/>
      <c r="G53" s="237"/>
      <c r="H53" s="237"/>
      <c r="I53" s="237"/>
      <c r="J53" s="237"/>
      <c r="K53" s="238"/>
    </row>
    <row r="54" spans="2:12">
      <c r="B54" s="249"/>
      <c r="C54" s="250" t="s">
        <v>323</v>
      </c>
      <c r="D54" s="237"/>
      <c r="E54" s="237"/>
      <c r="F54" s="237"/>
      <c r="G54" s="237"/>
      <c r="H54" s="237"/>
      <c r="I54" s="237"/>
      <c r="J54" s="237"/>
      <c r="K54" s="238"/>
    </row>
    <row r="55" spans="2:12">
      <c r="B55" s="253" t="s">
        <v>324</v>
      </c>
      <c r="C55" s="250"/>
      <c r="D55" s="237"/>
      <c r="E55" s="237"/>
      <c r="F55" s="237"/>
      <c r="G55" s="237"/>
      <c r="H55" s="237"/>
      <c r="I55" s="237"/>
      <c r="J55" s="237"/>
      <c r="K55" s="238"/>
    </row>
    <row r="56" spans="2:12">
      <c r="B56" s="249"/>
      <c r="C56" s="237" t="s">
        <v>325</v>
      </c>
      <c r="D56" s="237"/>
      <c r="E56" s="237"/>
      <c r="F56" s="237"/>
      <c r="G56" s="237"/>
      <c r="H56" s="237"/>
      <c r="I56" s="237"/>
      <c r="J56" s="237"/>
      <c r="K56" s="238"/>
    </row>
    <row r="57" spans="2:12">
      <c r="B57" s="249" t="s">
        <v>326</v>
      </c>
      <c r="C57" s="250"/>
      <c r="D57" s="237"/>
      <c r="E57" s="237"/>
      <c r="F57" s="237"/>
      <c r="G57" s="237"/>
      <c r="H57" s="237"/>
      <c r="I57" s="237"/>
      <c r="J57" s="237"/>
      <c r="K57" s="238"/>
    </row>
    <row r="58" spans="2:12">
      <c r="B58" s="249" t="s">
        <v>327</v>
      </c>
      <c r="C58" s="250"/>
      <c r="D58" s="237"/>
      <c r="E58" s="237"/>
      <c r="F58" s="237"/>
      <c r="G58" s="237"/>
      <c r="H58" s="237"/>
      <c r="I58" s="237"/>
      <c r="J58" s="237"/>
      <c r="K58" s="238"/>
    </row>
    <row r="59" spans="2:12">
      <c r="B59" s="249" t="s">
        <v>328</v>
      </c>
      <c r="C59" s="250"/>
      <c r="D59" s="237"/>
      <c r="E59" s="237"/>
      <c r="F59" s="237"/>
      <c r="G59" s="237"/>
      <c r="H59" s="237"/>
      <c r="I59" s="237"/>
      <c r="J59" s="237"/>
      <c r="K59" s="238"/>
    </row>
    <row r="60" spans="2:12">
      <c r="B60" s="249"/>
      <c r="C60" s="237" t="s">
        <v>329</v>
      </c>
      <c r="D60" s="237"/>
      <c r="E60" s="237"/>
      <c r="F60" s="237"/>
      <c r="G60" s="237"/>
      <c r="H60" s="237"/>
      <c r="I60" s="237"/>
      <c r="J60" s="237"/>
      <c r="K60" s="238"/>
    </row>
    <row r="61" spans="2:12">
      <c r="B61" s="249"/>
      <c r="C61" s="250" t="s">
        <v>330</v>
      </c>
      <c r="D61" s="237"/>
      <c r="E61" s="237"/>
      <c r="F61" s="237"/>
      <c r="G61" s="237"/>
      <c r="H61" s="237"/>
      <c r="I61" s="237"/>
      <c r="J61" s="237"/>
      <c r="K61" s="238"/>
    </row>
    <row r="62" spans="2:12">
      <c r="B62" s="249"/>
      <c r="C62" s="250" t="s">
        <v>331</v>
      </c>
      <c r="D62" s="237"/>
      <c r="E62" s="237"/>
      <c r="F62" s="237"/>
      <c r="G62" s="237"/>
      <c r="H62" s="237"/>
      <c r="I62" s="237"/>
      <c r="J62" s="237"/>
      <c r="K62" s="238"/>
    </row>
    <row r="63" spans="2:12">
      <c r="B63" s="249"/>
      <c r="C63" s="237" t="s">
        <v>332</v>
      </c>
      <c r="D63" s="237"/>
      <c r="E63" s="237"/>
      <c r="F63" s="237"/>
      <c r="G63" s="237"/>
      <c r="H63" s="237"/>
      <c r="I63" s="237"/>
      <c r="J63" s="237"/>
      <c r="K63" s="238"/>
      <c r="L63" s="254"/>
    </row>
    <row r="64" spans="2:12" ht="15.75" thickBot="1">
      <c r="B64" s="255" t="s">
        <v>333</v>
      </c>
      <c r="C64" s="256"/>
      <c r="D64" s="257"/>
      <c r="E64" s="257"/>
      <c r="F64" s="257"/>
      <c r="G64" s="257"/>
      <c r="H64" s="257"/>
      <c r="I64" s="257"/>
      <c r="J64" s="257"/>
      <c r="K64" s="258"/>
    </row>
    <row r="65" spans="2:20">
      <c r="B65" s="234"/>
    </row>
    <row r="66" spans="2:20">
      <c r="B66" s="259" t="s">
        <v>334</v>
      </c>
    </row>
    <row r="67" spans="2:20">
      <c r="B67" s="233"/>
    </row>
    <row r="68" spans="2:20">
      <c r="B68" s="234" t="s">
        <v>335</v>
      </c>
    </row>
    <row r="69" spans="2:20">
      <c r="B69" s="260"/>
      <c r="C69" s="261"/>
      <c r="D69" s="261"/>
      <c r="E69" s="261"/>
      <c r="F69" s="261"/>
      <c r="G69" s="261"/>
      <c r="H69" s="261"/>
      <c r="I69" s="261"/>
      <c r="J69" s="261"/>
      <c r="K69" s="261"/>
      <c r="L69" s="261"/>
    </row>
    <row r="70" spans="2:20">
      <c r="B70" s="338" t="s">
        <v>336</v>
      </c>
      <c r="C70" s="338"/>
      <c r="D70" s="338"/>
      <c r="E70" s="338"/>
      <c r="F70" s="338"/>
      <c r="G70" s="338"/>
      <c r="H70" s="338"/>
      <c r="I70" s="338"/>
      <c r="J70" s="338"/>
      <c r="K70" s="338"/>
      <c r="L70" s="338"/>
      <c r="M70" s="262"/>
      <c r="N70" s="262"/>
      <c r="O70" s="262"/>
      <c r="P70" s="262"/>
      <c r="Q70" s="262"/>
      <c r="R70" s="262"/>
      <c r="S70" s="262"/>
      <c r="T70" s="262"/>
    </row>
    <row r="71" spans="2:20">
      <c r="B71" s="263" t="s">
        <v>337</v>
      </c>
      <c r="C71" s="339" t="s">
        <v>338</v>
      </c>
      <c r="D71" s="340"/>
      <c r="E71" s="340"/>
      <c r="F71" s="341"/>
      <c r="G71" s="339" t="s">
        <v>339</v>
      </c>
      <c r="H71" s="341"/>
      <c r="I71" s="342"/>
      <c r="J71" s="342"/>
      <c r="K71" s="343"/>
      <c r="L71" s="343"/>
      <c r="M71" s="264"/>
      <c r="N71" s="264"/>
      <c r="O71" s="264"/>
      <c r="P71" s="264"/>
      <c r="Q71" s="264"/>
      <c r="R71" s="264"/>
      <c r="S71" s="264"/>
      <c r="T71" s="264"/>
    </row>
    <row r="72" spans="2:20">
      <c r="B72" s="265">
        <v>1</v>
      </c>
      <c r="C72" s="345" t="s">
        <v>340</v>
      </c>
      <c r="D72" s="345"/>
      <c r="E72" s="345"/>
      <c r="F72" s="345"/>
      <c r="G72" s="351" t="s">
        <v>341</v>
      </c>
      <c r="H72" s="352"/>
      <c r="I72" s="353">
        <v>1336808</v>
      </c>
      <c r="J72" s="353"/>
      <c r="K72" s="353">
        <v>1335180</v>
      </c>
      <c r="L72" s="353"/>
      <c r="M72" s="266"/>
      <c r="N72" s="266"/>
      <c r="O72" s="266"/>
      <c r="P72" s="266"/>
      <c r="Q72" s="266"/>
      <c r="R72" s="266"/>
      <c r="S72" s="266"/>
    </row>
    <row r="73" spans="2:20">
      <c r="B73" s="265">
        <v>2</v>
      </c>
      <c r="C73" s="354" t="s">
        <v>342</v>
      </c>
      <c r="D73" s="354"/>
      <c r="E73" s="354"/>
      <c r="F73" s="354"/>
      <c r="G73" s="351" t="s">
        <v>343</v>
      </c>
      <c r="H73" s="352"/>
      <c r="I73" s="353">
        <v>9700215</v>
      </c>
      <c r="J73" s="353"/>
      <c r="K73" s="353">
        <v>5192264</v>
      </c>
      <c r="L73" s="353"/>
      <c r="M73" s="266"/>
      <c r="N73" s="266"/>
      <c r="O73" s="266"/>
      <c r="P73" s="266"/>
      <c r="Q73" s="266"/>
      <c r="R73" s="266"/>
      <c r="S73" s="266"/>
    </row>
    <row r="74" spans="2:20">
      <c r="B74" s="265">
        <v>3</v>
      </c>
      <c r="C74" s="345" t="s">
        <v>344</v>
      </c>
      <c r="D74" s="345"/>
      <c r="E74" s="345"/>
      <c r="F74" s="345"/>
      <c r="G74" s="346" t="s">
        <v>341</v>
      </c>
      <c r="H74" s="347"/>
      <c r="I74" s="348">
        <v>0</v>
      </c>
      <c r="J74" s="348"/>
      <c r="K74" s="348">
        <v>0</v>
      </c>
      <c r="L74" s="348"/>
      <c r="M74" s="266"/>
      <c r="N74" s="266"/>
      <c r="O74" s="266"/>
      <c r="P74" s="266"/>
      <c r="Q74" s="266"/>
      <c r="R74" s="266"/>
      <c r="S74" s="266"/>
      <c r="T74" s="266"/>
    </row>
    <row r="75" spans="2:20">
      <c r="B75" s="267"/>
      <c r="C75" s="349" t="s">
        <v>345</v>
      </c>
      <c r="D75" s="349"/>
      <c r="E75" s="349"/>
      <c r="F75" s="349"/>
      <c r="G75" s="349"/>
      <c r="H75" s="349"/>
      <c r="I75" s="350">
        <f>SUM(I72:I74)</f>
        <v>11037023</v>
      </c>
      <c r="J75" s="350"/>
      <c r="K75" s="350">
        <f>SUM(K72:K74)</f>
        <v>6527444</v>
      </c>
      <c r="L75" s="350"/>
      <c r="M75" s="266"/>
      <c r="N75" s="266"/>
      <c r="O75" s="266"/>
      <c r="P75" s="266"/>
      <c r="Q75" s="266"/>
      <c r="R75" s="266"/>
      <c r="S75" s="266"/>
      <c r="T75" s="266"/>
    </row>
    <row r="76" spans="2:20">
      <c r="B76" s="268"/>
      <c r="C76" s="269"/>
      <c r="D76" s="269"/>
      <c r="E76" s="269"/>
      <c r="F76" s="269"/>
      <c r="G76" s="269"/>
      <c r="H76" s="269"/>
      <c r="I76" s="268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</row>
    <row r="77" spans="2:20">
      <c r="B77" s="234" t="s">
        <v>346</v>
      </c>
    </row>
    <row r="78" spans="2:20">
      <c r="B78" s="234" t="s">
        <v>347</v>
      </c>
    </row>
    <row r="79" spans="2:20">
      <c r="B79" s="234" t="s">
        <v>348</v>
      </c>
    </row>
    <row r="80" spans="2:20">
      <c r="B80" s="234"/>
    </row>
    <row r="81" spans="2:12">
      <c r="B81" s="259" t="s">
        <v>349</v>
      </c>
    </row>
    <row r="82" spans="2:12">
      <c r="B82" s="233"/>
    </row>
    <row r="83" spans="2:12">
      <c r="B83" s="234" t="s">
        <v>350</v>
      </c>
      <c r="L83" s="254">
        <v>3</v>
      </c>
    </row>
    <row r="84" spans="2:12">
      <c r="B84" s="234"/>
    </row>
    <row r="85" spans="2:12">
      <c r="B85" s="234"/>
    </row>
    <row r="86" spans="2:12">
      <c r="B86" s="338" t="s">
        <v>336</v>
      </c>
      <c r="C86" s="338"/>
      <c r="D86" s="338"/>
      <c r="E86" s="338"/>
      <c r="F86" s="338"/>
      <c r="G86" s="338"/>
      <c r="H86" s="338"/>
      <c r="I86" s="338"/>
      <c r="J86" s="338"/>
      <c r="K86" s="338"/>
      <c r="L86" s="338"/>
    </row>
    <row r="87" spans="2:12">
      <c r="B87" s="263" t="s">
        <v>337</v>
      </c>
      <c r="C87" s="339" t="s">
        <v>338</v>
      </c>
      <c r="D87" s="340"/>
      <c r="E87" s="340"/>
      <c r="F87" s="340"/>
      <c r="G87" s="340"/>
      <c r="H87" s="341"/>
      <c r="I87" s="339">
        <v>2020</v>
      </c>
      <c r="J87" s="341"/>
      <c r="K87" s="339">
        <v>2019</v>
      </c>
      <c r="L87" s="341"/>
    </row>
    <row r="88" spans="2:12">
      <c r="B88" s="270">
        <v>1</v>
      </c>
      <c r="C88" s="271" t="s">
        <v>351</v>
      </c>
      <c r="D88" s="272"/>
      <c r="E88" s="272"/>
      <c r="F88" s="272"/>
      <c r="G88" s="273"/>
      <c r="H88" s="273"/>
      <c r="I88" s="355">
        <v>0</v>
      </c>
      <c r="J88" s="355"/>
      <c r="K88" s="355">
        <v>0</v>
      </c>
      <c r="L88" s="355"/>
    </row>
    <row r="89" spans="2:12">
      <c r="B89" s="270">
        <v>2</v>
      </c>
      <c r="C89" s="271" t="s">
        <v>352</v>
      </c>
      <c r="D89" s="272"/>
      <c r="E89" s="272"/>
      <c r="F89" s="272"/>
      <c r="G89" s="273"/>
      <c r="H89" s="273"/>
      <c r="I89" s="355">
        <v>0</v>
      </c>
      <c r="J89" s="355"/>
      <c r="K89" s="355">
        <v>0</v>
      </c>
      <c r="L89" s="355"/>
    </row>
    <row r="90" spans="2:12">
      <c r="B90" s="270">
        <v>3</v>
      </c>
      <c r="C90" s="271" t="s">
        <v>353</v>
      </c>
      <c r="D90" s="272"/>
      <c r="E90" s="272"/>
      <c r="F90" s="272"/>
      <c r="G90" s="273"/>
      <c r="H90" s="273"/>
      <c r="I90" s="355">
        <v>0</v>
      </c>
      <c r="J90" s="355"/>
      <c r="K90" s="355">
        <v>0</v>
      </c>
      <c r="L90" s="355"/>
    </row>
    <row r="91" spans="2:12">
      <c r="B91" s="270">
        <v>4</v>
      </c>
      <c r="C91" s="274" t="s">
        <v>354</v>
      </c>
      <c r="D91" s="275"/>
      <c r="E91" s="275"/>
      <c r="F91" s="275"/>
      <c r="G91" s="276"/>
      <c r="H91" s="276"/>
      <c r="I91" s="355">
        <v>0</v>
      </c>
      <c r="J91" s="355"/>
      <c r="K91" s="355">
        <v>0</v>
      </c>
      <c r="L91" s="355"/>
    </row>
    <row r="92" spans="2:12">
      <c r="B92" s="270"/>
      <c r="C92" s="277" t="s">
        <v>355</v>
      </c>
      <c r="D92" s="278"/>
      <c r="E92" s="278"/>
      <c r="F92" s="278"/>
      <c r="G92" s="279"/>
      <c r="H92" s="280"/>
      <c r="I92" s="361">
        <v>1171640</v>
      </c>
      <c r="J92" s="355"/>
      <c r="K92" s="361">
        <v>1387232</v>
      </c>
      <c r="L92" s="355"/>
    </row>
    <row r="93" spans="2:12">
      <c r="B93" s="270"/>
      <c r="C93" s="281" t="s">
        <v>356</v>
      </c>
      <c r="D93" s="282"/>
      <c r="E93" s="282"/>
      <c r="F93" s="282"/>
      <c r="G93" s="283"/>
      <c r="H93" s="283"/>
      <c r="I93" s="355">
        <v>0</v>
      </c>
      <c r="J93" s="355"/>
      <c r="K93" s="355">
        <v>851173</v>
      </c>
      <c r="L93" s="355"/>
    </row>
    <row r="94" spans="2:12">
      <c r="B94" s="270"/>
      <c r="C94" s="271" t="s">
        <v>357</v>
      </c>
      <c r="D94" s="272"/>
      <c r="E94" s="272"/>
      <c r="F94" s="272"/>
      <c r="G94" s="273"/>
      <c r="H94" s="273"/>
      <c r="I94" s="355">
        <v>0</v>
      </c>
      <c r="J94" s="355"/>
      <c r="K94" s="355">
        <v>0</v>
      </c>
      <c r="L94" s="355"/>
    </row>
    <row r="95" spans="2:12">
      <c r="B95" s="270"/>
      <c r="C95" s="271" t="s">
        <v>358</v>
      </c>
      <c r="D95" s="272"/>
      <c r="E95" s="272"/>
      <c r="F95" s="272"/>
      <c r="G95" s="273"/>
      <c r="H95" s="273"/>
      <c r="I95" s="355">
        <v>0</v>
      </c>
      <c r="J95" s="355"/>
      <c r="K95" s="355">
        <v>0</v>
      </c>
      <c r="L95" s="355"/>
    </row>
    <row r="96" spans="2:12">
      <c r="B96" s="270">
        <v>5</v>
      </c>
      <c r="C96" s="271" t="s">
        <v>359</v>
      </c>
      <c r="D96" s="272"/>
      <c r="E96" s="272"/>
      <c r="F96" s="272"/>
      <c r="G96" s="273"/>
      <c r="H96" s="273"/>
      <c r="I96" s="355">
        <v>0</v>
      </c>
      <c r="J96" s="355"/>
      <c r="K96" s="355">
        <v>0</v>
      </c>
      <c r="L96" s="355"/>
    </row>
    <row r="97" spans="2:20">
      <c r="B97" s="284"/>
      <c r="C97" s="356" t="s">
        <v>345</v>
      </c>
      <c r="D97" s="357"/>
      <c r="E97" s="357"/>
      <c r="F97" s="357"/>
      <c r="G97" s="357"/>
      <c r="H97" s="358"/>
      <c r="I97" s="359">
        <f>SUM(I88:I96)</f>
        <v>1171640</v>
      </c>
      <c r="J97" s="360"/>
      <c r="K97" s="359">
        <f>SUM(K88:K96)</f>
        <v>2238405</v>
      </c>
      <c r="L97" s="360"/>
      <c r="M97" s="269"/>
      <c r="N97" s="269"/>
      <c r="O97" s="269"/>
      <c r="P97" s="269"/>
      <c r="Q97" s="269"/>
      <c r="R97" s="269"/>
      <c r="S97" s="269"/>
      <c r="T97" s="269"/>
    </row>
    <row r="98" spans="2:20">
      <c r="B98" s="269"/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</row>
    <row r="99" spans="2:20"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</row>
    <row r="100" spans="2:20">
      <c r="B100" s="234" t="s">
        <v>360</v>
      </c>
    </row>
    <row r="101" spans="2:20">
      <c r="B101" s="234" t="s">
        <v>361</v>
      </c>
    </row>
    <row r="102" spans="2:20">
      <c r="B102" s="234" t="s">
        <v>362</v>
      </c>
    </row>
    <row r="103" spans="2:20">
      <c r="B103" s="234" t="s">
        <v>363</v>
      </c>
    </row>
    <row r="104" spans="2:20">
      <c r="B104" s="234" t="s">
        <v>364</v>
      </c>
    </row>
    <row r="105" spans="2:20">
      <c r="B105" s="234"/>
    </row>
    <row r="106" spans="2:20">
      <c r="B106" s="259" t="s">
        <v>365</v>
      </c>
    </row>
    <row r="107" spans="2:20">
      <c r="B107" s="233"/>
    </row>
    <row r="108" spans="2:20">
      <c r="B108" s="234" t="s">
        <v>366</v>
      </c>
      <c r="F108" s="285"/>
    </row>
    <row r="109" spans="2:20">
      <c r="B109" s="234" t="s">
        <v>367</v>
      </c>
    </row>
    <row r="110" spans="2:20">
      <c r="B110" s="234"/>
      <c r="P110" s="286"/>
    </row>
    <row r="111" spans="2:20">
      <c r="B111" s="259" t="s">
        <v>368</v>
      </c>
    </row>
    <row r="112" spans="2:20">
      <c r="B112" s="233"/>
    </row>
    <row r="113" spans="2:21" ht="13.5" customHeight="1">
      <c r="B113" s="234" t="s">
        <v>369</v>
      </c>
    </row>
    <row r="114" spans="2:21" ht="13.5" customHeight="1">
      <c r="B114" s="234" t="s">
        <v>370</v>
      </c>
    </row>
    <row r="115" spans="2:21" ht="13.5" customHeight="1">
      <c r="B115" s="234"/>
    </row>
    <row r="116" spans="2:21" ht="13.5" customHeight="1">
      <c r="B116" s="259" t="s">
        <v>371</v>
      </c>
    </row>
    <row r="117" spans="2:21" ht="13.5" customHeight="1">
      <c r="B117" s="233"/>
    </row>
    <row r="118" spans="2:21" ht="13.5" customHeight="1">
      <c r="B118" s="234" t="s">
        <v>372</v>
      </c>
    </row>
    <row r="119" spans="2:21" ht="13.5" customHeight="1">
      <c r="B119" s="234" t="s">
        <v>373</v>
      </c>
    </row>
    <row r="122" spans="2:21" ht="15" customHeight="1">
      <c r="B122" s="365" t="s">
        <v>374</v>
      </c>
      <c r="C122" s="366" t="s">
        <v>375</v>
      </c>
      <c r="D122" s="366"/>
      <c r="E122" s="366"/>
      <c r="F122" s="366"/>
      <c r="G122" s="367" t="s">
        <v>376</v>
      </c>
      <c r="H122" s="362" t="s">
        <v>377</v>
      </c>
      <c r="I122" s="367" t="s">
        <v>378</v>
      </c>
      <c r="J122" s="362" t="s">
        <v>379</v>
      </c>
      <c r="K122" s="362" t="s">
        <v>380</v>
      </c>
      <c r="L122" s="362" t="s">
        <v>210</v>
      </c>
    </row>
    <row r="123" spans="2:21" ht="15" customHeight="1">
      <c r="B123" s="365"/>
      <c r="C123" s="366"/>
      <c r="D123" s="366"/>
      <c r="E123" s="366"/>
      <c r="F123" s="366"/>
      <c r="G123" s="367"/>
      <c r="H123" s="362"/>
      <c r="I123" s="367"/>
      <c r="J123" s="362"/>
      <c r="K123" s="362"/>
      <c r="L123" s="362"/>
    </row>
    <row r="124" spans="2:21" ht="15" customHeight="1">
      <c r="B124" s="365"/>
      <c r="C124" s="366"/>
      <c r="D124" s="366"/>
      <c r="E124" s="366"/>
      <c r="F124" s="366"/>
      <c r="G124" s="367"/>
      <c r="H124" s="362"/>
      <c r="I124" s="367"/>
      <c r="J124" s="362"/>
      <c r="K124" s="362"/>
      <c r="L124" s="362"/>
    </row>
    <row r="125" spans="2:21" ht="13.5" customHeight="1">
      <c r="B125" s="287" t="s">
        <v>381</v>
      </c>
      <c r="C125" s="363" t="s">
        <v>382</v>
      </c>
      <c r="D125" s="363"/>
      <c r="E125" s="363"/>
      <c r="F125" s="363"/>
      <c r="G125" s="288">
        <v>0</v>
      </c>
      <c r="H125" s="288">
        <v>0</v>
      </c>
      <c r="I125" s="289">
        <v>3891725.9040000001</v>
      </c>
      <c r="J125" s="288">
        <v>269320</v>
      </c>
      <c r="K125" s="288">
        <v>0</v>
      </c>
      <c r="L125" s="288">
        <f>G125+H125+I125+J125+K125</f>
        <v>4161045.9040000001</v>
      </c>
      <c r="M125" s="290"/>
      <c r="N125" s="290"/>
      <c r="O125" s="290"/>
      <c r="P125" s="291"/>
      <c r="Q125" s="291"/>
      <c r="R125" s="290"/>
      <c r="S125" s="290"/>
      <c r="T125" s="290"/>
      <c r="U125" s="290"/>
    </row>
    <row r="126" spans="2:21" ht="13.5" customHeight="1">
      <c r="B126" s="292"/>
      <c r="C126" s="364" t="s">
        <v>383</v>
      </c>
      <c r="D126" s="364"/>
      <c r="E126" s="364"/>
      <c r="F126" s="364"/>
      <c r="G126" s="293">
        <v>0</v>
      </c>
      <c r="H126" s="294">
        <v>0</v>
      </c>
      <c r="I126" s="294"/>
      <c r="J126" s="294">
        <v>45834</v>
      </c>
      <c r="K126" s="294">
        <v>0</v>
      </c>
      <c r="L126" s="288">
        <f t="shared" ref="L126:L139" si="0">G126+H126+I126+J126+K126</f>
        <v>45834</v>
      </c>
      <c r="M126" s="264"/>
      <c r="N126" s="264"/>
      <c r="O126" s="264"/>
      <c r="P126" s="264"/>
      <c r="Q126" s="264"/>
      <c r="R126" s="264"/>
      <c r="S126" s="264"/>
      <c r="T126" s="264"/>
      <c r="U126" s="264"/>
    </row>
    <row r="127" spans="2:21" ht="13.5" customHeight="1">
      <c r="B127" s="292"/>
      <c r="C127" s="369" t="s">
        <v>384</v>
      </c>
      <c r="D127" s="369"/>
      <c r="E127" s="369"/>
      <c r="F127" s="369"/>
      <c r="G127" s="293">
        <v>0</v>
      </c>
      <c r="H127" s="294">
        <v>0</v>
      </c>
      <c r="I127" s="294">
        <v>0</v>
      </c>
      <c r="J127" s="294">
        <v>0</v>
      </c>
      <c r="K127" s="294">
        <v>0</v>
      </c>
      <c r="L127" s="288">
        <f t="shared" si="0"/>
        <v>0</v>
      </c>
      <c r="M127" s="264"/>
      <c r="N127" s="264"/>
      <c r="O127" s="264"/>
      <c r="P127" s="264"/>
      <c r="Q127" s="264"/>
      <c r="R127" s="264"/>
      <c r="S127" s="264"/>
      <c r="T127" s="264"/>
      <c r="U127" s="264"/>
    </row>
    <row r="128" spans="2:21" ht="13.5" customHeight="1">
      <c r="B128" s="292"/>
      <c r="C128" s="364" t="s">
        <v>385</v>
      </c>
      <c r="D128" s="364"/>
      <c r="E128" s="364"/>
      <c r="F128" s="364"/>
      <c r="G128" s="293">
        <f>G125+G126-G127</f>
        <v>0</v>
      </c>
      <c r="H128" s="293">
        <f>H125+H126-H127</f>
        <v>0</v>
      </c>
      <c r="I128" s="293">
        <f>I125+I126-I127</f>
        <v>3891725.9040000001</v>
      </c>
      <c r="J128" s="293">
        <f>J125+J126-J127</f>
        <v>315154</v>
      </c>
      <c r="K128" s="293">
        <f>K125+K126-K127</f>
        <v>0</v>
      </c>
      <c r="L128" s="288">
        <f t="shared" si="0"/>
        <v>4206879.9040000001</v>
      </c>
      <c r="M128" s="266"/>
      <c r="N128" s="266"/>
      <c r="O128" s="266"/>
      <c r="P128" s="295"/>
      <c r="Q128" s="295"/>
      <c r="R128" s="266"/>
      <c r="S128" s="266"/>
      <c r="T128" s="266"/>
      <c r="U128" s="266"/>
    </row>
    <row r="129" spans="2:21" ht="13.5" customHeight="1">
      <c r="B129" s="292"/>
      <c r="C129" s="368"/>
      <c r="D129" s="368"/>
      <c r="E129" s="368"/>
      <c r="F129" s="368"/>
      <c r="G129" s="294"/>
      <c r="H129" s="294"/>
      <c r="I129" s="294"/>
      <c r="J129" s="294"/>
      <c r="K129" s="294"/>
      <c r="L129" s="288"/>
      <c r="M129" s="264"/>
      <c r="N129" s="264"/>
      <c r="O129" s="264"/>
      <c r="P129" s="264"/>
      <c r="Q129" s="264"/>
      <c r="R129" s="266"/>
      <c r="S129" s="266"/>
      <c r="T129" s="266"/>
      <c r="U129" s="266"/>
    </row>
    <row r="130" spans="2:21" ht="13.5" customHeight="1">
      <c r="B130" s="296" t="s">
        <v>386</v>
      </c>
      <c r="C130" s="364" t="s">
        <v>387</v>
      </c>
      <c r="D130" s="364"/>
      <c r="E130" s="364"/>
      <c r="F130" s="364"/>
      <c r="G130" s="293">
        <v>0</v>
      </c>
      <c r="H130" s="293">
        <v>0</v>
      </c>
      <c r="I130" s="293">
        <v>0</v>
      </c>
      <c r="J130" s="293">
        <v>0</v>
      </c>
      <c r="K130" s="293">
        <v>0</v>
      </c>
      <c r="L130" s="288">
        <f t="shared" si="0"/>
        <v>0</v>
      </c>
      <c r="M130" s="266"/>
      <c r="N130" s="266"/>
      <c r="O130" s="266"/>
      <c r="P130" s="295"/>
      <c r="Q130" s="295"/>
      <c r="R130" s="266"/>
      <c r="S130" s="266"/>
      <c r="T130" s="266"/>
      <c r="U130" s="266"/>
    </row>
    <row r="131" spans="2:21" ht="13.5" customHeight="1">
      <c r="B131" s="292"/>
      <c r="C131" s="364" t="s">
        <v>388</v>
      </c>
      <c r="D131" s="364"/>
      <c r="E131" s="364"/>
      <c r="F131" s="364"/>
      <c r="G131" s="293">
        <v>0</v>
      </c>
      <c r="H131" s="293">
        <v>0</v>
      </c>
      <c r="I131" s="293">
        <v>778345.18079999997</v>
      </c>
      <c r="J131" s="293">
        <v>60602.929279999997</v>
      </c>
      <c r="K131" s="293">
        <v>0</v>
      </c>
      <c r="L131" s="288">
        <f t="shared" si="0"/>
        <v>838948.11008000001</v>
      </c>
      <c r="M131" s="266"/>
      <c r="N131" s="266"/>
      <c r="O131" s="266"/>
      <c r="P131" s="295"/>
      <c r="Q131" s="295"/>
      <c r="R131" s="266"/>
      <c r="S131" s="266"/>
      <c r="T131" s="266"/>
      <c r="U131" s="266"/>
    </row>
    <row r="132" spans="2:21" ht="13.5" customHeight="1">
      <c r="B132" s="292"/>
      <c r="C132" s="364" t="s">
        <v>389</v>
      </c>
      <c r="D132" s="364"/>
      <c r="E132" s="364"/>
      <c r="F132" s="364"/>
      <c r="G132" s="293">
        <v>0</v>
      </c>
      <c r="H132" s="293">
        <v>0</v>
      </c>
      <c r="I132" s="293">
        <v>0</v>
      </c>
      <c r="J132" s="293">
        <v>0</v>
      </c>
      <c r="K132" s="293">
        <v>0</v>
      </c>
      <c r="L132" s="288">
        <f t="shared" si="0"/>
        <v>0</v>
      </c>
      <c r="M132" s="266"/>
      <c r="N132" s="266"/>
      <c r="O132" s="266"/>
      <c r="P132" s="295"/>
      <c r="Q132" s="295"/>
      <c r="R132" s="266"/>
      <c r="S132" s="266"/>
      <c r="T132" s="266"/>
      <c r="U132" s="266"/>
    </row>
    <row r="133" spans="2:21" ht="13.5" customHeight="1">
      <c r="B133" s="292"/>
      <c r="C133" s="364" t="s">
        <v>390</v>
      </c>
      <c r="D133" s="364"/>
      <c r="E133" s="364"/>
      <c r="F133" s="364"/>
      <c r="G133" s="293">
        <f t="shared" ref="G133:L133" si="1">G130+G131+G132</f>
        <v>0</v>
      </c>
      <c r="H133" s="293">
        <f t="shared" si="1"/>
        <v>0</v>
      </c>
      <c r="I133" s="293">
        <f t="shared" si="1"/>
        <v>778345.18079999997</v>
      </c>
      <c r="J133" s="293">
        <f t="shared" si="1"/>
        <v>60602.929279999997</v>
      </c>
      <c r="K133" s="293">
        <f t="shared" si="1"/>
        <v>0</v>
      </c>
      <c r="L133" s="293">
        <f t="shared" si="1"/>
        <v>838948.11008000001</v>
      </c>
      <c r="M133" s="266"/>
      <c r="N133" s="266"/>
      <c r="O133" s="266"/>
      <c r="P133" s="295"/>
      <c r="Q133" s="295"/>
      <c r="R133" s="266"/>
      <c r="S133" s="266"/>
      <c r="T133" s="266"/>
      <c r="U133" s="266"/>
    </row>
    <row r="134" spans="2:21" ht="13.5" customHeight="1">
      <c r="B134" s="292"/>
      <c r="C134" s="368"/>
      <c r="D134" s="368"/>
      <c r="E134" s="368"/>
      <c r="F134" s="368"/>
      <c r="G134" s="294"/>
      <c r="H134" s="294"/>
      <c r="I134" s="294"/>
      <c r="J134" s="294"/>
      <c r="K134" s="294"/>
      <c r="L134" s="288"/>
      <c r="M134" s="264"/>
      <c r="N134" s="264"/>
      <c r="O134" s="264"/>
      <c r="P134" s="264"/>
      <c r="Q134" s="264"/>
      <c r="R134" s="266"/>
      <c r="S134" s="266"/>
      <c r="T134" s="266"/>
      <c r="U134" s="266"/>
    </row>
    <row r="135" spans="2:21" ht="13.5" customHeight="1">
      <c r="B135" s="296" t="s">
        <v>391</v>
      </c>
      <c r="C135" s="364" t="s">
        <v>392</v>
      </c>
      <c r="D135" s="364"/>
      <c r="E135" s="364"/>
      <c r="F135" s="364"/>
      <c r="G135" s="293">
        <v>0</v>
      </c>
      <c r="H135" s="293">
        <v>0</v>
      </c>
      <c r="I135" s="293">
        <v>0</v>
      </c>
      <c r="J135" s="293">
        <v>0</v>
      </c>
      <c r="K135" s="293">
        <v>0</v>
      </c>
      <c r="L135" s="288">
        <f t="shared" si="0"/>
        <v>0</v>
      </c>
      <c r="M135" s="266"/>
      <c r="N135" s="266"/>
      <c r="O135" s="266"/>
      <c r="P135" s="266"/>
      <c r="Q135" s="266"/>
      <c r="R135" s="266"/>
      <c r="S135" s="266"/>
      <c r="T135" s="266"/>
      <c r="U135" s="266"/>
    </row>
    <row r="136" spans="2:21" ht="13.5" customHeight="1">
      <c r="B136" s="292"/>
      <c r="C136" s="364" t="s">
        <v>393</v>
      </c>
      <c r="D136" s="364"/>
      <c r="E136" s="364"/>
      <c r="F136" s="364"/>
      <c r="G136" s="293">
        <v>0</v>
      </c>
      <c r="H136" s="294">
        <v>0</v>
      </c>
      <c r="I136" s="294">
        <v>0</v>
      </c>
      <c r="J136" s="294">
        <v>0</v>
      </c>
      <c r="K136" s="294">
        <v>0</v>
      </c>
      <c r="L136" s="288">
        <f t="shared" si="0"/>
        <v>0</v>
      </c>
      <c r="M136" s="264"/>
      <c r="N136" s="264"/>
      <c r="O136" s="264"/>
      <c r="P136" s="264"/>
      <c r="Q136" s="264"/>
      <c r="R136" s="264"/>
      <c r="S136" s="264"/>
      <c r="T136" s="264"/>
      <c r="U136" s="264"/>
    </row>
    <row r="137" spans="2:21" ht="13.5" customHeight="1">
      <c r="B137" s="292"/>
      <c r="C137" s="364" t="s">
        <v>394</v>
      </c>
      <c r="D137" s="364"/>
      <c r="E137" s="364"/>
      <c r="F137" s="364"/>
      <c r="G137" s="293">
        <v>0</v>
      </c>
      <c r="H137" s="293">
        <v>0</v>
      </c>
      <c r="I137" s="293">
        <v>0</v>
      </c>
      <c r="J137" s="293">
        <v>0</v>
      </c>
      <c r="K137" s="293">
        <v>0</v>
      </c>
      <c r="L137" s="288">
        <f t="shared" si="0"/>
        <v>0</v>
      </c>
      <c r="M137" s="266"/>
      <c r="N137" s="266"/>
      <c r="O137" s="266"/>
      <c r="P137" s="266"/>
      <c r="Q137" s="266"/>
      <c r="R137" s="266"/>
      <c r="S137" s="266"/>
      <c r="T137" s="266"/>
      <c r="U137" s="266"/>
    </row>
    <row r="138" spans="2:21" ht="13.5" customHeight="1">
      <c r="B138" s="296" t="s">
        <v>395</v>
      </c>
      <c r="C138" s="364" t="s">
        <v>396</v>
      </c>
      <c r="D138" s="364"/>
      <c r="E138" s="364"/>
      <c r="F138" s="364"/>
      <c r="G138" s="293">
        <v>0</v>
      </c>
      <c r="H138" s="293">
        <v>0</v>
      </c>
      <c r="I138" s="293">
        <v>0</v>
      </c>
      <c r="J138" s="293">
        <v>0</v>
      </c>
      <c r="K138" s="293">
        <v>0</v>
      </c>
      <c r="L138" s="288">
        <f t="shared" si="0"/>
        <v>0</v>
      </c>
      <c r="M138" s="266"/>
      <c r="N138" s="266"/>
      <c r="O138" s="266"/>
      <c r="P138" s="295"/>
      <c r="Q138" s="295"/>
      <c r="R138" s="266"/>
      <c r="S138" s="266"/>
      <c r="T138" s="266"/>
      <c r="U138" s="266"/>
    </row>
    <row r="139" spans="2:21" ht="13.5" customHeight="1">
      <c r="B139" s="292"/>
      <c r="C139" s="368"/>
      <c r="D139" s="368"/>
      <c r="E139" s="368"/>
      <c r="F139" s="368"/>
      <c r="G139" s="294"/>
      <c r="H139" s="294"/>
      <c r="I139" s="294"/>
      <c r="J139" s="294"/>
      <c r="K139" s="294"/>
      <c r="L139" s="288">
        <f t="shared" si="0"/>
        <v>0</v>
      </c>
      <c r="M139" s="264"/>
      <c r="N139" s="264"/>
      <c r="O139" s="264"/>
      <c r="P139" s="264"/>
      <c r="Q139" s="264"/>
      <c r="R139" s="266"/>
      <c r="S139" s="266"/>
      <c r="T139" s="266"/>
      <c r="U139" s="266"/>
    </row>
    <row r="140" spans="2:21" ht="13.5" customHeight="1">
      <c r="B140" s="296" t="s">
        <v>397</v>
      </c>
      <c r="C140" s="364" t="s">
        <v>398</v>
      </c>
      <c r="D140" s="364"/>
      <c r="E140" s="364"/>
      <c r="F140" s="364"/>
      <c r="G140" s="293">
        <f t="shared" ref="G140:L140" si="2">G128-G133</f>
        <v>0</v>
      </c>
      <c r="H140" s="293">
        <f t="shared" si="2"/>
        <v>0</v>
      </c>
      <c r="I140" s="293">
        <f t="shared" si="2"/>
        <v>3113380.7231999999</v>
      </c>
      <c r="J140" s="293">
        <f t="shared" si="2"/>
        <v>254551.07072000002</v>
      </c>
      <c r="K140" s="293">
        <f t="shared" si="2"/>
        <v>0</v>
      </c>
      <c r="L140" s="293">
        <f t="shared" si="2"/>
        <v>3367931.7939200001</v>
      </c>
      <c r="M140" s="266"/>
      <c r="N140" s="266"/>
      <c r="O140" s="266"/>
      <c r="P140" s="295"/>
      <c r="Q140" s="295"/>
      <c r="R140" s="266"/>
      <c r="S140" s="266"/>
      <c r="T140" s="266"/>
      <c r="U140" s="266"/>
    </row>
    <row r="141" spans="2:21" ht="9" customHeight="1">
      <c r="B141" s="269"/>
      <c r="C141" s="269"/>
      <c r="D141" s="269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97"/>
      <c r="Q141" s="297"/>
      <c r="R141" s="269"/>
      <c r="S141" s="269"/>
      <c r="T141" s="269"/>
      <c r="U141" s="269"/>
    </row>
    <row r="142" spans="2:21" ht="15" customHeight="1">
      <c r="B142" s="298"/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69"/>
      <c r="N142" s="269"/>
      <c r="O142" s="269"/>
      <c r="P142" s="297"/>
      <c r="Q142" s="297"/>
      <c r="R142" s="269"/>
      <c r="S142" s="269"/>
      <c r="T142" s="269"/>
      <c r="U142" s="269"/>
    </row>
    <row r="143" spans="2:21" ht="13.5" customHeight="1">
      <c r="B143" s="234" t="s">
        <v>399</v>
      </c>
    </row>
    <row r="144" spans="2:21" ht="13.5" customHeight="1">
      <c r="B144" s="234" t="s">
        <v>400</v>
      </c>
    </row>
    <row r="145" spans="2:20">
      <c r="B145" s="234" t="s">
        <v>401</v>
      </c>
    </row>
    <row r="146" spans="2:20">
      <c r="B146" s="234" t="s">
        <v>402</v>
      </c>
    </row>
    <row r="148" spans="2:20">
      <c r="B148" s="234" t="s">
        <v>403</v>
      </c>
    </row>
    <row r="149" spans="2:20">
      <c r="B149" s="231" t="s">
        <v>404</v>
      </c>
    </row>
    <row r="150" spans="2:20">
      <c r="B150" s="234" t="s">
        <v>405</v>
      </c>
    </row>
    <row r="151" spans="2:20">
      <c r="B151" s="234" t="s">
        <v>406</v>
      </c>
    </row>
    <row r="152" spans="2:20">
      <c r="B152" s="259" t="s">
        <v>407</v>
      </c>
    </row>
    <row r="153" spans="2:20">
      <c r="B153" s="233"/>
    </row>
    <row r="154" spans="2:20">
      <c r="B154" s="234" t="s">
        <v>408</v>
      </c>
    </row>
    <row r="155" spans="2:20">
      <c r="B155" s="234"/>
    </row>
    <row r="156" spans="2:20">
      <c r="B156" s="338" t="s">
        <v>336</v>
      </c>
      <c r="C156" s="338"/>
      <c r="D156" s="338"/>
      <c r="E156" s="338"/>
      <c r="F156" s="338"/>
      <c r="G156" s="338"/>
      <c r="H156" s="338"/>
      <c r="I156" s="338"/>
      <c r="J156" s="338"/>
      <c r="K156" s="338"/>
      <c r="L156" s="338"/>
      <c r="M156" s="266"/>
      <c r="N156" s="266"/>
      <c r="O156" s="266"/>
      <c r="P156" s="266"/>
      <c r="Q156" s="266"/>
      <c r="R156" s="266"/>
      <c r="S156" s="266"/>
      <c r="T156" s="266"/>
    </row>
    <row r="157" spans="2:20">
      <c r="B157" s="263" t="s">
        <v>337</v>
      </c>
      <c r="C157" s="343" t="s">
        <v>338</v>
      </c>
      <c r="D157" s="343"/>
      <c r="E157" s="343"/>
      <c r="F157" s="343"/>
      <c r="G157" s="343"/>
      <c r="H157" s="343"/>
      <c r="I157" s="343">
        <v>2020</v>
      </c>
      <c r="J157" s="343"/>
      <c r="K157" s="343">
        <v>2019</v>
      </c>
      <c r="L157" s="343"/>
      <c r="M157" s="264"/>
      <c r="N157" s="264"/>
      <c r="O157" s="264"/>
      <c r="P157" s="264"/>
      <c r="Q157" s="264"/>
      <c r="R157" s="264"/>
      <c r="S157" s="264"/>
      <c r="T157" s="264"/>
    </row>
    <row r="158" spans="2:20">
      <c r="B158" s="299">
        <v>1</v>
      </c>
      <c r="C158" s="370" t="s">
        <v>409</v>
      </c>
      <c r="D158" s="370"/>
      <c r="E158" s="370"/>
      <c r="F158" s="370"/>
      <c r="G158" s="370"/>
      <c r="H158" s="370"/>
      <c r="I158" s="371">
        <v>0</v>
      </c>
      <c r="J158" s="371"/>
      <c r="K158" s="371">
        <v>0</v>
      </c>
      <c r="L158" s="371"/>
      <c r="M158" s="266"/>
      <c r="N158" s="372"/>
      <c r="O158" s="372"/>
      <c r="P158" s="372"/>
      <c r="Q158" s="372"/>
      <c r="R158" s="372"/>
      <c r="S158" s="372"/>
    </row>
    <row r="159" spans="2:20">
      <c r="B159" s="299">
        <v>2</v>
      </c>
      <c r="C159" s="370" t="s">
        <v>410</v>
      </c>
      <c r="D159" s="370"/>
      <c r="E159" s="370"/>
      <c r="F159" s="370"/>
      <c r="G159" s="370"/>
      <c r="H159" s="370"/>
      <c r="I159" s="371">
        <v>0</v>
      </c>
      <c r="J159" s="371"/>
      <c r="K159" s="371">
        <v>0</v>
      </c>
      <c r="L159" s="371"/>
      <c r="M159" s="266"/>
      <c r="N159" s="372"/>
      <c r="O159" s="372"/>
      <c r="P159" s="372"/>
      <c r="Q159" s="372"/>
      <c r="R159" s="372"/>
      <c r="S159" s="372"/>
    </row>
    <row r="160" spans="2:20">
      <c r="B160" s="299">
        <v>3</v>
      </c>
      <c r="C160" s="370" t="s">
        <v>411</v>
      </c>
      <c r="D160" s="370"/>
      <c r="E160" s="370"/>
      <c r="F160" s="370"/>
      <c r="G160" s="370"/>
      <c r="H160" s="370"/>
      <c r="I160" s="371">
        <v>0</v>
      </c>
      <c r="J160" s="371"/>
      <c r="K160" s="371">
        <v>0</v>
      </c>
      <c r="L160" s="371"/>
      <c r="M160" s="266"/>
      <c r="N160" s="372"/>
      <c r="O160" s="372"/>
      <c r="P160" s="372"/>
      <c r="Q160" s="372"/>
      <c r="R160" s="372"/>
      <c r="S160" s="372"/>
    </row>
    <row r="161" spans="2:20">
      <c r="B161" s="299">
        <v>4</v>
      </c>
      <c r="C161" s="370" t="s">
        <v>412</v>
      </c>
      <c r="D161" s="370"/>
      <c r="E161" s="370"/>
      <c r="F161" s="370"/>
      <c r="G161" s="370"/>
      <c r="H161" s="370"/>
      <c r="I161" s="371">
        <f>[2]Pasiv!E13</f>
        <v>27565922</v>
      </c>
      <c r="J161" s="371"/>
      <c r="K161" s="371">
        <v>25551338</v>
      </c>
      <c r="L161" s="371"/>
      <c r="M161" s="266"/>
      <c r="N161" s="373"/>
      <c r="O161" s="373"/>
      <c r="P161" s="373"/>
      <c r="Q161" s="373"/>
      <c r="R161" s="373"/>
      <c r="S161" s="373"/>
    </row>
    <row r="162" spans="2:20">
      <c r="B162" s="299">
        <v>5</v>
      </c>
      <c r="C162" s="370" t="s">
        <v>413</v>
      </c>
      <c r="D162" s="370"/>
      <c r="E162" s="370"/>
      <c r="F162" s="370"/>
      <c r="G162" s="370"/>
      <c r="H162" s="370"/>
      <c r="I162" s="371">
        <v>0</v>
      </c>
      <c r="J162" s="371"/>
      <c r="K162" s="371">
        <v>0</v>
      </c>
      <c r="L162" s="371"/>
      <c r="M162" s="266"/>
      <c r="N162" s="372"/>
      <c r="O162" s="372"/>
      <c r="P162" s="372"/>
      <c r="Q162" s="372"/>
      <c r="R162" s="372"/>
      <c r="S162" s="372"/>
    </row>
    <row r="163" spans="2:20">
      <c r="B163" s="299">
        <v>6</v>
      </c>
      <c r="C163" s="370" t="s">
        <v>414</v>
      </c>
      <c r="D163" s="370"/>
      <c r="E163" s="370"/>
      <c r="F163" s="370"/>
      <c r="G163" s="370"/>
      <c r="H163" s="370"/>
      <c r="I163" s="371">
        <v>0</v>
      </c>
      <c r="J163" s="371"/>
      <c r="K163" s="371">
        <v>0</v>
      </c>
      <c r="L163" s="371"/>
      <c r="M163" s="266"/>
      <c r="N163" s="372"/>
      <c r="O163" s="372"/>
      <c r="P163" s="372"/>
      <c r="Q163" s="372"/>
      <c r="R163" s="372"/>
      <c r="S163" s="372"/>
    </row>
    <row r="164" spans="2:20">
      <c r="B164" s="299">
        <v>7</v>
      </c>
      <c r="C164" s="370" t="s">
        <v>415</v>
      </c>
      <c r="D164" s="370"/>
      <c r="E164" s="370"/>
      <c r="F164" s="370"/>
      <c r="G164" s="370"/>
      <c r="H164" s="370"/>
      <c r="I164" s="371">
        <v>0</v>
      </c>
      <c r="J164" s="371"/>
      <c r="K164" s="371">
        <v>0</v>
      </c>
      <c r="L164" s="371"/>
      <c r="M164" s="266"/>
      <c r="N164" s="372"/>
      <c r="O164" s="372"/>
      <c r="P164" s="372"/>
      <c r="Q164" s="372"/>
      <c r="R164" s="372"/>
      <c r="S164" s="372"/>
    </row>
    <row r="165" spans="2:20">
      <c r="B165" s="299">
        <v>8</v>
      </c>
      <c r="C165" s="370" t="s">
        <v>416</v>
      </c>
      <c r="D165" s="370"/>
      <c r="E165" s="370"/>
      <c r="F165" s="370"/>
      <c r="G165" s="370"/>
      <c r="H165" s="370"/>
      <c r="I165" s="374">
        <f>[2]Pasiv!E17</f>
        <v>425353</v>
      </c>
      <c r="J165" s="375"/>
      <c r="K165" s="376">
        <v>405747</v>
      </c>
      <c r="L165" s="376"/>
      <c r="M165" s="266"/>
      <c r="N165" s="377"/>
      <c r="O165" s="377"/>
      <c r="P165" s="377"/>
      <c r="Q165" s="377"/>
      <c r="R165" s="377"/>
      <c r="S165" s="377"/>
    </row>
    <row r="166" spans="2:20">
      <c r="B166" s="300"/>
      <c r="C166" s="370" t="s">
        <v>417</v>
      </c>
      <c r="D166" s="370"/>
      <c r="E166" s="370"/>
      <c r="F166" s="370"/>
      <c r="G166" s="370"/>
      <c r="H166" s="370"/>
      <c r="I166" s="378">
        <f>[2]Pasiv!E18</f>
        <v>1575828</v>
      </c>
      <c r="J166" s="379"/>
      <c r="K166" s="371">
        <v>277206</v>
      </c>
      <c r="L166" s="371"/>
      <c r="M166" s="266"/>
      <c r="N166" s="380"/>
      <c r="O166" s="380"/>
      <c r="P166" s="380"/>
      <c r="Q166" s="380"/>
      <c r="R166" s="380"/>
      <c r="S166" s="380"/>
      <c r="T166" s="285"/>
    </row>
    <row r="167" spans="2:20">
      <c r="B167" s="300"/>
      <c r="C167" s="370" t="s">
        <v>418</v>
      </c>
      <c r="D167" s="370"/>
      <c r="E167" s="370"/>
      <c r="F167" s="370"/>
      <c r="G167" s="370"/>
      <c r="H167" s="370"/>
      <c r="I167" s="371"/>
      <c r="J167" s="371"/>
      <c r="K167" s="371"/>
      <c r="L167" s="371"/>
      <c r="M167" s="266"/>
      <c r="N167" s="380"/>
      <c r="O167" s="380"/>
      <c r="P167" s="380"/>
      <c r="Q167" s="380"/>
      <c r="R167" s="380"/>
      <c r="S167" s="380"/>
    </row>
    <row r="168" spans="2:20">
      <c r="B168" s="299">
        <v>9</v>
      </c>
      <c r="C168" s="370" t="s">
        <v>419</v>
      </c>
      <c r="D168" s="370"/>
      <c r="E168" s="370"/>
      <c r="F168" s="370"/>
      <c r="G168" s="370"/>
      <c r="H168" s="370"/>
      <c r="I168" s="376">
        <v>0</v>
      </c>
      <c r="J168" s="376"/>
      <c r="K168" s="376">
        <v>0</v>
      </c>
      <c r="L168" s="376"/>
      <c r="M168" s="266"/>
      <c r="N168" s="377"/>
      <c r="O168" s="377"/>
      <c r="P168" s="377"/>
      <c r="Q168" s="377"/>
      <c r="R168" s="377"/>
      <c r="S168" s="377"/>
    </row>
    <row r="169" spans="2:20">
      <c r="B169" s="300"/>
      <c r="C169" s="370" t="s">
        <v>420</v>
      </c>
      <c r="D169" s="370"/>
      <c r="E169" s="370"/>
      <c r="F169" s="370"/>
      <c r="G169" s="370"/>
      <c r="H169" s="370"/>
      <c r="I169" s="371">
        <v>0</v>
      </c>
      <c r="J169" s="371"/>
      <c r="K169" s="371">
        <v>0</v>
      </c>
      <c r="L169" s="371"/>
      <c r="M169" s="266"/>
      <c r="N169" s="372"/>
      <c r="O169" s="372"/>
      <c r="P169" s="372"/>
      <c r="Q169" s="372"/>
      <c r="R169" s="372"/>
      <c r="S169" s="372"/>
    </row>
    <row r="170" spans="2:20">
      <c r="B170" s="300"/>
      <c r="C170" s="370" t="s">
        <v>421</v>
      </c>
      <c r="D170" s="370"/>
      <c r="E170" s="370"/>
      <c r="F170" s="370"/>
      <c r="G170" s="370"/>
      <c r="H170" s="370"/>
      <c r="I170" s="371">
        <v>0</v>
      </c>
      <c r="J170" s="371"/>
      <c r="K170" s="371">
        <v>0</v>
      </c>
      <c r="L170" s="371"/>
      <c r="M170" s="266"/>
      <c r="N170" s="372"/>
      <c r="O170" s="372"/>
      <c r="P170" s="372"/>
      <c r="Q170" s="372"/>
      <c r="R170" s="372"/>
      <c r="S170" s="372"/>
    </row>
    <row r="171" spans="2:20">
      <c r="B171" s="300"/>
      <c r="C171" s="370" t="s">
        <v>422</v>
      </c>
      <c r="D171" s="370"/>
      <c r="E171" s="370"/>
      <c r="F171" s="370"/>
      <c r="G171" s="370"/>
      <c r="H171" s="370"/>
      <c r="I171" s="371">
        <v>0</v>
      </c>
      <c r="J171" s="371"/>
      <c r="K171" s="371">
        <v>0</v>
      </c>
      <c r="L171" s="371"/>
      <c r="M171" s="266"/>
      <c r="N171" s="380"/>
      <c r="O171" s="380"/>
      <c r="P171" s="380"/>
      <c r="Q171" s="380"/>
      <c r="R171" s="380"/>
      <c r="S171" s="380"/>
    </row>
    <row r="172" spans="2:20">
      <c r="B172" s="299">
        <v>10</v>
      </c>
      <c r="C172" s="370" t="s">
        <v>423</v>
      </c>
      <c r="D172" s="389"/>
      <c r="E172" s="389"/>
      <c r="F172" s="389"/>
      <c r="G172" s="389"/>
      <c r="H172" s="389"/>
      <c r="I172" s="390">
        <v>0</v>
      </c>
      <c r="J172" s="390"/>
      <c r="K172" s="390">
        <v>0</v>
      </c>
      <c r="L172" s="390"/>
      <c r="M172" s="264"/>
      <c r="N172" s="372"/>
      <c r="O172" s="372"/>
      <c r="P172" s="372"/>
      <c r="Q172" s="372"/>
      <c r="R172" s="372"/>
      <c r="S172" s="372"/>
    </row>
    <row r="173" spans="2:20">
      <c r="B173" s="301"/>
      <c r="C173" s="381" t="s">
        <v>345</v>
      </c>
      <c r="D173" s="382"/>
      <c r="E173" s="382"/>
      <c r="F173" s="382"/>
      <c r="G173" s="382"/>
      <c r="H173" s="383"/>
      <c r="I173" s="384">
        <f>SUM(I158:J172)</f>
        <v>29567103</v>
      </c>
      <c r="J173" s="385"/>
      <c r="K173" s="384">
        <v>26234291</v>
      </c>
      <c r="L173" s="385"/>
      <c r="M173" s="302"/>
      <c r="N173" s="302"/>
      <c r="O173" s="302"/>
      <c r="P173" s="302"/>
      <c r="Q173" s="302"/>
      <c r="R173" s="302"/>
      <c r="S173" s="302"/>
      <c r="T173" s="302"/>
    </row>
    <row r="174" spans="2:20">
      <c r="B174" s="302"/>
      <c r="C174" s="303"/>
      <c r="D174" s="303"/>
      <c r="E174" s="303"/>
      <c r="F174" s="303"/>
      <c r="G174" s="303"/>
      <c r="H174" s="303"/>
      <c r="I174" s="304"/>
      <c r="J174" s="304"/>
      <c r="K174" s="304"/>
      <c r="L174" s="304"/>
      <c r="M174" s="302"/>
      <c r="N174" s="302"/>
      <c r="O174" s="302"/>
      <c r="P174" s="302"/>
      <c r="Q174" s="302"/>
      <c r="R174" s="302"/>
      <c r="S174" s="302"/>
      <c r="T174" s="302"/>
    </row>
    <row r="175" spans="2:20">
      <c r="B175" s="234" t="s">
        <v>424</v>
      </c>
    </row>
    <row r="176" spans="2:20">
      <c r="B176" s="234" t="s">
        <v>425</v>
      </c>
    </row>
    <row r="177" spans="2:16">
      <c r="B177" s="234" t="s">
        <v>426</v>
      </c>
    </row>
    <row r="178" spans="2:16">
      <c r="B178" s="231" t="s">
        <v>427</v>
      </c>
    </row>
    <row r="179" spans="2:16">
      <c r="B179" s="234" t="s">
        <v>428</v>
      </c>
    </row>
    <row r="181" spans="2:16">
      <c r="B181" s="259" t="s">
        <v>429</v>
      </c>
    </row>
    <row r="182" spans="2:16">
      <c r="B182" s="233"/>
    </row>
    <row r="183" spans="2:16">
      <c r="B183" s="234" t="s">
        <v>430</v>
      </c>
      <c r="P183" s="183"/>
    </row>
    <row r="184" spans="2:16">
      <c r="B184" s="234"/>
    </row>
    <row r="185" spans="2:16">
      <c r="B185" s="259" t="s">
        <v>431</v>
      </c>
    </row>
    <row r="186" spans="2:16">
      <c r="B186" s="233"/>
    </row>
    <row r="187" spans="2:16">
      <c r="B187" s="234" t="s">
        <v>432</v>
      </c>
    </row>
    <row r="188" spans="2:16">
      <c r="B188" s="234" t="s">
        <v>433</v>
      </c>
    </row>
    <row r="189" spans="2:16">
      <c r="B189" s="234" t="s">
        <v>434</v>
      </c>
    </row>
    <row r="190" spans="2:16">
      <c r="B190" s="234" t="s">
        <v>435</v>
      </c>
    </row>
    <row r="191" spans="2:16">
      <c r="B191" s="259" t="s">
        <v>436</v>
      </c>
    </row>
    <row r="192" spans="2:16">
      <c r="B192" s="233"/>
    </row>
    <row r="193" spans="2:12">
      <c r="B193" s="234" t="s">
        <v>437</v>
      </c>
    </row>
    <row r="194" spans="2:12">
      <c r="B194" s="234" t="s">
        <v>438</v>
      </c>
    </row>
    <row r="195" spans="2:12">
      <c r="B195" s="234"/>
    </row>
    <row r="196" spans="2:12">
      <c r="B196" s="259" t="s">
        <v>439</v>
      </c>
    </row>
    <row r="197" spans="2:12">
      <c r="B197" s="233"/>
    </row>
    <row r="198" spans="2:12">
      <c r="B198" s="234" t="s">
        <v>440</v>
      </c>
    </row>
    <row r="199" spans="2:12">
      <c r="B199" s="234"/>
    </row>
    <row r="200" spans="2:12">
      <c r="B200" s="259" t="s">
        <v>441</v>
      </c>
    </row>
    <row r="201" spans="2:12">
      <c r="B201" s="233"/>
    </row>
    <row r="202" spans="2:12">
      <c r="B202" s="234" t="s">
        <v>442</v>
      </c>
    </row>
    <row r="203" spans="2:12">
      <c r="B203" s="234" t="s">
        <v>443</v>
      </c>
    </row>
    <row r="204" spans="2:12">
      <c r="B204" s="234"/>
    </row>
    <row r="205" spans="2:12">
      <c r="B205" s="234"/>
      <c r="L205" s="254">
        <v>5</v>
      </c>
    </row>
    <row r="206" spans="2:12">
      <c r="B206" s="234"/>
    </row>
    <row r="207" spans="2:12">
      <c r="B207" s="234"/>
    </row>
    <row r="208" spans="2:12">
      <c r="B208" s="234" t="s">
        <v>444</v>
      </c>
    </row>
    <row r="209" spans="2:20">
      <c r="B209" s="234"/>
    </row>
    <row r="210" spans="2:20">
      <c r="B210" s="338" t="s">
        <v>336</v>
      </c>
      <c r="C210" s="338"/>
      <c r="D210" s="338"/>
      <c r="E210" s="338"/>
      <c r="F210" s="338"/>
      <c r="G210" s="338"/>
      <c r="H210" s="338"/>
      <c r="I210" s="338"/>
      <c r="J210" s="338"/>
      <c r="K210" s="338"/>
      <c r="L210" s="338"/>
    </row>
    <row r="211" spans="2:20">
      <c r="B211" s="263" t="s">
        <v>337</v>
      </c>
      <c r="C211" s="343" t="s">
        <v>338</v>
      </c>
      <c r="D211" s="343"/>
      <c r="E211" s="343"/>
      <c r="F211" s="343"/>
      <c r="G211" s="343"/>
      <c r="H211" s="343"/>
      <c r="I211" s="343">
        <v>2020</v>
      </c>
      <c r="J211" s="343"/>
      <c r="K211" s="343">
        <v>2019</v>
      </c>
      <c r="L211" s="343"/>
      <c r="M211" s="264"/>
      <c r="N211" s="264"/>
      <c r="O211" s="264"/>
      <c r="P211" s="264"/>
      <c r="Q211" s="264"/>
      <c r="R211" s="264"/>
      <c r="S211" s="264"/>
      <c r="T211" s="264"/>
    </row>
    <row r="212" spans="2:20">
      <c r="B212" s="305">
        <v>1</v>
      </c>
      <c r="C212" s="386" t="s">
        <v>445</v>
      </c>
      <c r="D212" s="387"/>
      <c r="E212" s="387"/>
      <c r="F212" s="387"/>
      <c r="G212" s="387"/>
      <c r="H212" s="387"/>
      <c r="I212" s="388"/>
      <c r="J212" s="388"/>
      <c r="K212" s="388"/>
      <c r="L212" s="388"/>
    </row>
    <row r="213" spans="2:20">
      <c r="B213" s="305"/>
      <c r="C213" s="370" t="s">
        <v>446</v>
      </c>
      <c r="D213" s="370"/>
      <c r="E213" s="370"/>
      <c r="F213" s="370"/>
      <c r="G213" s="370"/>
      <c r="H213" s="370"/>
      <c r="I213" s="378">
        <f>[2]Pash!F19</f>
        <v>7741553</v>
      </c>
      <c r="J213" s="379"/>
      <c r="K213" s="378">
        <v>6914753</v>
      </c>
      <c r="L213" s="379"/>
      <c r="M213" s="266"/>
      <c r="N213" s="266"/>
      <c r="O213" s="266"/>
      <c r="P213" s="266"/>
      <c r="Q213" s="266"/>
      <c r="R213" s="266"/>
      <c r="S213" s="266"/>
      <c r="T213" s="266"/>
    </row>
    <row r="214" spans="2:20">
      <c r="B214" s="305"/>
      <c r="C214" s="370" t="s">
        <v>447</v>
      </c>
      <c r="D214" s="370"/>
      <c r="E214" s="370"/>
      <c r="F214" s="370"/>
      <c r="G214" s="370"/>
      <c r="H214" s="370"/>
      <c r="I214" s="378">
        <f>[2]Pash!F20</f>
        <v>962574</v>
      </c>
      <c r="J214" s="379"/>
      <c r="K214" s="378">
        <v>1234761</v>
      </c>
      <c r="L214" s="379"/>
      <c r="M214" s="295"/>
      <c r="N214" s="295"/>
      <c r="O214" s="295"/>
      <c r="P214" s="295"/>
      <c r="Q214" s="295"/>
      <c r="R214" s="295"/>
      <c r="S214" s="295"/>
      <c r="T214" s="295"/>
    </row>
    <row r="215" spans="2:20">
      <c r="B215" s="305"/>
      <c r="C215" s="370" t="s">
        <v>448</v>
      </c>
      <c r="D215" s="370"/>
      <c r="E215" s="370"/>
      <c r="F215" s="370"/>
      <c r="G215" s="370"/>
      <c r="H215" s="370"/>
      <c r="I215" s="371"/>
      <c r="J215" s="371"/>
      <c r="K215" s="371"/>
      <c r="L215" s="371"/>
      <c r="M215" s="266"/>
      <c r="N215" s="266"/>
      <c r="O215" s="266"/>
      <c r="P215" s="266"/>
      <c r="Q215" s="266"/>
      <c r="R215" s="266"/>
      <c r="S215" s="266"/>
      <c r="T215" s="266"/>
    </row>
    <row r="216" spans="2:20">
      <c r="B216" s="305"/>
      <c r="C216" s="391" t="s">
        <v>345</v>
      </c>
      <c r="D216" s="391"/>
      <c r="E216" s="391"/>
      <c r="F216" s="391"/>
      <c r="G216" s="391"/>
      <c r="H216" s="391"/>
      <c r="I216" s="376">
        <f>I213+I214+I215</f>
        <v>8704127</v>
      </c>
      <c r="J216" s="376"/>
      <c r="K216" s="376">
        <f>K213+K214+K215</f>
        <v>8149514</v>
      </c>
      <c r="L216" s="376"/>
      <c r="M216" s="302"/>
      <c r="N216" s="302"/>
      <c r="O216" s="302"/>
      <c r="P216" s="302"/>
      <c r="Q216" s="302"/>
      <c r="R216" s="302"/>
      <c r="S216" s="302"/>
      <c r="T216" s="302"/>
    </row>
    <row r="217" spans="2:20">
      <c r="B217" s="305">
        <v>2</v>
      </c>
      <c r="C217" s="370" t="s">
        <v>449</v>
      </c>
      <c r="D217" s="389"/>
      <c r="E217" s="389"/>
      <c r="F217" s="389"/>
      <c r="G217" s="389"/>
      <c r="H217" s="389"/>
      <c r="I217" s="390"/>
      <c r="J217" s="390"/>
      <c r="K217" s="390"/>
      <c r="L217" s="390"/>
      <c r="M217" s="264"/>
      <c r="N217" s="264"/>
      <c r="O217" s="264"/>
      <c r="P217" s="264"/>
      <c r="Q217" s="264"/>
      <c r="R217" s="264"/>
      <c r="S217" s="264"/>
      <c r="T217" s="264"/>
    </row>
    <row r="218" spans="2:20">
      <c r="B218" s="306"/>
      <c r="C218" s="264"/>
      <c r="D218" s="264"/>
      <c r="E218" s="264"/>
      <c r="F218" s="264"/>
      <c r="G218" s="264"/>
      <c r="H218" s="264"/>
      <c r="I218" s="392"/>
      <c r="J218" s="392"/>
      <c r="K218" s="264"/>
      <c r="L218" s="264"/>
      <c r="M218" s="264"/>
      <c r="N218" s="264"/>
      <c r="O218" s="264"/>
      <c r="P218" s="264"/>
      <c r="Q218" s="264"/>
      <c r="R218" s="264"/>
      <c r="S218" s="264"/>
      <c r="T218" s="264"/>
    </row>
    <row r="219" spans="2:20">
      <c r="B219" s="307" t="s">
        <v>450</v>
      </c>
      <c r="C219" s="308"/>
      <c r="D219" s="308"/>
      <c r="E219" s="308"/>
    </row>
    <row r="220" spans="2:20">
      <c r="B220" s="233"/>
    </row>
    <row r="221" spans="2:20">
      <c r="B221" s="234" t="s">
        <v>451</v>
      </c>
    </row>
    <row r="222" spans="2:20">
      <c r="B222" s="234" t="s">
        <v>452</v>
      </c>
    </row>
    <row r="223" spans="2:20">
      <c r="C223" s="302"/>
      <c r="D223" s="302"/>
      <c r="E223" s="302"/>
      <c r="F223" s="302"/>
      <c r="G223" s="302"/>
      <c r="H223" s="302"/>
      <c r="I223" s="302"/>
      <c r="J223" s="302"/>
      <c r="K223" s="302"/>
      <c r="L223" s="302"/>
      <c r="M223" s="302"/>
      <c r="N223" s="302"/>
      <c r="O223" s="302"/>
      <c r="P223" s="302"/>
      <c r="Q223" s="302"/>
      <c r="R223" s="302"/>
      <c r="S223" s="302"/>
      <c r="T223" s="302"/>
    </row>
    <row r="224" spans="2:20">
      <c r="B224" s="234" t="s">
        <v>453</v>
      </c>
    </row>
    <row r="225" spans="2:12">
      <c r="B225" s="234" t="s">
        <v>454</v>
      </c>
    </row>
    <row r="226" spans="2:12">
      <c r="B226" s="234"/>
    </row>
    <row r="227" spans="2:12">
      <c r="B227" s="259" t="s">
        <v>455</v>
      </c>
    </row>
    <row r="228" spans="2:12">
      <c r="B228" s="233"/>
    </row>
    <row r="229" spans="2:12">
      <c r="B229" s="234" t="s">
        <v>456</v>
      </c>
    </row>
    <row r="230" spans="2:12">
      <c r="B230" s="234"/>
    </row>
    <row r="233" spans="2:12">
      <c r="B233" s="309" t="s">
        <v>457</v>
      </c>
      <c r="C233" s="309"/>
      <c r="D233" s="309"/>
      <c r="E233" s="309"/>
      <c r="F233" s="227"/>
      <c r="G233" s="336" t="s">
        <v>458</v>
      </c>
      <c r="H233" s="336"/>
      <c r="I233" s="336"/>
      <c r="J233" s="336"/>
      <c r="K233" s="336"/>
      <c r="L233" s="336"/>
    </row>
    <row r="234" spans="2:12">
      <c r="B234" s="227"/>
      <c r="C234" s="227"/>
      <c r="D234" s="227"/>
      <c r="E234" s="227"/>
      <c r="F234" s="227"/>
      <c r="G234" s="227"/>
      <c r="H234" s="227"/>
      <c r="I234" s="227"/>
      <c r="J234" s="227"/>
      <c r="K234" s="227"/>
      <c r="L234" s="227"/>
    </row>
    <row r="235" spans="2:12">
      <c r="B235" s="336" t="s">
        <v>459</v>
      </c>
      <c r="C235" s="336"/>
      <c r="D235" s="336"/>
      <c r="E235" s="227"/>
      <c r="F235" s="227"/>
      <c r="G235" s="337" t="s">
        <v>460</v>
      </c>
      <c r="H235" s="337"/>
      <c r="I235" s="337"/>
      <c r="J235" s="337"/>
      <c r="K235" s="337"/>
      <c r="L235" s="337"/>
    </row>
    <row r="236" spans="2:12">
      <c r="B236" s="227"/>
      <c r="C236" s="227"/>
      <c r="D236" s="227"/>
      <c r="E236" s="227"/>
      <c r="F236" s="227"/>
      <c r="G236" s="227"/>
      <c r="H236" s="227"/>
      <c r="I236" s="227"/>
      <c r="J236" s="227"/>
      <c r="K236" s="227"/>
      <c r="L236" s="227"/>
    </row>
    <row r="237" spans="2:12">
      <c r="B237" s="336" t="s">
        <v>461</v>
      </c>
      <c r="C237" s="336"/>
      <c r="D237" s="336"/>
      <c r="E237" s="227"/>
      <c r="F237" s="227"/>
      <c r="G237" s="336" t="s">
        <v>462</v>
      </c>
      <c r="H237" s="336"/>
      <c r="I237" s="336"/>
      <c r="J237" s="336"/>
      <c r="K237" s="336"/>
      <c r="L237" s="336"/>
    </row>
    <row r="254" spans="12:12">
      <c r="L254" s="254">
        <v>7</v>
      </c>
    </row>
  </sheetData>
  <mergeCells count="165">
    <mergeCell ref="B235:D235"/>
    <mergeCell ref="G235:L235"/>
    <mergeCell ref="B237:D237"/>
    <mergeCell ref="G237:L237"/>
    <mergeCell ref="C217:H217"/>
    <mergeCell ref="I217:J217"/>
    <mergeCell ref="K217:L217"/>
    <mergeCell ref="I218:J218"/>
    <mergeCell ref="G233:L233"/>
    <mergeCell ref="C215:H215"/>
    <mergeCell ref="I215:J215"/>
    <mergeCell ref="K215:L215"/>
    <mergeCell ref="C216:H216"/>
    <mergeCell ref="I216:J216"/>
    <mergeCell ref="K216:L216"/>
    <mergeCell ref="C213:H213"/>
    <mergeCell ref="I213:J213"/>
    <mergeCell ref="K213:L213"/>
    <mergeCell ref="C214:H214"/>
    <mergeCell ref="I214:J214"/>
    <mergeCell ref="K214:L214"/>
    <mergeCell ref="B210:L210"/>
    <mergeCell ref="C211:H211"/>
    <mergeCell ref="I211:J211"/>
    <mergeCell ref="K211:L211"/>
    <mergeCell ref="C212:H212"/>
    <mergeCell ref="I212:J212"/>
    <mergeCell ref="K212:L212"/>
    <mergeCell ref="C172:H172"/>
    <mergeCell ref="I172:J172"/>
    <mergeCell ref="K172:L172"/>
    <mergeCell ref="N172:S172"/>
    <mergeCell ref="C173:H173"/>
    <mergeCell ref="I173:J173"/>
    <mergeCell ref="K173:L173"/>
    <mergeCell ref="C170:H170"/>
    <mergeCell ref="I170:J170"/>
    <mergeCell ref="K170:L170"/>
    <mergeCell ref="N170:S170"/>
    <mergeCell ref="C171:H171"/>
    <mergeCell ref="I171:J171"/>
    <mergeCell ref="K171:L171"/>
    <mergeCell ref="N171:S171"/>
    <mergeCell ref="C168:H168"/>
    <mergeCell ref="I168:J168"/>
    <mergeCell ref="K168:L168"/>
    <mergeCell ref="N168:S168"/>
    <mergeCell ref="C169:H169"/>
    <mergeCell ref="I169:J169"/>
    <mergeCell ref="K169:L169"/>
    <mergeCell ref="N169:S169"/>
    <mergeCell ref="C166:H166"/>
    <mergeCell ref="I166:J166"/>
    <mergeCell ref="K166:L166"/>
    <mergeCell ref="N166:S166"/>
    <mergeCell ref="C167:H167"/>
    <mergeCell ref="I167:J167"/>
    <mergeCell ref="K167:L167"/>
    <mergeCell ref="N167:S167"/>
    <mergeCell ref="C164:H164"/>
    <mergeCell ref="I164:J164"/>
    <mergeCell ref="K164:L164"/>
    <mergeCell ref="N164:S164"/>
    <mergeCell ref="C165:H165"/>
    <mergeCell ref="I165:J165"/>
    <mergeCell ref="K165:L165"/>
    <mergeCell ref="N165:S165"/>
    <mergeCell ref="C162:H162"/>
    <mergeCell ref="I162:J162"/>
    <mergeCell ref="K162:L162"/>
    <mergeCell ref="N162:S162"/>
    <mergeCell ref="C163:H163"/>
    <mergeCell ref="I163:J163"/>
    <mergeCell ref="K163:L163"/>
    <mergeCell ref="N163:S163"/>
    <mergeCell ref="C160:H160"/>
    <mergeCell ref="I160:J160"/>
    <mergeCell ref="K160:L160"/>
    <mergeCell ref="N160:S160"/>
    <mergeCell ref="C161:H161"/>
    <mergeCell ref="I161:J161"/>
    <mergeCell ref="K161:L161"/>
    <mergeCell ref="N161:S161"/>
    <mergeCell ref="N158:S158"/>
    <mergeCell ref="C159:H159"/>
    <mergeCell ref="I159:J159"/>
    <mergeCell ref="K159:L159"/>
    <mergeCell ref="N159:S159"/>
    <mergeCell ref="C157:H157"/>
    <mergeCell ref="I157:J157"/>
    <mergeCell ref="K157:L157"/>
    <mergeCell ref="C158:H158"/>
    <mergeCell ref="I158:J158"/>
    <mergeCell ref="K158:L158"/>
    <mergeCell ref="C137:F137"/>
    <mergeCell ref="C138:F138"/>
    <mergeCell ref="C139:F139"/>
    <mergeCell ref="C140:F140"/>
    <mergeCell ref="B156:L156"/>
    <mergeCell ref="C132:F132"/>
    <mergeCell ref="C133:F133"/>
    <mergeCell ref="C134:F134"/>
    <mergeCell ref="C135:F135"/>
    <mergeCell ref="C136:F136"/>
    <mergeCell ref="C127:F127"/>
    <mergeCell ref="C128:F128"/>
    <mergeCell ref="C129:F129"/>
    <mergeCell ref="C130:F130"/>
    <mergeCell ref="C131:F131"/>
    <mergeCell ref="J122:J124"/>
    <mergeCell ref="K122:K124"/>
    <mergeCell ref="L122:L124"/>
    <mergeCell ref="C125:F125"/>
    <mergeCell ref="C126:F126"/>
    <mergeCell ref="B122:B124"/>
    <mergeCell ref="C122:F124"/>
    <mergeCell ref="G122:G124"/>
    <mergeCell ref="H122:H124"/>
    <mergeCell ref="I122:I124"/>
    <mergeCell ref="I95:J95"/>
    <mergeCell ref="K95:L95"/>
    <mergeCell ref="I96:J96"/>
    <mergeCell ref="K96:L96"/>
    <mergeCell ref="C97:H97"/>
    <mergeCell ref="I97:J97"/>
    <mergeCell ref="K97:L97"/>
    <mergeCell ref="I92:J92"/>
    <mergeCell ref="K92:L92"/>
    <mergeCell ref="I93:J93"/>
    <mergeCell ref="K93:L93"/>
    <mergeCell ref="I94:J94"/>
    <mergeCell ref="K94:L94"/>
    <mergeCell ref="I89:J89"/>
    <mergeCell ref="K89:L89"/>
    <mergeCell ref="I90:J90"/>
    <mergeCell ref="K90:L90"/>
    <mergeCell ref="I91:J91"/>
    <mergeCell ref="K91:L91"/>
    <mergeCell ref="B86:L86"/>
    <mergeCell ref="C87:H87"/>
    <mergeCell ref="I87:J87"/>
    <mergeCell ref="K87:L87"/>
    <mergeCell ref="I88:J88"/>
    <mergeCell ref="K88:L88"/>
    <mergeCell ref="C75:H75"/>
    <mergeCell ref="I75:J75"/>
    <mergeCell ref="K75:L75"/>
    <mergeCell ref="C72:F72"/>
    <mergeCell ref="G72:H72"/>
    <mergeCell ref="I72:J72"/>
    <mergeCell ref="K72:L72"/>
    <mergeCell ref="C73:F73"/>
    <mergeCell ref="G73:H73"/>
    <mergeCell ref="I73:J73"/>
    <mergeCell ref="K73:L73"/>
    <mergeCell ref="B70:L70"/>
    <mergeCell ref="C71:F71"/>
    <mergeCell ref="G71:H71"/>
    <mergeCell ref="I71:J71"/>
    <mergeCell ref="K71:L71"/>
    <mergeCell ref="B2:L2"/>
    <mergeCell ref="C74:F74"/>
    <mergeCell ref="G74:H74"/>
    <mergeCell ref="I74:J74"/>
    <mergeCell ref="K74:L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Kapaku</vt:lpstr>
      <vt:lpstr>Pozicioni</vt:lpstr>
      <vt:lpstr>Performanca</vt:lpstr>
      <vt:lpstr>TeArdhuraGjitheperfshirese</vt:lpstr>
      <vt:lpstr>CASH-Flow</vt:lpstr>
      <vt:lpstr>Kapitali</vt:lpstr>
      <vt:lpstr>AQT</vt:lpstr>
      <vt:lpstr>Shenime1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2021-03-31T10:51:30Z</cp:lastPrinted>
  <dcterms:created xsi:type="dcterms:W3CDTF">2014-06-06T07:01:13Z</dcterms:created>
  <dcterms:modified xsi:type="dcterms:W3CDTF">2021-07-30T11:34:08Z</dcterms:modified>
</cp:coreProperties>
</file>