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2"/>
  </bookViews>
  <sheets>
    <sheet name="1-Pasqyra e Pozicioni Financiar" sheetId="20" r:id="rId1"/>
    <sheet name="2.1-Pasqyra e Perform. (natyra)" sheetId="18" r:id="rId2"/>
    <sheet name="3.1-CashFlow (indirekt)" sheetId="21" r:id="rId3"/>
    <sheet name="4-Pasq. e Levizjeve ne Kapital" sheetId="19" r:id="rId4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21"/>
  <c r="C66" s="1"/>
  <c r="C69" s="1"/>
  <c r="C49"/>
  <c r="E37"/>
  <c r="E66" s="1"/>
  <c r="E69" s="1"/>
  <c r="C37"/>
  <c r="D107" i="20"/>
  <c r="D109" s="1"/>
  <c r="B107"/>
  <c r="B109" s="1"/>
  <c r="D75"/>
  <c r="D94" s="1"/>
  <c r="B75"/>
  <c r="B94" s="1"/>
  <c r="D55"/>
  <c r="D57" s="1"/>
  <c r="B55"/>
  <c r="B57" s="1"/>
  <c r="D33"/>
  <c r="B33"/>
  <c r="D111" l="1"/>
  <c r="D113" s="1"/>
  <c r="B111"/>
  <c r="B113" s="1"/>
  <c r="I36" i="19"/>
  <c r="K36" s="1"/>
  <c r="I35"/>
  <c r="K35" s="1"/>
  <c r="G35"/>
  <c r="K34"/>
  <c r="I34"/>
  <c r="K33"/>
  <c r="I33"/>
  <c r="K32"/>
  <c r="I32"/>
  <c r="K31"/>
  <c r="I31"/>
  <c r="H30"/>
  <c r="I30" s="1"/>
  <c r="K30" s="1"/>
  <c r="I29"/>
  <c r="K29" s="1"/>
  <c r="I28"/>
  <c r="K28" s="1"/>
  <c r="I27"/>
  <c r="K27" s="1"/>
  <c r="I26"/>
  <c r="K26" s="1"/>
  <c r="I25"/>
  <c r="K25" s="1"/>
  <c r="J24"/>
  <c r="I23"/>
  <c r="K23" s="1"/>
  <c r="H22"/>
  <c r="H24" s="1"/>
  <c r="G22"/>
  <c r="G24" s="1"/>
  <c r="G37" s="1"/>
  <c r="I21"/>
  <c r="K21" s="1"/>
  <c r="I20"/>
  <c r="K20" s="1"/>
  <c r="I19"/>
  <c r="K19" s="1"/>
  <c r="I18"/>
  <c r="K18" s="1"/>
  <c r="I17"/>
  <c r="K17" s="1"/>
  <c r="H17"/>
  <c r="K16"/>
  <c r="I16"/>
  <c r="K15"/>
  <c r="I15"/>
  <c r="K14"/>
  <c r="I14"/>
  <c r="K13"/>
  <c r="I13"/>
  <c r="H12"/>
  <c r="G12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I11"/>
  <c r="K11" s="1"/>
  <c r="I10"/>
  <c r="K10" s="1"/>
  <c r="I22" l="1"/>
  <c r="K22" s="1"/>
  <c r="B24"/>
  <c r="H37"/>
  <c r="I24" l="1"/>
  <c r="K24" s="1"/>
  <c r="B37"/>
  <c r="I37" s="1"/>
  <c r="K37" s="1"/>
  <c r="F14" i="18" l="1"/>
  <c r="F13"/>
  <c r="B57"/>
  <c r="B47"/>
  <c r="B42"/>
  <c r="D57"/>
</calcChain>
</file>

<file path=xl/sharedStrings.xml><?xml version="1.0" encoding="utf-8"?>
<sst xmlns="http://schemas.openxmlformats.org/spreadsheetml/2006/main" count="265" uniqueCount="210">
  <si>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</si>
  <si>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</si>
  <si>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</si>
  <si>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</si>
  <si>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</si>
  <si>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</si>
  <si>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</si>
  <si>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</si>
  <si>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</si>
  <si>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</si>
  <si>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</si>
  <si>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</si>
  <si>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</si>
  <si>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</si>
  <si>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</si>
  <si>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</si>
  <si>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</si>
  <si>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</si>
  <si>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</si>
  <si>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</si>
  <si>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</si>
  <si>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</si>
  <si>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</si>
  <si>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</si>
  <si>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</si>
  <si>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</si>
  <si>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</si>
  <si>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</si>
  <si>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</si>
  <si>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</si>
  <si>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</si>
  <si>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</si>
  <si>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</si>
  <si>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</si>
  <si>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</si>
  <si>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</si>
  <si>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</si>
  <si>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</si>
  <si>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</si>
  <si>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</si>
  <si>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</si>
  <si>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</si>
  <si>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</si>
  <si>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</si>
  <si>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</si>
  <si>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</si>
  <si>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</si>
  <si>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</si>
  <si>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</si>
  <si>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</si>
  <si>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</si>
  <si>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Pasqyrat financiare te vitit 2019</t>
  </si>
  <si>
    <t>Te ardhurat nga veprimtari dytesore</t>
  </si>
  <si>
    <t>Te ardhurat nga  shitja e aktiveve</t>
  </si>
  <si>
    <t xml:space="preserve">Tv klan sh.a </t>
  </si>
  <si>
    <t>NIPT J71413001L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</si>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</sst>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000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7" fontId="1" fillId="0" borderId="0" applyFont="0" applyFill="0" applyBorder="0" applyAlignment="0" applyProtection="0"/>
  </cellStyleXfs>
  <cellXfs count="12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1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0" fontId="171" fillId="0" borderId="0" xfId="6596" applyFont="1"/>
    <xf numFmtId="0" fontId="176" fillId="0" borderId="0" xfId="6596" applyFont="1"/>
    <xf numFmtId="0" fontId="169" fillId="0" borderId="0" xfId="6596" applyNumberFormat="1" applyFont="1" applyFill="1" applyBorder="1" applyAlignment="1" applyProtection="1">
      <alignment horizontal="center" wrapText="1"/>
    </xf>
    <xf numFmtId="0" fontId="169" fillId="0" borderId="0" xfId="6596" applyNumberFormat="1" applyFont="1" applyFill="1" applyBorder="1" applyAlignment="1" applyProtection="1">
      <alignment wrapText="1"/>
    </xf>
    <xf numFmtId="0" fontId="169" fillId="0" borderId="0" xfId="6597" applyFont="1" applyFill="1" applyBorder="1"/>
    <xf numFmtId="0" fontId="171" fillId="0" borderId="0" xfId="6596" applyFont="1" applyBorder="1"/>
    <xf numFmtId="0" fontId="172" fillId="0" borderId="0" xfId="6596" applyNumberFormat="1" applyFont="1" applyFill="1" applyBorder="1" applyAlignment="1" applyProtection="1"/>
    <xf numFmtId="0" fontId="169" fillId="0" borderId="0" xfId="6596" applyNumberFormat="1" applyFont="1" applyFill="1" applyBorder="1" applyAlignment="1" applyProtection="1">
      <alignment horizontal="right" wrapText="1"/>
    </xf>
    <xf numFmtId="0" fontId="172" fillId="0" borderId="0" xfId="6597" applyFont="1" applyFill="1" applyBorder="1"/>
    <xf numFmtId="37" fontId="172" fillId="0" borderId="0" xfId="6598" applyNumberFormat="1" applyFont="1" applyBorder="1" applyAlignment="1">
      <alignment horizontal="right"/>
    </xf>
    <xf numFmtId="37" fontId="172" fillId="0" borderId="0" xfId="6598" applyNumberFormat="1" applyFont="1" applyFill="1" applyBorder="1" applyAlignment="1" applyProtection="1">
      <alignment horizontal="right" wrapText="1"/>
    </xf>
    <xf numFmtId="37" fontId="171" fillId="0" borderId="0" xfId="6596" applyNumberFormat="1" applyFont="1" applyBorder="1" applyAlignment="1">
      <alignment horizontal="right"/>
    </xf>
    <xf numFmtId="0" fontId="179" fillId="0" borderId="0" xfId="6596" applyNumberFormat="1" applyFont="1" applyFill="1" applyBorder="1" applyAlignment="1" applyProtection="1">
      <alignment vertical="center"/>
    </xf>
    <xf numFmtId="37" fontId="175" fillId="0" borderId="15" xfId="6596" applyNumberFormat="1" applyFont="1" applyFill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vertical="center"/>
    </xf>
    <xf numFmtId="37" fontId="172" fillId="0" borderId="0" xfId="6598" applyNumberFormat="1" applyFont="1" applyFill="1" applyBorder="1" applyAlignment="1">
      <alignment horizontal="right"/>
    </xf>
    <xf numFmtId="37" fontId="169" fillId="0" borderId="25" xfId="6598" applyNumberFormat="1" applyFont="1" applyBorder="1" applyAlignment="1">
      <alignment horizontal="right"/>
    </xf>
    <xf numFmtId="0" fontId="179" fillId="0" borderId="0" xfId="6596" applyNumberFormat="1" applyFont="1" applyFill="1" applyBorder="1" applyAlignment="1" applyProtection="1">
      <alignment vertical="top" wrapText="1"/>
    </xf>
    <xf numFmtId="37" fontId="171" fillId="0" borderId="0" xfId="6596" applyNumberFormat="1" applyFont="1" applyAlignment="1">
      <alignment horizontal="right"/>
    </xf>
    <xf numFmtId="0" fontId="180" fillId="0" borderId="0" xfId="6596" applyNumberFormat="1" applyFont="1" applyFill="1" applyBorder="1" applyAlignment="1" applyProtection="1">
      <alignment vertical="top" wrapText="1"/>
    </xf>
    <xf numFmtId="37" fontId="171" fillId="61" borderId="0" xfId="6596" applyNumberFormat="1" applyFont="1" applyFill="1" applyAlignment="1">
      <alignment horizontal="right"/>
    </xf>
    <xf numFmtId="37" fontId="175" fillId="0" borderId="25" xfId="6596" applyNumberFormat="1" applyFont="1" applyBorder="1" applyAlignment="1">
      <alignment horizontal="right"/>
    </xf>
    <xf numFmtId="37" fontId="175" fillId="61" borderId="25" xfId="6596" applyNumberFormat="1" applyFont="1" applyFill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vertical="top"/>
    </xf>
    <xf numFmtId="0" fontId="180" fillId="60" borderId="0" xfId="6596" applyNumberFormat="1" applyFont="1" applyFill="1" applyBorder="1" applyAlignment="1" applyProtection="1">
      <alignment vertical="top"/>
    </xf>
    <xf numFmtId="37" fontId="171" fillId="0" borderId="0" xfId="6596" applyNumberFormat="1" applyFont="1" applyFill="1" applyBorder="1" applyAlignment="1">
      <alignment horizontal="right"/>
    </xf>
    <xf numFmtId="37" fontId="171" fillId="0" borderId="0" xfId="6596" applyNumberFormat="1" applyFont="1"/>
    <xf numFmtId="37" fontId="175" fillId="59" borderId="15" xfId="6596" applyNumberFormat="1" applyFont="1" applyFill="1" applyBorder="1" applyAlignment="1">
      <alignment horizontal="right"/>
    </xf>
    <xf numFmtId="37" fontId="171" fillId="0" borderId="0" xfId="6596" applyNumberFormat="1" applyFont="1" applyBorder="1"/>
    <xf numFmtId="0" fontId="179" fillId="0" borderId="0" xfId="6596" applyNumberFormat="1" applyFont="1" applyFill="1" applyBorder="1" applyAlignment="1" applyProtection="1"/>
    <xf numFmtId="3" fontId="171" fillId="0" borderId="0" xfId="6596" applyNumberFormat="1" applyFont="1"/>
    <xf numFmtId="0" fontId="169" fillId="0" borderId="0" xfId="0" applyNumberFormat="1" applyFont="1" applyFill="1" applyBorder="1" applyAlignment="1" applyProtection="1"/>
    <xf numFmtId="0" fontId="182" fillId="0" borderId="0" xfId="0" applyFont="1" applyBorder="1" applyAlignment="1"/>
    <xf numFmtId="3" fontId="183" fillId="0" borderId="0" xfId="0" applyNumberFormat="1" applyFont="1" applyBorder="1" applyAlignment="1">
      <alignment vertical="center"/>
    </xf>
    <xf numFmtId="0" fontId="170" fillId="0" borderId="0" xfId="3275" applyFont="1" applyFill="1" applyBorder="1" applyAlignment="1">
      <alignment horizontal="left" vertical="center"/>
    </xf>
    <xf numFmtId="37" fontId="171" fillId="59" borderId="0" xfId="0" applyNumberFormat="1" applyFont="1" applyFill="1"/>
    <xf numFmtId="37" fontId="175" fillId="0" borderId="0" xfId="0" applyNumberFormat="1" applyFont="1"/>
    <xf numFmtId="37" fontId="171" fillId="0" borderId="0" xfId="0" applyNumberFormat="1" applyFont="1" applyBorder="1"/>
    <xf numFmtId="37" fontId="171" fillId="0" borderId="0" xfId="0" applyNumberFormat="1" applyFont="1"/>
    <xf numFmtId="37" fontId="170" fillId="0" borderId="25" xfId="0" applyNumberFormat="1" applyFont="1" applyBorder="1" applyAlignment="1">
      <alignment vertical="center"/>
    </xf>
    <xf numFmtId="37" fontId="170" fillId="0" borderId="0" xfId="0" applyNumberFormat="1" applyFont="1" applyBorder="1" applyAlignment="1">
      <alignment vertical="center"/>
    </xf>
    <xf numFmtId="37" fontId="183" fillId="0" borderId="0" xfId="0" applyNumberFormat="1" applyFont="1" applyBorder="1" applyAlignment="1">
      <alignment vertical="center"/>
    </xf>
    <xf numFmtId="37" fontId="170" fillId="0" borderId="15" xfId="0" applyNumberFormat="1" applyFont="1" applyFill="1" applyBorder="1" applyAlignment="1">
      <alignment vertical="center"/>
    </xf>
    <xf numFmtId="37" fontId="170" fillId="0" borderId="0" xfId="0" applyNumberFormat="1" applyFont="1" applyFill="1" applyBorder="1" applyAlignment="1">
      <alignment vertical="center"/>
    </xf>
    <xf numFmtId="0" fontId="170" fillId="0" borderId="0" xfId="3275" applyFont="1" applyFill="1" applyBorder="1" applyAlignment="1">
      <alignment vertical="center"/>
    </xf>
    <xf numFmtId="37" fontId="170" fillId="0" borderId="26" xfId="0" applyNumberFormat="1" applyFont="1" applyFill="1" applyBorder="1" applyAlignment="1">
      <alignment vertical="center"/>
    </xf>
    <xf numFmtId="3" fontId="166" fillId="0" borderId="0" xfId="0" applyNumberFormat="1" applyFont="1" applyFill="1" applyBorder="1" applyAlignment="1" applyProtection="1"/>
    <xf numFmtId="37" fontId="175" fillId="0" borderId="25" xfId="0" applyNumberFormat="1" applyFont="1" applyBorder="1"/>
    <xf numFmtId="37" fontId="175" fillId="0" borderId="0" xfId="0" applyNumberFormat="1" applyFont="1" applyBorder="1"/>
    <xf numFmtId="0" fontId="172" fillId="0" borderId="0" xfId="0" applyNumberFormat="1" applyFont="1" applyFill="1" applyBorder="1" applyAlignment="1" applyProtection="1">
      <alignment wrapText="1"/>
    </xf>
    <xf numFmtId="37" fontId="171" fillId="0" borderId="0" xfId="0" applyNumberFormat="1" applyFont="1" applyFill="1"/>
    <xf numFmtId="37" fontId="171" fillId="0" borderId="0" xfId="0" applyNumberFormat="1" applyFont="1" applyFill="1" applyBorder="1"/>
    <xf numFmtId="14" fontId="168" fillId="0" borderId="0" xfId="3275" applyNumberFormat="1" applyFont="1" applyFill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vertical="top" wrapText="1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84" fillId="0" borderId="0" xfId="3507" applyNumberFormat="1" applyFont="1" applyFill="1" applyBorder="1" applyAlignment="1">
      <alignment vertical="center"/>
    </xf>
    <xf numFmtId="37" fontId="184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82" fillId="0" borderId="0" xfId="0" applyFont="1" applyBorder="1" applyAlignment="1">
      <alignment horizontal="left"/>
    </xf>
    <xf numFmtId="38" fontId="171" fillId="0" borderId="0" xfId="0" applyNumberFormat="1" applyFont="1"/>
    <xf numFmtId="38" fontId="171" fillId="0" borderId="0" xfId="0" applyNumberFormat="1" applyFont="1" applyBorder="1"/>
    <xf numFmtId="0" fontId="173" fillId="0" borderId="0" xfId="0" applyNumberFormat="1" applyFont="1" applyFill="1" applyBorder="1" applyAlignment="1" applyProtection="1">
      <alignment wrapText="1"/>
    </xf>
    <xf numFmtId="0" fontId="172" fillId="0" borderId="0" xfId="0" applyNumberFormat="1" applyFont="1" applyFill="1" applyBorder="1" applyAlignment="1" applyProtection="1">
      <alignment horizontal="left" wrapText="1" indent="2"/>
    </xf>
    <xf numFmtId="0" fontId="172" fillId="0" borderId="0" xfId="0" applyNumberFormat="1" applyFont="1" applyFill="1" applyBorder="1" applyAlignment="1" applyProtection="1">
      <alignment horizontal="left" indent="2"/>
    </xf>
    <xf numFmtId="0" fontId="169" fillId="0" borderId="0" xfId="3275" applyFont="1" applyFill="1" applyAlignment="1">
      <alignment vertical="top" wrapText="1"/>
    </xf>
    <xf numFmtId="37" fontId="175" fillId="0" borderId="26" xfId="0" applyNumberFormat="1" applyFont="1" applyBorder="1"/>
    <xf numFmtId="0" fontId="172" fillId="0" borderId="0" xfId="0" applyNumberFormat="1" applyFont="1" applyFill="1" applyBorder="1" applyAlignment="1" applyProtection="1">
      <alignment horizontal="left" wrapText="1"/>
    </xf>
    <xf numFmtId="0" fontId="169" fillId="59" borderId="0" xfId="0" applyNumberFormat="1" applyFont="1" applyFill="1" applyBorder="1" applyAlignment="1" applyProtection="1">
      <alignment horizontal="left" wrapText="1"/>
    </xf>
    <xf numFmtId="37" fontId="175" fillId="59" borderId="15" xfId="0" applyNumberFormat="1" applyFont="1" applyFill="1" applyBorder="1"/>
    <xf numFmtId="37" fontId="175" fillId="59" borderId="0" xfId="0" applyNumberFormat="1" applyFont="1" applyFill="1" applyBorder="1"/>
    <xf numFmtId="168" fontId="184" fillId="0" borderId="0" xfId="3507" applyNumberFormat="1" applyFont="1" applyFill="1" applyBorder="1" applyAlignment="1">
      <alignment vertical="center"/>
    </xf>
    <xf numFmtId="1" fontId="184" fillId="0" borderId="0" xfId="3507" applyNumberFormat="1" applyFont="1" applyFill="1" applyBorder="1" applyAlignment="1">
      <alignment vertical="center"/>
    </xf>
    <xf numFmtId="43" fontId="166" fillId="0" borderId="0" xfId="0" applyNumberFormat="1" applyFont="1" applyFill="1" applyBorder="1" applyAlignment="1" applyProtection="1"/>
    <xf numFmtId="168" fontId="166" fillId="0" borderId="0" xfId="0" applyNumberFormat="1" applyFont="1" applyFill="1" applyBorder="1" applyAlignment="1" applyProtection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86" workbookViewId="0">
      <selection activeCell="G108" sqref="G108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7" width="11.5703125" style="7" bestFit="1" customWidth="1"/>
    <col min="8" max="8" width="15" style="7" bestFit="1" customWidth="1"/>
    <col min="9" max="9" width="15.7109375" style="7" customWidth="1"/>
    <col min="10" max="16384" width="9.140625" style="7"/>
  </cols>
  <sheetData>
    <row r="1" spans="1:5">
      <c r="A1" s="14" t="s">
        <v>51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28</v>
      </c>
    </row>
    <row r="5" spans="1:5">
      <c r="A5" s="80" t="s">
        <v>80</v>
      </c>
    </row>
    <row r="6" spans="1:5">
      <c r="A6" s="81"/>
      <c r="B6" s="8" t="s">
        <v>2</v>
      </c>
      <c r="C6" s="8"/>
      <c r="D6" s="8" t="s">
        <v>2</v>
      </c>
    </row>
    <row r="7" spans="1:5">
      <c r="A7" s="81"/>
      <c r="B7" s="8">
        <v>2019</v>
      </c>
      <c r="C7" s="8"/>
      <c r="D7" s="8">
        <v>2018</v>
      </c>
      <c r="E7" s="7"/>
    </row>
    <row r="8" spans="1:5">
      <c r="A8" s="80" t="s">
        <v>81</v>
      </c>
      <c r="B8" s="82"/>
      <c r="C8" s="82"/>
      <c r="D8" s="82"/>
      <c r="E8" s="7"/>
    </row>
    <row r="9" spans="1:5">
      <c r="A9" s="80"/>
      <c r="B9" s="82"/>
      <c r="C9" s="82"/>
      <c r="D9" s="82"/>
      <c r="E9" s="7"/>
    </row>
    <row r="10" spans="1:5">
      <c r="A10" s="83" t="s">
        <v>82</v>
      </c>
      <c r="B10" s="9"/>
      <c r="C10" s="11"/>
      <c r="D10" s="9"/>
      <c r="E10" s="7"/>
    </row>
    <row r="11" spans="1:5">
      <c r="A11" s="10" t="s">
        <v>83</v>
      </c>
      <c r="B11" s="84">
        <v>30693609</v>
      </c>
      <c r="D11" s="84">
        <v>19713477</v>
      </c>
      <c r="E11" s="7"/>
    </row>
    <row r="12" spans="1:5">
      <c r="A12" s="10" t="s">
        <v>84</v>
      </c>
      <c r="B12" s="85"/>
      <c r="C12" s="86"/>
      <c r="D12" s="85"/>
      <c r="E12" s="7"/>
    </row>
    <row r="13" spans="1:5" ht="16.5" customHeight="1">
      <c r="A13" s="28" t="s">
        <v>85</v>
      </c>
      <c r="B13" s="84"/>
      <c r="C13" s="86"/>
      <c r="D13" s="84"/>
      <c r="E13" s="7"/>
    </row>
    <row r="14" spans="1:5" ht="16.5" customHeight="1">
      <c r="A14" s="28" t="s">
        <v>86</v>
      </c>
      <c r="B14" s="84"/>
      <c r="C14" s="86"/>
      <c r="D14" s="84"/>
      <c r="E14" s="7"/>
    </row>
    <row r="15" spans="1:5">
      <c r="A15" s="28" t="s">
        <v>87</v>
      </c>
      <c r="B15" s="84"/>
      <c r="C15" s="86"/>
      <c r="D15" s="84"/>
      <c r="E15" s="7"/>
    </row>
    <row r="16" spans="1:5">
      <c r="A16" s="28" t="s">
        <v>88</v>
      </c>
      <c r="B16" s="84"/>
      <c r="C16" s="86"/>
      <c r="D16" s="84"/>
      <c r="E16" s="7"/>
    </row>
    <row r="17" spans="1:7">
      <c r="A17" s="10" t="s">
        <v>89</v>
      </c>
      <c r="B17" s="85"/>
      <c r="C17" s="86"/>
      <c r="D17" s="85"/>
      <c r="E17" s="7"/>
    </row>
    <row r="18" spans="1:7">
      <c r="A18" s="28" t="s">
        <v>90</v>
      </c>
      <c r="B18" s="84">
        <v>494710000</v>
      </c>
      <c r="D18" s="84">
        <v>406760251</v>
      </c>
      <c r="E18" s="7"/>
      <c r="G18" s="48"/>
    </row>
    <row r="19" spans="1:7" ht="16.5" customHeight="1">
      <c r="A19" s="28" t="s">
        <v>91</v>
      </c>
      <c r="B19" s="84"/>
      <c r="C19" s="86"/>
      <c r="D19" s="84"/>
      <c r="E19" s="7"/>
    </row>
    <row r="20" spans="1:7" ht="16.5" customHeight="1">
      <c r="A20" s="28" t="s">
        <v>92</v>
      </c>
      <c r="B20" s="84"/>
      <c r="C20" s="86"/>
      <c r="D20" s="84"/>
      <c r="E20" s="7"/>
    </row>
    <row r="21" spans="1:7">
      <c r="A21" s="28" t="s">
        <v>93</v>
      </c>
      <c r="B21" s="84">
        <v>13526798</v>
      </c>
      <c r="D21" s="84">
        <v>4576449</v>
      </c>
      <c r="E21" s="7"/>
    </row>
    <row r="22" spans="1:7">
      <c r="A22" s="28" t="s">
        <v>94</v>
      </c>
      <c r="B22" s="84"/>
      <c r="C22" s="86"/>
      <c r="D22" s="84"/>
      <c r="E22" s="7"/>
    </row>
    <row r="23" spans="1:7">
      <c r="A23" s="10" t="s">
        <v>95</v>
      </c>
      <c r="B23" s="87"/>
      <c r="C23" s="86"/>
      <c r="D23" s="87"/>
      <c r="E23" s="7"/>
    </row>
    <row r="24" spans="1:7">
      <c r="A24" s="28" t="s">
        <v>96</v>
      </c>
      <c r="B24" s="84">
        <v>7547504</v>
      </c>
      <c r="D24" s="84">
        <v>6311301</v>
      </c>
      <c r="E24" s="7"/>
    </row>
    <row r="25" spans="1:7">
      <c r="A25" s="28" t="s">
        <v>97</v>
      </c>
      <c r="B25" s="84"/>
      <c r="C25" s="86"/>
      <c r="D25" s="84"/>
      <c r="E25" s="7"/>
    </row>
    <row r="26" spans="1:7">
      <c r="A26" s="28" t="s">
        <v>98</v>
      </c>
      <c r="B26" s="84"/>
      <c r="C26" s="86"/>
      <c r="D26" s="84"/>
      <c r="E26" s="7"/>
    </row>
    <row r="27" spans="1:7">
      <c r="A27" s="28" t="s">
        <v>99</v>
      </c>
      <c r="B27" s="84"/>
      <c r="C27" s="86"/>
      <c r="D27" s="84"/>
      <c r="E27" s="7"/>
    </row>
    <row r="28" spans="1:7">
      <c r="A28" s="28" t="s">
        <v>100</v>
      </c>
      <c r="B28" s="84"/>
      <c r="C28" s="86"/>
      <c r="D28" s="84"/>
      <c r="E28" s="7"/>
    </row>
    <row r="29" spans="1:7">
      <c r="A29" s="28" t="s">
        <v>101</v>
      </c>
      <c r="B29" s="84"/>
      <c r="C29" s="86"/>
      <c r="D29" s="84"/>
      <c r="E29" s="7"/>
    </row>
    <row r="30" spans="1:7">
      <c r="A30" s="28" t="s">
        <v>102</v>
      </c>
      <c r="B30" s="84"/>
      <c r="C30" s="86"/>
      <c r="D30" s="84"/>
      <c r="E30" s="7"/>
    </row>
    <row r="31" spans="1:7">
      <c r="A31" s="10" t="s">
        <v>103</v>
      </c>
      <c r="B31" s="84">
        <v>8877295</v>
      </c>
      <c r="C31" s="86"/>
      <c r="D31" s="84"/>
      <c r="E31" s="7"/>
    </row>
    <row r="32" spans="1:7">
      <c r="A32" s="10" t="s">
        <v>104</v>
      </c>
      <c r="B32" s="84"/>
      <c r="C32" s="86"/>
      <c r="D32" s="84"/>
      <c r="E32" s="7"/>
    </row>
    <row r="33" spans="1:7">
      <c r="A33" s="10" t="s">
        <v>105</v>
      </c>
      <c r="B33" s="88">
        <f>SUM(B11:B32)</f>
        <v>555355206</v>
      </c>
      <c r="C33" s="89"/>
      <c r="D33" s="88">
        <f>SUM(D11:D32)</f>
        <v>437361478</v>
      </c>
      <c r="E33" s="7"/>
      <c r="G33" s="48"/>
    </row>
    <row r="34" spans="1:7">
      <c r="A34" s="10"/>
      <c r="B34" s="87"/>
      <c r="C34" s="86"/>
      <c r="D34" s="87"/>
      <c r="E34" s="7"/>
    </row>
    <row r="35" spans="1:7">
      <c r="A35" s="10" t="s">
        <v>106</v>
      </c>
      <c r="B35" s="87"/>
      <c r="C35" s="86"/>
      <c r="D35" s="87"/>
      <c r="E35" s="7"/>
    </row>
    <row r="36" spans="1:7">
      <c r="A36" s="10" t="s">
        <v>107</v>
      </c>
      <c r="B36" s="87"/>
      <c r="C36" s="86"/>
      <c r="D36" s="87"/>
      <c r="E36" s="7"/>
    </row>
    <row r="37" spans="1:7">
      <c r="A37" s="28" t="s">
        <v>108</v>
      </c>
      <c r="B37" s="84"/>
      <c r="C37" s="86"/>
      <c r="D37" s="84"/>
      <c r="E37" s="7"/>
    </row>
    <row r="38" spans="1:7">
      <c r="A38" s="28" t="s">
        <v>109</v>
      </c>
      <c r="B38" s="84">
        <v>449599915</v>
      </c>
      <c r="D38" s="84">
        <v>449599915</v>
      </c>
      <c r="E38" s="7"/>
    </row>
    <row r="39" spans="1:7">
      <c r="A39" s="28" t="s">
        <v>110</v>
      </c>
      <c r="B39" s="84"/>
      <c r="C39" s="86"/>
      <c r="D39" s="84"/>
      <c r="E39" s="7"/>
    </row>
    <row r="40" spans="1:7">
      <c r="A40" s="28" t="s">
        <v>111</v>
      </c>
      <c r="B40" s="84"/>
      <c r="C40" s="86"/>
      <c r="D40" s="84"/>
      <c r="E40" s="7"/>
    </row>
    <row r="41" spans="1:7">
      <c r="A41" s="28" t="s">
        <v>112</v>
      </c>
      <c r="B41" s="84"/>
      <c r="C41" s="86"/>
      <c r="D41" s="84"/>
      <c r="E41" s="7"/>
    </row>
    <row r="42" spans="1:7">
      <c r="A42" s="28" t="s">
        <v>113</v>
      </c>
      <c r="B42" s="84">
        <v>605230944</v>
      </c>
      <c r="D42" s="84">
        <v>677386552</v>
      </c>
      <c r="E42" s="7"/>
      <c r="G42" s="48"/>
    </row>
    <row r="43" spans="1:7">
      <c r="A43" s="10" t="s">
        <v>114</v>
      </c>
      <c r="B43" s="87"/>
      <c r="C43" s="86"/>
      <c r="D43" s="87"/>
      <c r="E43" s="7"/>
    </row>
    <row r="44" spans="1:7">
      <c r="A44" s="28" t="s">
        <v>115</v>
      </c>
      <c r="B44" s="84">
        <v>540439053</v>
      </c>
      <c r="D44" s="84">
        <v>496047433</v>
      </c>
      <c r="E44" s="7"/>
    </row>
    <row r="45" spans="1:7">
      <c r="A45" s="28" t="s">
        <v>116</v>
      </c>
      <c r="B45" s="84">
        <v>361518324</v>
      </c>
      <c r="D45" s="84">
        <v>285255318</v>
      </c>
      <c r="E45" s="7"/>
    </row>
    <row r="46" spans="1:7">
      <c r="A46" s="28" t="s">
        <v>117</v>
      </c>
      <c r="B46" s="84">
        <v>132525385</v>
      </c>
      <c r="D46" s="84">
        <v>122850755</v>
      </c>
      <c r="E46" s="7"/>
    </row>
    <row r="47" spans="1:7">
      <c r="A47" s="28" t="s">
        <v>118</v>
      </c>
      <c r="B47" s="84"/>
      <c r="C47" s="86"/>
      <c r="D47" s="84"/>
      <c r="E47" s="7"/>
    </row>
    <row r="48" spans="1:7">
      <c r="A48" s="28" t="s">
        <v>119</v>
      </c>
      <c r="B48" s="84"/>
      <c r="C48" s="86"/>
      <c r="D48" s="84"/>
      <c r="E48" s="7"/>
    </row>
    <row r="49" spans="1:5">
      <c r="A49" s="10" t="s">
        <v>120</v>
      </c>
      <c r="B49" s="84"/>
      <c r="C49" s="86"/>
      <c r="D49" s="84"/>
      <c r="E49" s="7"/>
    </row>
    <row r="50" spans="1:5">
      <c r="A50" s="10" t="s">
        <v>121</v>
      </c>
      <c r="B50" s="87"/>
      <c r="C50" s="86"/>
      <c r="D50" s="87"/>
      <c r="E50" s="7"/>
    </row>
    <row r="51" spans="1:5">
      <c r="A51" s="28" t="s">
        <v>122</v>
      </c>
      <c r="B51" s="84">
        <v>7895078</v>
      </c>
      <c r="D51" s="84">
        <v>9288326</v>
      </c>
      <c r="E51" s="7"/>
    </row>
    <row r="52" spans="1:5">
      <c r="A52" s="28" t="s">
        <v>123</v>
      </c>
      <c r="B52" s="84"/>
      <c r="C52" s="86"/>
      <c r="D52" s="84"/>
      <c r="E52" s="7"/>
    </row>
    <row r="53" spans="1:5">
      <c r="A53" s="28" t="s">
        <v>124</v>
      </c>
      <c r="B53" s="84"/>
      <c r="C53" s="86"/>
      <c r="D53" s="84"/>
      <c r="E53" s="7"/>
    </row>
    <row r="54" spans="1:5">
      <c r="A54" s="10" t="s">
        <v>125</v>
      </c>
      <c r="B54" s="84"/>
      <c r="C54" s="86"/>
      <c r="D54" s="84"/>
      <c r="E54" s="7"/>
    </row>
    <row r="55" spans="1:5">
      <c r="A55" s="10" t="s">
        <v>126</v>
      </c>
      <c r="B55" s="88">
        <f>SUM(B37:B54)</f>
        <v>2097208699</v>
      </c>
      <c r="C55" s="89"/>
      <c r="D55" s="88">
        <f>SUM(D37:D54)</f>
        <v>2040428299</v>
      </c>
      <c r="E55" s="7"/>
    </row>
    <row r="56" spans="1:5">
      <c r="A56" s="10"/>
      <c r="B56" s="90"/>
      <c r="C56" s="90"/>
      <c r="D56" s="90"/>
      <c r="E56" s="7"/>
    </row>
    <row r="57" spans="1:5" ht="15.75" thickBot="1">
      <c r="A57" s="10" t="s">
        <v>127</v>
      </c>
      <c r="B57" s="91">
        <f>+B55+B33</f>
        <v>2652563905</v>
      </c>
      <c r="C57" s="92"/>
      <c r="D57" s="91">
        <f>+D55+D33</f>
        <v>2477789777</v>
      </c>
      <c r="E57" s="7"/>
    </row>
    <row r="58" spans="1:5" ht="15.75" thickTop="1">
      <c r="A58" s="93"/>
      <c r="B58" s="87"/>
      <c r="C58" s="86"/>
      <c r="D58" s="87"/>
      <c r="E58" s="7"/>
    </row>
    <row r="59" spans="1:5">
      <c r="A59" s="80" t="s">
        <v>128</v>
      </c>
      <c r="B59" s="87"/>
      <c r="C59" s="86"/>
      <c r="D59" s="87"/>
      <c r="E59" s="7"/>
    </row>
    <row r="60" spans="1:5">
      <c r="A60" s="80"/>
      <c r="B60" s="87"/>
      <c r="C60" s="86"/>
      <c r="D60" s="87"/>
      <c r="E60" s="7"/>
    </row>
    <row r="61" spans="1:5">
      <c r="A61" s="10" t="s">
        <v>129</v>
      </c>
      <c r="B61" s="87"/>
      <c r="C61" s="86"/>
      <c r="D61" s="87"/>
      <c r="E61" s="7"/>
    </row>
    <row r="62" spans="1:5">
      <c r="A62" s="28" t="s">
        <v>130</v>
      </c>
      <c r="B62" s="84"/>
      <c r="C62" s="86"/>
      <c r="D62" s="84"/>
      <c r="E62" s="7"/>
    </row>
    <row r="63" spans="1:5">
      <c r="A63" s="28" t="s">
        <v>131</v>
      </c>
      <c r="B63" s="84">
        <v>58149961</v>
      </c>
      <c r="D63" s="84">
        <v>65956497</v>
      </c>
      <c r="E63" s="7"/>
    </row>
    <row r="64" spans="1:5">
      <c r="A64" s="28" t="s">
        <v>132</v>
      </c>
      <c r="B64" s="84"/>
      <c r="C64" s="86"/>
      <c r="D64" s="84"/>
      <c r="E64" s="7"/>
    </row>
    <row r="65" spans="1:7">
      <c r="A65" s="28" t="s">
        <v>133</v>
      </c>
      <c r="B65" s="84">
        <v>288944433</v>
      </c>
      <c r="D65" s="84">
        <v>233685526</v>
      </c>
      <c r="E65" s="7"/>
    </row>
    <row r="66" spans="1:7">
      <c r="A66" s="28" t="s">
        <v>134</v>
      </c>
      <c r="B66" s="84"/>
      <c r="C66" s="86"/>
      <c r="D66" s="84"/>
      <c r="E66" s="7"/>
    </row>
    <row r="67" spans="1:7">
      <c r="A67" s="28" t="s">
        <v>135</v>
      </c>
      <c r="B67" s="84"/>
      <c r="C67" s="86"/>
      <c r="D67" s="84"/>
      <c r="E67" s="7"/>
    </row>
    <row r="68" spans="1:7">
      <c r="A68" s="28" t="s">
        <v>136</v>
      </c>
      <c r="B68" s="84"/>
      <c r="C68" s="86"/>
      <c r="D68" s="84"/>
      <c r="E68" s="7"/>
    </row>
    <row r="69" spans="1:7">
      <c r="A69" s="28" t="s">
        <v>137</v>
      </c>
      <c r="B69" s="84">
        <v>45133886</v>
      </c>
      <c r="D69" s="84">
        <v>50303374</v>
      </c>
      <c r="E69" s="7"/>
    </row>
    <row r="70" spans="1:7">
      <c r="A70" s="28" t="s">
        <v>138</v>
      </c>
      <c r="B70" s="84">
        <v>2398019</v>
      </c>
      <c r="D70" s="84">
        <v>15737107</v>
      </c>
      <c r="E70" s="7"/>
    </row>
    <row r="71" spans="1:7">
      <c r="A71" s="28" t="s">
        <v>139</v>
      </c>
      <c r="B71" s="84">
        <v>206837945</v>
      </c>
      <c r="D71" s="84">
        <v>26180109</v>
      </c>
      <c r="E71" s="7"/>
    </row>
    <row r="72" spans="1:7">
      <c r="A72" s="10" t="s">
        <v>140</v>
      </c>
      <c r="B72" s="84"/>
      <c r="C72" s="86"/>
      <c r="D72" s="84"/>
      <c r="E72" s="7"/>
    </row>
    <row r="73" spans="1:7">
      <c r="A73" s="10" t="s">
        <v>141</v>
      </c>
      <c r="B73" s="84"/>
      <c r="C73" s="86"/>
      <c r="D73" s="84"/>
      <c r="E73" s="7"/>
    </row>
    <row r="74" spans="1:7">
      <c r="A74" s="10" t="s">
        <v>142</v>
      </c>
      <c r="B74" s="84"/>
      <c r="C74" s="86"/>
      <c r="D74" s="84"/>
      <c r="E74" s="7"/>
    </row>
    <row r="75" spans="1:7">
      <c r="A75" s="10" t="s">
        <v>143</v>
      </c>
      <c r="B75" s="88">
        <f>SUM(B62:B74)</f>
        <v>601464244</v>
      </c>
      <c r="C75" s="89"/>
      <c r="D75" s="88">
        <f>SUM(D62:D74)</f>
        <v>391862613</v>
      </c>
      <c r="E75" s="7"/>
      <c r="G75" s="48"/>
    </row>
    <row r="76" spans="1:7">
      <c r="A76" s="10"/>
      <c r="B76" s="87"/>
      <c r="C76" s="86"/>
      <c r="D76" s="87"/>
      <c r="E76" s="7"/>
    </row>
    <row r="77" spans="1:7">
      <c r="A77" s="10" t="s">
        <v>144</v>
      </c>
      <c r="B77" s="87"/>
      <c r="C77" s="86"/>
      <c r="D77" s="87"/>
      <c r="E77" s="7"/>
    </row>
    <row r="78" spans="1:7">
      <c r="A78" s="28" t="s">
        <v>130</v>
      </c>
      <c r="B78" s="84"/>
      <c r="C78" s="86"/>
      <c r="D78" s="84"/>
      <c r="E78" s="7"/>
    </row>
    <row r="79" spans="1:7">
      <c r="A79" s="28" t="s">
        <v>131</v>
      </c>
      <c r="B79" s="84">
        <v>311841169</v>
      </c>
      <c r="D79" s="84">
        <v>338002942</v>
      </c>
      <c r="E79" s="7"/>
    </row>
    <row r="80" spans="1:7">
      <c r="A80" s="28" t="s">
        <v>132</v>
      </c>
      <c r="B80" s="84"/>
      <c r="C80" s="86"/>
      <c r="D80" s="84"/>
      <c r="E80" s="7"/>
    </row>
    <row r="81" spans="1:7">
      <c r="A81" s="28" t="s">
        <v>133</v>
      </c>
      <c r="B81" s="84"/>
      <c r="C81" s="86"/>
      <c r="D81" s="84"/>
      <c r="E81" s="7"/>
    </row>
    <row r="82" spans="1:7">
      <c r="A82" s="28" t="s">
        <v>134</v>
      </c>
      <c r="B82" s="84"/>
      <c r="C82" s="86"/>
      <c r="D82" s="84"/>
      <c r="E82" s="7"/>
    </row>
    <row r="83" spans="1:7">
      <c r="A83" s="28" t="s">
        <v>135</v>
      </c>
      <c r="B83" s="84"/>
      <c r="C83" s="86"/>
      <c r="D83" s="84"/>
      <c r="E83" s="7"/>
    </row>
    <row r="84" spans="1:7">
      <c r="A84" s="28" t="s">
        <v>136</v>
      </c>
      <c r="B84" s="84"/>
      <c r="C84" s="86"/>
      <c r="D84" s="84"/>
      <c r="E84" s="7"/>
    </row>
    <row r="85" spans="1:7">
      <c r="A85" s="28" t="s">
        <v>139</v>
      </c>
      <c r="B85" s="84"/>
      <c r="C85" s="86"/>
      <c r="D85" s="84"/>
      <c r="E85" s="7"/>
    </row>
    <row r="86" spans="1:7">
      <c r="A86" s="10" t="s">
        <v>140</v>
      </c>
      <c r="B86" s="84"/>
      <c r="C86" s="86"/>
      <c r="D86" s="84"/>
      <c r="E86" s="7"/>
    </row>
    <row r="87" spans="1:7">
      <c r="A87" s="10" t="s">
        <v>141</v>
      </c>
      <c r="B87" s="84"/>
      <c r="C87" s="86"/>
      <c r="D87" s="84"/>
      <c r="E87" s="7"/>
    </row>
    <row r="88" spans="1:7">
      <c r="A88" s="10" t="s">
        <v>142</v>
      </c>
      <c r="B88" s="87"/>
      <c r="C88" s="86"/>
      <c r="D88" s="87"/>
      <c r="E88" s="7"/>
    </row>
    <row r="89" spans="1:7">
      <c r="A89" s="28" t="s">
        <v>145</v>
      </c>
      <c r="B89" s="84"/>
      <c r="C89" s="86"/>
      <c r="D89" s="84"/>
      <c r="E89" s="7"/>
    </row>
    <row r="90" spans="1:7">
      <c r="A90" s="28" t="s">
        <v>146</v>
      </c>
      <c r="B90" s="84"/>
      <c r="C90" s="86"/>
      <c r="D90" s="84"/>
      <c r="E90" s="7"/>
    </row>
    <row r="91" spans="1:7">
      <c r="A91" s="10" t="s">
        <v>147</v>
      </c>
      <c r="B91" s="84"/>
      <c r="C91" s="86"/>
      <c r="D91" s="84"/>
      <c r="E91" s="7"/>
    </row>
    <row r="92" spans="1:7">
      <c r="A92" s="10" t="s">
        <v>148</v>
      </c>
      <c r="B92" s="88">
        <v>311841169</v>
      </c>
      <c r="C92" s="89"/>
      <c r="D92" s="88">
        <v>338002942</v>
      </c>
      <c r="E92" s="7"/>
    </row>
    <row r="93" spans="1:7">
      <c r="A93" s="10"/>
      <c r="B93" s="90"/>
      <c r="C93" s="90"/>
      <c r="D93" s="90"/>
      <c r="E93" s="7"/>
    </row>
    <row r="94" spans="1:7">
      <c r="A94" s="10" t="s">
        <v>149</v>
      </c>
      <c r="B94" s="94">
        <f>+B92+B75</f>
        <v>913305413</v>
      </c>
      <c r="C94" s="92"/>
      <c r="D94" s="94">
        <f>+D75+D92</f>
        <v>729865555</v>
      </c>
      <c r="E94" s="7"/>
      <c r="G94" s="48"/>
    </row>
    <row r="95" spans="1:7">
      <c r="A95" s="10"/>
      <c r="B95" s="87"/>
      <c r="C95" s="86"/>
      <c r="D95" s="87"/>
      <c r="E95" s="7"/>
    </row>
    <row r="96" spans="1:7">
      <c r="A96" s="10" t="s">
        <v>150</v>
      </c>
      <c r="B96" s="87"/>
      <c r="C96" s="86"/>
      <c r="D96" s="87"/>
      <c r="E96" s="7"/>
    </row>
    <row r="97" spans="1:9">
      <c r="A97" s="10" t="s">
        <v>151</v>
      </c>
      <c r="B97" s="84">
        <v>1449520014</v>
      </c>
      <c r="D97" s="84">
        <v>1571121617</v>
      </c>
      <c r="E97" s="7"/>
    </row>
    <row r="98" spans="1:9">
      <c r="A98" s="10" t="s">
        <v>58</v>
      </c>
      <c r="B98" s="84"/>
      <c r="C98" s="86"/>
      <c r="D98" s="84"/>
      <c r="E98" s="7"/>
      <c r="G98" s="48"/>
    </row>
    <row r="99" spans="1:9">
      <c r="A99" s="10" t="s">
        <v>59</v>
      </c>
      <c r="B99" s="84"/>
      <c r="C99" s="86"/>
      <c r="D99" s="84"/>
      <c r="E99" s="7"/>
    </row>
    <row r="100" spans="1:9">
      <c r="A100" s="10" t="s">
        <v>60</v>
      </c>
      <c r="B100" s="87"/>
      <c r="C100" s="86"/>
      <c r="D100" s="87"/>
      <c r="E100" s="7"/>
    </row>
    <row r="101" spans="1:9">
      <c r="A101" s="28" t="s">
        <v>152</v>
      </c>
      <c r="B101" s="84">
        <v>118404208</v>
      </c>
      <c r="D101" s="84">
        <v>111212140</v>
      </c>
      <c r="E101" s="7"/>
    </row>
    <row r="102" spans="1:9">
      <c r="A102" s="28" t="s">
        <v>153</v>
      </c>
      <c r="B102" s="84"/>
      <c r="C102" s="86"/>
      <c r="D102" s="84"/>
      <c r="E102" s="7"/>
      <c r="G102" s="48"/>
    </row>
    <row r="103" spans="1:9">
      <c r="A103" s="28" t="s">
        <v>60</v>
      </c>
      <c r="B103" s="84"/>
      <c r="C103" s="86"/>
      <c r="D103" s="84"/>
      <c r="E103" s="7"/>
      <c r="H103" s="1"/>
      <c r="I103" s="95"/>
    </row>
    <row r="104" spans="1:9">
      <c r="A104" s="28" t="s">
        <v>61</v>
      </c>
      <c r="B104" s="84"/>
      <c r="C104" s="86"/>
      <c r="D104" s="84"/>
      <c r="E104" s="7"/>
    </row>
    <row r="105" spans="1:9">
      <c r="A105" s="10" t="s">
        <v>154</v>
      </c>
      <c r="B105" s="84"/>
      <c r="D105" s="84">
        <v>-78250900</v>
      </c>
      <c r="E105" s="7"/>
    </row>
    <row r="106" spans="1:9">
      <c r="A106" s="10" t="s">
        <v>155</v>
      </c>
      <c r="B106" s="84">
        <v>171334270</v>
      </c>
      <c r="D106" s="84">
        <v>143841365</v>
      </c>
      <c r="E106" s="7"/>
      <c r="I106" s="95"/>
    </row>
    <row r="107" spans="1:9" ht="18" customHeight="1">
      <c r="A107" s="10" t="s">
        <v>156</v>
      </c>
      <c r="B107" s="96">
        <f>SUM(B97:B106)</f>
        <v>1739258492</v>
      </c>
      <c r="C107" s="97"/>
      <c r="D107" s="96">
        <f>SUM(D97:D106)</f>
        <v>1747924222</v>
      </c>
      <c r="E107" s="7"/>
    </row>
    <row r="108" spans="1:9">
      <c r="A108" s="98" t="s">
        <v>65</v>
      </c>
      <c r="B108" s="84"/>
      <c r="C108" s="86"/>
      <c r="D108" s="84"/>
      <c r="E108" s="7"/>
      <c r="I108" s="95"/>
    </row>
    <row r="109" spans="1:9">
      <c r="A109" s="10" t="s">
        <v>157</v>
      </c>
      <c r="B109" s="94">
        <f>+B107</f>
        <v>1739258492</v>
      </c>
      <c r="C109" s="92"/>
      <c r="D109" s="94">
        <f>+D107</f>
        <v>1747924222</v>
      </c>
      <c r="E109" s="7"/>
    </row>
    <row r="110" spans="1:9">
      <c r="A110" s="10"/>
      <c r="B110" s="99"/>
      <c r="C110" s="100"/>
      <c r="D110" s="99"/>
      <c r="E110" s="101"/>
    </row>
    <row r="111" spans="1:9" ht="15.75" thickBot="1">
      <c r="A111" s="102" t="s">
        <v>158</v>
      </c>
      <c r="B111" s="91">
        <f>+B109+B94</f>
        <v>2652563905</v>
      </c>
      <c r="C111" s="92"/>
      <c r="D111" s="91">
        <f>+D109+D94</f>
        <v>2477789777</v>
      </c>
      <c r="E111" s="103"/>
    </row>
    <row r="112" spans="1:9" ht="15.75" thickTop="1">
      <c r="A112" s="104"/>
      <c r="B112" s="105"/>
      <c r="C112" s="105"/>
      <c r="D112" s="105"/>
      <c r="E112" s="105"/>
    </row>
    <row r="113" spans="1:8">
      <c r="A113" s="106" t="s">
        <v>159</v>
      </c>
      <c r="B113" s="107">
        <f t="shared" ref="B113" si="0">+B111-B57</f>
        <v>0</v>
      </c>
      <c r="C113" s="107"/>
      <c r="D113" s="107">
        <f>+D111-D57</f>
        <v>0</v>
      </c>
      <c r="E113" s="5"/>
    </row>
    <row r="114" spans="1:8">
      <c r="A114" s="5"/>
      <c r="B114" s="5"/>
      <c r="C114" s="5"/>
      <c r="D114" s="5"/>
      <c r="E114" s="5"/>
    </row>
    <row r="115" spans="1:8">
      <c r="A115" s="5"/>
      <c r="B115" s="5"/>
      <c r="C115" s="5"/>
      <c r="D115" s="5"/>
      <c r="E115" s="5"/>
      <c r="H115" s="48"/>
    </row>
    <row r="116" spans="1:8" ht="30" customHeight="1">
      <c r="A116" s="108" t="s">
        <v>160</v>
      </c>
      <c r="B116" s="108"/>
      <c r="C116" s="108"/>
      <c r="D116" s="108"/>
      <c r="E116" s="5"/>
    </row>
    <row r="117" spans="1:8">
      <c r="A117" s="5"/>
      <c r="B117" s="5"/>
      <c r="C117" s="5"/>
      <c r="D117" s="5"/>
      <c r="E117" s="5"/>
    </row>
    <row r="118" spans="1:8">
      <c r="A118" s="5"/>
      <c r="B118" s="5"/>
      <c r="C118" s="5"/>
      <c r="D118" s="5"/>
      <c r="E118" s="5"/>
    </row>
    <row r="119" spans="1:8">
      <c r="A119" s="5"/>
      <c r="B119" s="5"/>
      <c r="C119" s="5"/>
      <c r="D119" s="5"/>
      <c r="E119" s="5"/>
    </row>
    <row r="120" spans="1:8">
      <c r="A120" s="5"/>
      <c r="B120" s="5"/>
      <c r="C120" s="5"/>
      <c r="D120" s="5"/>
      <c r="E120" s="5"/>
    </row>
    <row r="121" spans="1:8">
      <c r="A121" s="5"/>
      <c r="B121" s="5"/>
      <c r="C121" s="5"/>
      <c r="D121" s="5"/>
      <c r="E121" s="5"/>
    </row>
    <row r="122" spans="1:8">
      <c r="A122" s="5"/>
      <c r="B122" s="5"/>
      <c r="C122" s="5"/>
      <c r="D122" s="5"/>
      <c r="E122" s="5"/>
    </row>
    <row r="123" spans="1:8">
      <c r="A123" s="5"/>
      <c r="B123" s="105"/>
      <c r="C123" s="105"/>
      <c r="D123" s="105"/>
      <c r="E123" s="105"/>
    </row>
    <row r="124" spans="1:8">
      <c r="A124" s="5"/>
      <c r="B124" s="105"/>
      <c r="C124" s="105"/>
      <c r="D124" s="105"/>
      <c r="E124" s="105"/>
    </row>
    <row r="125" spans="1:8">
      <c r="A125" s="5"/>
      <c r="B125" s="105"/>
      <c r="C125" s="105"/>
      <c r="D125" s="105"/>
      <c r="E125" s="105"/>
    </row>
    <row r="126" spans="1:8">
      <c r="A126" s="5"/>
      <c r="B126" s="105"/>
      <c r="C126" s="105"/>
      <c r="D126" s="105"/>
      <c r="E126" s="105"/>
    </row>
    <row r="127" spans="1:8">
      <c r="A127" s="5"/>
      <c r="B127" s="105"/>
      <c r="C127" s="105"/>
      <c r="D127" s="105"/>
      <c r="E127" s="105"/>
    </row>
    <row r="128" spans="1:8">
      <c r="A128" s="5"/>
      <c r="B128" s="105"/>
      <c r="C128" s="105"/>
      <c r="D128" s="105"/>
      <c r="E128" s="10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opLeftCell="A2" workbookViewId="0">
      <selection activeCell="D42" sqref="D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3.140625" style="7" bestFit="1" customWidth="1"/>
    <col min="7" max="7" width="11" style="7" bestFit="1" customWidth="1"/>
    <col min="8" max="8" width="9.5703125" style="7" bestFit="1" customWidth="1"/>
    <col min="9" max="9" width="17.85546875" style="7" bestFit="1" customWidth="1"/>
    <col min="10" max="16384" width="9.140625" style="7"/>
  </cols>
  <sheetData>
    <row r="1" spans="1:6">
      <c r="A1" s="14" t="s">
        <v>51</v>
      </c>
    </row>
    <row r="2" spans="1:6">
      <c r="A2" s="15" t="s">
        <v>54</v>
      </c>
    </row>
    <row r="3" spans="1:6">
      <c r="A3" s="15" t="s">
        <v>55</v>
      </c>
    </row>
    <row r="4" spans="1:6">
      <c r="A4" s="15" t="s">
        <v>28</v>
      </c>
    </row>
    <row r="5" spans="1:6">
      <c r="A5" s="14" t="s">
        <v>18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>
        <v>2019</v>
      </c>
      <c r="C7" s="8"/>
      <c r="D7" s="8">
        <v>2018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4</v>
      </c>
      <c r="B9" s="16"/>
      <c r="C9" s="17"/>
      <c r="D9" s="16"/>
      <c r="E9" s="16"/>
    </row>
    <row r="10" spans="1:6">
      <c r="A10" s="28" t="s">
        <v>48</v>
      </c>
      <c r="B10" s="29">
        <v>1169437215</v>
      </c>
      <c r="D10" s="29">
        <v>1367305734</v>
      </c>
      <c r="E10" s="16"/>
    </row>
    <row r="11" spans="1:6">
      <c r="A11" s="28" t="s">
        <v>52</v>
      </c>
      <c r="B11" s="29">
        <v>517759225</v>
      </c>
      <c r="D11" s="29">
        <v>91653604</v>
      </c>
      <c r="E11" s="16"/>
    </row>
    <row r="12" spans="1:6">
      <c r="A12" s="28" t="s">
        <v>53</v>
      </c>
      <c r="B12" s="29"/>
      <c r="C12" s="17"/>
      <c r="D12" s="29"/>
      <c r="E12" s="16"/>
    </row>
    <row r="13" spans="1:6">
      <c r="A13" s="28" t="s">
        <v>50</v>
      </c>
      <c r="B13" s="29"/>
      <c r="C13" s="17"/>
      <c r="D13" s="29"/>
      <c r="E13" s="16"/>
      <c r="F13" s="48">
        <f>+B10+B11</f>
        <v>1687196440</v>
      </c>
    </row>
    <row r="14" spans="1:6">
      <c r="A14" s="28" t="s">
        <v>49</v>
      </c>
      <c r="B14" s="29"/>
      <c r="C14" s="17"/>
      <c r="D14" s="29"/>
      <c r="E14" s="16"/>
      <c r="F14" s="48">
        <f>+D10+D11</f>
        <v>1458959338</v>
      </c>
    </row>
    <row r="15" spans="1:6">
      <c r="A15" s="10" t="s">
        <v>5</v>
      </c>
      <c r="B15" s="29"/>
      <c r="C15" s="17"/>
      <c r="D15" s="29"/>
      <c r="E15" s="16"/>
    </row>
    <row r="16" spans="1:6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33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-473284682</v>
      </c>
      <c r="D22" s="29">
        <v>-431062538</v>
      </c>
      <c r="E22" s="16"/>
    </row>
    <row r="23" spans="1:5">
      <c r="A23" s="28" t="s">
        <v>35</v>
      </c>
      <c r="B23" s="29">
        <v>-54942051</v>
      </c>
      <c r="D23" s="29">
        <v>-48454428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-131095905</v>
      </c>
      <c r="D26" s="29">
        <v>-92244428</v>
      </c>
      <c r="E26" s="16"/>
    </row>
    <row r="27" spans="1:5">
      <c r="A27" s="10" t="s">
        <v>10</v>
      </c>
      <c r="B27" s="29">
        <v>-798329279</v>
      </c>
      <c r="D27" s="29">
        <v>-667441882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>
        <v>-14806263</v>
      </c>
      <c r="D37" s="29">
        <v>-18377983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-7943294</v>
      </c>
      <c r="D39" s="29">
        <v>-4787095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SUM(B10:B41)</f>
        <v>206794966</v>
      </c>
      <c r="C42" s="20"/>
      <c r="D42" s="19">
        <v>196590984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-35460696</v>
      </c>
      <c r="D44" s="29">
        <v>-45960432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+B42+B44</f>
        <v>171334270</v>
      </c>
      <c r="C47" s="23"/>
      <c r="D47" s="32">
        <v>150630552</v>
      </c>
      <c r="E47" s="23"/>
    </row>
    <row r="48" spans="1:5" ht="15.75" thickBot="1">
      <c r="A48" s="33"/>
      <c r="B48" s="34"/>
      <c r="C48" s="34"/>
      <c r="D48" s="34"/>
      <c r="E48" s="24"/>
    </row>
    <row r="49" spans="1:9" ht="15.75" thickTop="1">
      <c r="A49" s="35" t="s">
        <v>30</v>
      </c>
      <c r="B49" s="18"/>
      <c r="C49" s="18"/>
      <c r="D49" s="18"/>
      <c r="E49" s="24"/>
    </row>
    <row r="50" spans="1:9">
      <c r="A50" s="28" t="s">
        <v>19</v>
      </c>
      <c r="B50" s="30"/>
      <c r="C50" s="18"/>
      <c r="D50" s="30"/>
      <c r="E50" s="16"/>
    </row>
    <row r="51" spans="1:9">
      <c r="A51" s="28" t="s">
        <v>20</v>
      </c>
      <c r="B51" s="30"/>
      <c r="C51" s="18"/>
      <c r="D51" s="30"/>
      <c r="E51" s="16"/>
    </row>
    <row r="52" spans="1:9">
      <c r="A52" s="28" t="s">
        <v>21</v>
      </c>
      <c r="B52" s="30"/>
      <c r="C52" s="18"/>
      <c r="D52" s="30"/>
      <c r="E52" s="21"/>
    </row>
    <row r="53" spans="1:9" ht="15" customHeight="1">
      <c r="A53" s="28" t="s">
        <v>22</v>
      </c>
      <c r="B53" s="30"/>
      <c r="C53" s="18"/>
      <c r="D53" s="30"/>
      <c r="E53" s="25"/>
    </row>
    <row r="54" spans="1:9">
      <c r="A54" s="46" t="s">
        <v>3</v>
      </c>
      <c r="B54" s="30"/>
      <c r="C54" s="18"/>
      <c r="D54" s="30"/>
      <c r="E54" s="1"/>
    </row>
    <row r="55" spans="1:9">
      <c r="A55" s="35" t="s">
        <v>31</v>
      </c>
      <c r="B55" s="36">
        <v>0</v>
      </c>
      <c r="C55" s="37"/>
      <c r="D55" s="36">
        <v>0</v>
      </c>
      <c r="E55" s="25"/>
    </row>
    <row r="56" spans="1:9">
      <c r="A56" s="38"/>
      <c r="B56" s="39"/>
      <c r="C56" s="40"/>
      <c r="D56" s="39"/>
      <c r="E56" s="25"/>
    </row>
    <row r="57" spans="1:9" ht="15.75" thickBot="1">
      <c r="A57" s="35" t="s">
        <v>32</v>
      </c>
      <c r="B57" s="41">
        <f>+B47</f>
        <v>171334270</v>
      </c>
      <c r="C57" s="42"/>
      <c r="D57" s="41">
        <f>+D47</f>
        <v>150630552</v>
      </c>
      <c r="E57" s="25"/>
    </row>
    <row r="58" spans="1:9" ht="15.75" thickTop="1">
      <c r="A58" s="38"/>
      <c r="B58" s="39"/>
      <c r="C58" s="40"/>
      <c r="D58" s="39"/>
      <c r="E58" s="25"/>
    </row>
    <row r="59" spans="1:9">
      <c r="A59" s="43" t="s">
        <v>23</v>
      </c>
      <c r="B59" s="39"/>
      <c r="C59" s="40"/>
      <c r="D59" s="39"/>
      <c r="E59" s="26"/>
    </row>
    <row r="60" spans="1:9">
      <c r="A60" s="38" t="s">
        <v>16</v>
      </c>
      <c r="B60" s="29"/>
      <c r="C60" s="16"/>
      <c r="D60" s="29"/>
      <c r="E60" s="26"/>
    </row>
    <row r="61" spans="1:9">
      <c r="A61" s="38" t="s">
        <v>17</v>
      </c>
      <c r="B61" s="29"/>
      <c r="C61" s="16"/>
      <c r="D61" s="29"/>
      <c r="E61" s="26"/>
      <c r="I61" s="47"/>
    </row>
    <row r="62" spans="1:9">
      <c r="A62" s="3"/>
      <c r="B62" s="4"/>
      <c r="C62" s="4"/>
      <c r="D62" s="4"/>
      <c r="E62" s="26"/>
    </row>
    <row r="63" spans="1:9">
      <c r="A63" s="3"/>
      <c r="B63" s="4"/>
      <c r="C63" s="4"/>
      <c r="D63" s="4"/>
      <c r="E63" s="26"/>
    </row>
    <row r="64" spans="1:9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9"/>
  <sheetViews>
    <sheetView showGridLines="0" tabSelected="1" topLeftCell="B34" workbookViewId="0">
      <selection activeCell="C70" sqref="C70"/>
    </sheetView>
  </sheetViews>
  <sheetFormatPr defaultColWidth="9.140625" defaultRowHeight="15"/>
  <cols>
    <col min="1" max="1" width="9.7109375" style="7" customWidth="1"/>
    <col min="2" max="2" width="90.140625" style="7" customWidth="1"/>
    <col min="3" max="3" width="15.7109375" style="7" customWidth="1"/>
    <col min="4" max="4" width="2.7109375" style="7" customWidth="1"/>
    <col min="5" max="5" width="15.7109375" style="7" customWidth="1"/>
    <col min="6" max="6" width="11.5703125" style="7" customWidth="1"/>
    <col min="7" max="16384" width="9.140625" style="7"/>
  </cols>
  <sheetData>
    <row r="1" spans="2:5">
      <c r="B1" s="14" t="s">
        <v>51</v>
      </c>
    </row>
    <row r="2" spans="2:5">
      <c r="B2" s="15" t="s">
        <v>54</v>
      </c>
    </row>
    <row r="3" spans="2:5">
      <c r="B3" s="15" t="s">
        <v>55</v>
      </c>
    </row>
    <row r="4" spans="2:5">
      <c r="B4" s="15" t="s">
        <v>28</v>
      </c>
    </row>
    <row r="5" spans="2:5">
      <c r="B5" s="14" t="s">
        <v>161</v>
      </c>
      <c r="C5" s="9"/>
      <c r="D5" s="11"/>
      <c r="E5" s="9"/>
    </row>
    <row r="6" spans="2:5">
      <c r="B6" s="15"/>
      <c r="C6" s="9"/>
      <c r="D6" s="11"/>
      <c r="E6" s="9"/>
    </row>
    <row r="7" spans="2:5">
      <c r="B7" s="109"/>
      <c r="C7" s="8" t="s">
        <v>2</v>
      </c>
      <c r="D7" s="8"/>
      <c r="E7" s="8" t="s">
        <v>2</v>
      </c>
    </row>
    <row r="8" spans="2:5" ht="14.1" customHeight="1">
      <c r="B8" s="109"/>
      <c r="C8" s="8">
        <v>2019</v>
      </c>
      <c r="D8" s="8"/>
      <c r="E8" s="8">
        <v>2018</v>
      </c>
    </row>
    <row r="9" spans="2:5" ht="14.1" customHeight="1">
      <c r="B9" s="13"/>
      <c r="C9" s="9"/>
      <c r="D9" s="11"/>
      <c r="E9" s="9"/>
    </row>
    <row r="10" spans="2:5" ht="14.1" customHeight="1">
      <c r="B10" s="10" t="s">
        <v>162</v>
      </c>
      <c r="C10" s="110"/>
      <c r="D10" s="111"/>
      <c r="E10" s="110"/>
    </row>
    <row r="11" spans="2:5" ht="14.1" customHeight="1">
      <c r="B11" s="98" t="s">
        <v>163</v>
      </c>
      <c r="C11" s="87">
        <v>171334270</v>
      </c>
      <c r="D11" s="86"/>
      <c r="E11" s="87">
        <v>150630552</v>
      </c>
    </row>
    <row r="12" spans="2:5" ht="14.1" customHeight="1">
      <c r="B12" s="112" t="s">
        <v>164</v>
      </c>
      <c r="C12" s="87"/>
      <c r="D12" s="86"/>
      <c r="E12" s="87"/>
    </row>
    <row r="13" spans="2:5" ht="14.1" customHeight="1">
      <c r="B13" s="113" t="s">
        <v>165</v>
      </c>
      <c r="C13" s="87"/>
      <c r="D13" s="86"/>
      <c r="E13" s="87"/>
    </row>
    <row r="14" spans="2:5" ht="14.1" customHeight="1">
      <c r="B14" s="113" t="s">
        <v>166</v>
      </c>
      <c r="C14" s="87"/>
      <c r="D14" s="86"/>
      <c r="E14" s="87"/>
    </row>
    <row r="15" spans="2:5">
      <c r="B15" s="114" t="s">
        <v>24</v>
      </c>
      <c r="C15" s="87">
        <v>131095905</v>
      </c>
      <c r="D15" s="86"/>
      <c r="E15" s="87">
        <v>92244428</v>
      </c>
    </row>
    <row r="16" spans="2:5">
      <c r="B16" s="113" t="s">
        <v>9</v>
      </c>
      <c r="C16" s="87"/>
      <c r="D16" s="86"/>
      <c r="E16" s="87"/>
    </row>
    <row r="17" spans="2:5">
      <c r="B17" s="113" t="s">
        <v>167</v>
      </c>
      <c r="C17" s="87"/>
      <c r="D17" s="86"/>
      <c r="E17" s="87">
        <v>153732261</v>
      </c>
    </row>
    <row r="18" spans="2:5">
      <c r="B18" s="113" t="s">
        <v>168</v>
      </c>
      <c r="C18" s="87"/>
      <c r="D18" s="86"/>
      <c r="E18" s="87"/>
    </row>
    <row r="19" spans="2:5">
      <c r="B19" s="113" t="s">
        <v>169</v>
      </c>
      <c r="C19" s="87"/>
      <c r="D19" s="86"/>
      <c r="E19" s="87"/>
    </row>
    <row r="20" spans="2:5">
      <c r="B20" s="113" t="s">
        <v>170</v>
      </c>
      <c r="C20" s="87"/>
      <c r="D20" s="100"/>
      <c r="E20" s="99"/>
    </row>
    <row r="21" spans="2:5">
      <c r="B21" s="113" t="s">
        <v>171</v>
      </c>
      <c r="C21" s="87"/>
      <c r="D21" s="100"/>
      <c r="E21" s="99"/>
    </row>
    <row r="22" spans="2:5">
      <c r="B22" s="113" t="s">
        <v>172</v>
      </c>
      <c r="C22" s="87"/>
      <c r="D22" s="100"/>
      <c r="E22" s="99"/>
    </row>
    <row r="23" spans="2:5">
      <c r="B23" s="113" t="s">
        <v>172</v>
      </c>
      <c r="C23" s="87"/>
      <c r="D23" s="100"/>
      <c r="E23" s="99"/>
    </row>
    <row r="24" spans="2:5">
      <c r="B24" s="113"/>
      <c r="C24" s="87"/>
      <c r="D24" s="86"/>
      <c r="E24" s="87"/>
    </row>
    <row r="25" spans="2:5" ht="14.1" customHeight="1">
      <c r="B25" s="98" t="s">
        <v>173</v>
      </c>
      <c r="C25" s="87"/>
      <c r="D25" s="86"/>
      <c r="E25" s="87"/>
    </row>
    <row r="26" spans="2:5" ht="14.1" customHeight="1">
      <c r="B26" s="113" t="s">
        <v>174</v>
      </c>
      <c r="C26" s="87"/>
      <c r="D26" s="86"/>
      <c r="E26" s="87"/>
    </row>
    <row r="27" spans="2:5">
      <c r="B27" s="113" t="s">
        <v>175</v>
      </c>
      <c r="C27" s="87"/>
      <c r="D27" s="86"/>
      <c r="E27" s="87"/>
    </row>
    <row r="28" spans="2:5">
      <c r="B28" s="113" t="s">
        <v>176</v>
      </c>
      <c r="C28" s="87"/>
      <c r="D28" s="86"/>
      <c r="E28" s="87"/>
    </row>
    <row r="29" spans="2:5">
      <c r="B29" s="113" t="s">
        <v>172</v>
      </c>
      <c r="C29" s="87"/>
      <c r="D29" s="86"/>
      <c r="E29" s="87"/>
    </row>
    <row r="30" spans="2:5">
      <c r="B30" s="113"/>
      <c r="C30" s="87"/>
      <c r="D30" s="86"/>
      <c r="E30" s="87"/>
    </row>
    <row r="31" spans="2:5" ht="14.1" customHeight="1">
      <c r="B31" s="98" t="s">
        <v>177</v>
      </c>
      <c r="C31" s="87"/>
      <c r="D31" s="86"/>
      <c r="E31" s="87"/>
    </row>
    <row r="32" spans="2:5">
      <c r="B32" s="113" t="s">
        <v>178</v>
      </c>
      <c r="C32" s="87">
        <v>-90907099</v>
      </c>
      <c r="D32" s="86"/>
      <c r="E32" s="87"/>
    </row>
    <row r="33" spans="2:5" ht="14.25" customHeight="1">
      <c r="B33" s="113" t="s">
        <v>179</v>
      </c>
      <c r="C33" s="87">
        <v>-1236203</v>
      </c>
      <c r="D33" s="86"/>
      <c r="E33" s="87"/>
    </row>
    <row r="34" spans="2:5" ht="14.25" customHeight="1">
      <c r="B34" s="113" t="s">
        <v>180</v>
      </c>
      <c r="C34" s="87">
        <v>222738393</v>
      </c>
      <c r="D34" s="86"/>
      <c r="E34" s="87">
        <v>-101375744</v>
      </c>
    </row>
    <row r="35" spans="2:5">
      <c r="B35" s="113" t="s">
        <v>181</v>
      </c>
      <c r="C35" s="87"/>
      <c r="D35" s="86"/>
      <c r="E35" s="87"/>
    </row>
    <row r="36" spans="2:5" ht="14.1" customHeight="1">
      <c r="B36" s="113" t="s">
        <v>172</v>
      </c>
      <c r="C36" s="87"/>
      <c r="D36" s="86"/>
      <c r="E36" s="87"/>
    </row>
    <row r="37" spans="2:5">
      <c r="B37" s="10" t="s">
        <v>182</v>
      </c>
      <c r="C37" s="96">
        <f>SUM(C11:C36)</f>
        <v>433025266</v>
      </c>
      <c r="D37" s="97"/>
      <c r="E37" s="96">
        <f>SUM(E10:E36)</f>
        <v>295231497</v>
      </c>
    </row>
    <row r="38" spans="2:5">
      <c r="B38" s="115"/>
      <c r="C38" s="87"/>
      <c r="D38" s="86"/>
      <c r="E38" s="87"/>
    </row>
    <row r="39" spans="2:5">
      <c r="B39" s="10" t="s">
        <v>183</v>
      </c>
      <c r="C39" s="87"/>
      <c r="D39" s="86"/>
      <c r="E39" s="87"/>
    </row>
    <row r="40" spans="2:5" ht="14.1" customHeight="1">
      <c r="B40" s="113" t="s">
        <v>184</v>
      </c>
      <c r="C40" s="87">
        <v>-303835574</v>
      </c>
      <c r="D40" s="86"/>
      <c r="E40" s="87">
        <v>-200445457</v>
      </c>
    </row>
    <row r="41" spans="2:5">
      <c r="B41" s="113" t="s">
        <v>185</v>
      </c>
      <c r="C41" s="87">
        <v>26239142</v>
      </c>
      <c r="D41" s="86"/>
      <c r="E41" s="87"/>
    </row>
    <row r="42" spans="2:5" ht="14.1" customHeight="1">
      <c r="B42" s="113" t="s">
        <v>186</v>
      </c>
      <c r="C42" s="87"/>
      <c r="D42" s="86"/>
      <c r="E42" s="87"/>
    </row>
    <row r="43" spans="2:5" ht="30">
      <c r="B43" s="113" t="s">
        <v>187</v>
      </c>
      <c r="C43" s="87"/>
      <c r="D43" s="86"/>
      <c r="E43" s="87"/>
    </row>
    <row r="44" spans="2:5">
      <c r="B44" s="113" t="s">
        <v>188</v>
      </c>
      <c r="C44" s="87"/>
      <c r="D44" s="86"/>
      <c r="E44" s="87"/>
    </row>
    <row r="45" spans="2:5">
      <c r="B45" s="113" t="s">
        <v>189</v>
      </c>
      <c r="C45" s="87"/>
      <c r="D45" s="86"/>
      <c r="E45" s="87"/>
    </row>
    <row r="46" spans="2:5">
      <c r="B46" s="113" t="s">
        <v>190</v>
      </c>
      <c r="C46" s="87"/>
      <c r="D46" s="86"/>
      <c r="E46" s="87"/>
    </row>
    <row r="47" spans="2:5" ht="14.1" customHeight="1">
      <c r="B47" s="113" t="s">
        <v>191</v>
      </c>
      <c r="C47" s="87"/>
      <c r="D47" s="86"/>
      <c r="E47" s="87"/>
    </row>
    <row r="48" spans="2:5" ht="14.1" customHeight="1">
      <c r="B48" s="113" t="s">
        <v>172</v>
      </c>
      <c r="C48" s="87"/>
      <c r="D48" s="86"/>
      <c r="E48" s="87"/>
    </row>
    <row r="49" spans="2:5" ht="14.1" customHeight="1">
      <c r="B49" s="10" t="s">
        <v>192</v>
      </c>
      <c r="C49" s="96">
        <f>SUM(C40:C48)</f>
        <v>-277596432</v>
      </c>
      <c r="D49" s="97"/>
      <c r="E49" s="96">
        <v>-200445457</v>
      </c>
    </row>
    <row r="50" spans="2:5" ht="14.1" customHeight="1">
      <c r="B50" s="115"/>
      <c r="C50" s="87"/>
      <c r="D50" s="86"/>
      <c r="E50" s="87"/>
    </row>
    <row r="51" spans="2:5" ht="14.1" customHeight="1">
      <c r="B51" s="10" t="s">
        <v>193</v>
      </c>
      <c r="C51" s="87"/>
      <c r="D51" s="86"/>
      <c r="E51" s="87"/>
    </row>
    <row r="52" spans="2:5" ht="14.1" customHeight="1">
      <c r="B52" s="113" t="s">
        <v>194</v>
      </c>
      <c r="C52" s="87"/>
      <c r="D52" s="86"/>
      <c r="E52" s="87"/>
    </row>
    <row r="53" spans="2:5" ht="14.1" customHeight="1">
      <c r="B53" s="113" t="s">
        <v>195</v>
      </c>
      <c r="C53" s="87"/>
      <c r="D53" s="86"/>
      <c r="E53" s="87"/>
    </row>
    <row r="54" spans="2:5" ht="14.1" customHeight="1">
      <c r="B54" s="113" t="s">
        <v>196</v>
      </c>
      <c r="C54" s="87">
        <v>62568443</v>
      </c>
      <c r="D54" s="86"/>
      <c r="E54" s="87"/>
    </row>
    <row r="55" spans="2:5" ht="14.1" customHeight="1">
      <c r="B55" s="113" t="s">
        <v>197</v>
      </c>
      <c r="C55" s="87"/>
      <c r="D55" s="86"/>
      <c r="E55" s="87"/>
    </row>
    <row r="56" spans="2:5" ht="14.1" customHeight="1">
      <c r="B56" s="113" t="s">
        <v>198</v>
      </c>
      <c r="C56" s="87"/>
      <c r="D56" s="86"/>
      <c r="E56" s="87"/>
    </row>
    <row r="57" spans="2:5" ht="14.1" customHeight="1">
      <c r="B57" s="113" t="s">
        <v>199</v>
      </c>
      <c r="C57" s="87"/>
      <c r="D57" s="86"/>
      <c r="E57" s="87"/>
    </row>
    <row r="58" spans="2:5" ht="14.1" customHeight="1">
      <c r="B58" s="113" t="s">
        <v>200</v>
      </c>
      <c r="C58" s="87">
        <v>-27017145</v>
      </c>
      <c r="D58" s="86"/>
      <c r="E58" s="87"/>
    </row>
    <row r="59" spans="2:5" ht="14.1" customHeight="1">
      <c r="B59" s="113" t="s">
        <v>201</v>
      </c>
      <c r="C59" s="87"/>
      <c r="D59" s="86"/>
      <c r="E59" s="87"/>
    </row>
    <row r="60" spans="2:5" ht="15" customHeight="1">
      <c r="B60" s="113" t="s">
        <v>202</v>
      </c>
      <c r="C60" s="87"/>
      <c r="D60" s="86"/>
      <c r="E60" s="87"/>
    </row>
    <row r="61" spans="2:5" ht="14.1" customHeight="1">
      <c r="B61" s="113" t="s">
        <v>203</v>
      </c>
      <c r="C61" s="87">
        <v>-180000000</v>
      </c>
      <c r="D61" s="100"/>
      <c r="E61" s="99">
        <v>-76500000</v>
      </c>
    </row>
    <row r="62" spans="2:5" ht="14.1" customHeight="1">
      <c r="B62" s="113" t="s">
        <v>204</v>
      </c>
      <c r="C62" s="87"/>
      <c r="D62" s="100"/>
      <c r="E62" s="99"/>
    </row>
    <row r="63" spans="2:5" ht="14.1" customHeight="1">
      <c r="B63" s="113" t="s">
        <v>172</v>
      </c>
      <c r="C63" s="87"/>
      <c r="D63" s="86"/>
      <c r="E63" s="87"/>
    </row>
    <row r="64" spans="2:5" ht="14.1" customHeight="1">
      <c r="B64" s="10" t="s">
        <v>205</v>
      </c>
      <c r="C64" s="96">
        <f>SUM(C53:C63)</f>
        <v>-144448702</v>
      </c>
      <c r="D64" s="97"/>
      <c r="E64" s="96">
        <v>-76500000</v>
      </c>
    </row>
    <row r="65" spans="2:6" ht="14.1" customHeight="1">
      <c r="B65" s="115"/>
      <c r="C65" s="87"/>
      <c r="D65" s="86"/>
      <c r="E65" s="87"/>
    </row>
    <row r="66" spans="2:6" ht="14.1" customHeight="1">
      <c r="B66" s="10" t="s">
        <v>206</v>
      </c>
      <c r="C66" s="116">
        <f>+C64+C49+C37</f>
        <v>10980132</v>
      </c>
      <c r="D66" s="97"/>
      <c r="E66" s="116">
        <f>E64+E49+E37</f>
        <v>18286040</v>
      </c>
    </row>
    <row r="67" spans="2:6">
      <c r="B67" s="117" t="s">
        <v>207</v>
      </c>
      <c r="C67" s="87">
        <v>19713477</v>
      </c>
      <c r="D67" s="86"/>
      <c r="E67" s="87">
        <v>1427437</v>
      </c>
    </row>
    <row r="68" spans="2:6">
      <c r="B68" s="117" t="s">
        <v>208</v>
      </c>
      <c r="C68" s="87"/>
      <c r="D68" s="86"/>
      <c r="E68" s="87"/>
    </row>
    <row r="69" spans="2:6" ht="15.75" thickBot="1">
      <c r="B69" s="118" t="s">
        <v>209</v>
      </c>
      <c r="C69" s="119">
        <f>+C66+C67</f>
        <v>30693609</v>
      </c>
      <c r="D69" s="120"/>
      <c r="E69" s="119">
        <f>+E66+E67</f>
        <v>19713477</v>
      </c>
    </row>
    <row r="70" spans="2:6" ht="15.75" thickTop="1"/>
    <row r="72" spans="2:6">
      <c r="B72" s="106" t="s">
        <v>159</v>
      </c>
      <c r="C72" s="121">
        <v>30693608.718144733</v>
      </c>
      <c r="D72" s="122"/>
      <c r="E72" s="122">
        <v>19713476.579900146</v>
      </c>
      <c r="F72" s="106"/>
    </row>
    <row r="74" spans="2:6">
      <c r="C74" s="48"/>
      <c r="E74" s="48"/>
    </row>
    <row r="76" spans="2:6">
      <c r="C76" s="48"/>
    </row>
    <row r="77" spans="2:6">
      <c r="C77" s="123"/>
    </row>
    <row r="79" spans="2:6">
      <c r="C79" s="12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46"/>
  <sheetViews>
    <sheetView topLeftCell="A7" zoomScale="80" zoomScaleNormal="80" workbookViewId="0">
      <selection activeCell="H20" sqref="H20"/>
    </sheetView>
  </sheetViews>
  <sheetFormatPr defaultColWidth="9.140625" defaultRowHeight="15"/>
  <cols>
    <col min="1" max="1" width="67.42578125" style="49" customWidth="1"/>
    <col min="2" max="11" width="15.7109375" style="49" customWidth="1"/>
    <col min="12" max="12" width="13.42578125" style="49" bestFit="1" customWidth="1"/>
    <col min="13" max="13" width="9.140625" style="49"/>
    <col min="14" max="14" width="12.7109375" style="49" bestFit="1" customWidth="1"/>
    <col min="15" max="16384" width="9.140625" style="49"/>
  </cols>
  <sheetData>
    <row r="1" spans="1:12">
      <c r="A1" s="14" t="s">
        <v>51</v>
      </c>
    </row>
    <row r="2" spans="1:12">
      <c r="A2" s="15" t="s">
        <v>54</v>
      </c>
    </row>
    <row r="3" spans="1:12">
      <c r="A3" s="15" t="s">
        <v>55</v>
      </c>
    </row>
    <row r="4" spans="1:12">
      <c r="A4" s="15" t="s">
        <v>28</v>
      </c>
    </row>
    <row r="5" spans="1:12">
      <c r="A5" s="14" t="s">
        <v>56</v>
      </c>
    </row>
    <row r="6" spans="1:12">
      <c r="A6" s="50"/>
    </row>
    <row r="7" spans="1:12" ht="72">
      <c r="B7" s="51" t="s">
        <v>57</v>
      </c>
      <c r="C7" s="51" t="s">
        <v>58</v>
      </c>
      <c r="D7" s="51" t="s">
        <v>59</v>
      </c>
      <c r="E7" s="51" t="s">
        <v>60</v>
      </c>
      <c r="F7" s="51" t="s">
        <v>61</v>
      </c>
      <c r="G7" s="51" t="s">
        <v>62</v>
      </c>
      <c r="H7" s="51" t="s">
        <v>63</v>
      </c>
      <c r="I7" s="51" t="s">
        <v>64</v>
      </c>
      <c r="J7" s="51" t="s">
        <v>65</v>
      </c>
      <c r="K7" s="51" t="s">
        <v>64</v>
      </c>
      <c r="L7" s="52"/>
    </row>
    <row r="8" spans="1:12">
      <c r="A8" s="53"/>
      <c r="B8" s="52"/>
      <c r="C8" s="54"/>
      <c r="D8" s="54"/>
      <c r="E8" s="55"/>
      <c r="F8" s="55"/>
      <c r="G8" s="55"/>
      <c r="H8" s="56"/>
      <c r="I8" s="56"/>
      <c r="J8" s="56"/>
      <c r="K8" s="54"/>
      <c r="L8" s="54"/>
    </row>
    <row r="9" spans="1:12">
      <c r="A9" s="57"/>
      <c r="B9" s="58"/>
      <c r="C9" s="58"/>
      <c r="D9" s="58"/>
      <c r="E9" s="59"/>
      <c r="F9" s="59"/>
      <c r="G9" s="59"/>
      <c r="H9" s="60"/>
      <c r="I9" s="60"/>
      <c r="J9" s="60"/>
      <c r="K9" s="60"/>
      <c r="L9" s="54"/>
    </row>
    <row r="10" spans="1:12" ht="15.75" thickBot="1">
      <c r="A10" s="61" t="s">
        <v>66</v>
      </c>
      <c r="B10" s="62">
        <v>1502796247</v>
      </c>
      <c r="C10" s="62"/>
      <c r="D10" s="62"/>
      <c r="E10" s="62">
        <v>102884489</v>
      </c>
      <c r="F10" s="62"/>
      <c r="G10" s="62">
        <v>166553021</v>
      </c>
      <c r="H10" s="62"/>
      <c r="I10" s="62">
        <f>+G10+E10+B10</f>
        <v>1772233757</v>
      </c>
      <c r="J10" s="62"/>
      <c r="K10" s="62">
        <f>+J10+I10</f>
        <v>1772233757</v>
      </c>
      <c r="L10" s="54"/>
    </row>
    <row r="11" spans="1:12" ht="16.5" thickTop="1" thickBot="1">
      <c r="A11" s="63" t="s">
        <v>67</v>
      </c>
      <c r="B11" s="58"/>
      <c r="C11" s="58"/>
      <c r="D11" s="58"/>
      <c r="E11" s="58"/>
      <c r="F11" s="58"/>
      <c r="G11" s="58"/>
      <c r="H11" s="60"/>
      <c r="I11" s="62">
        <f t="shared" ref="I11" si="0">+G11+E11+B11</f>
        <v>0</v>
      </c>
      <c r="J11" s="64"/>
      <c r="K11" s="62">
        <f t="shared" ref="K11:K37" si="1">+J11+I11</f>
        <v>0</v>
      </c>
      <c r="L11" s="54"/>
    </row>
    <row r="12" spans="1:12" ht="16.5" thickTop="1" thickBot="1">
      <c r="A12" s="61" t="s">
        <v>68</v>
      </c>
      <c r="B12" s="65">
        <f>+B10</f>
        <v>1502796247</v>
      </c>
      <c r="C12" s="65">
        <f t="shared" ref="C12:H12" si="2">+C10</f>
        <v>0</v>
      </c>
      <c r="D12" s="65">
        <f t="shared" si="2"/>
        <v>0</v>
      </c>
      <c r="E12" s="65">
        <f t="shared" si="2"/>
        <v>102884489</v>
      </c>
      <c r="F12" s="65">
        <f t="shared" si="2"/>
        <v>0</v>
      </c>
      <c r="G12" s="65">
        <f t="shared" si="2"/>
        <v>166553021</v>
      </c>
      <c r="H12" s="65">
        <f t="shared" si="2"/>
        <v>0</v>
      </c>
      <c r="I12" s="62">
        <f>SUM(B12:H12)</f>
        <v>1772233757</v>
      </c>
      <c r="J12" s="65">
        <v>0</v>
      </c>
      <c r="K12" s="62">
        <f t="shared" si="1"/>
        <v>1772233757</v>
      </c>
      <c r="L12" s="54"/>
    </row>
    <row r="13" spans="1:12" ht="16.5" thickTop="1" thickBot="1">
      <c r="A13" s="66" t="s">
        <v>69</v>
      </c>
      <c r="B13" s="58"/>
      <c r="C13" s="58"/>
      <c r="D13" s="58"/>
      <c r="E13" s="58"/>
      <c r="F13" s="58"/>
      <c r="G13" s="58"/>
      <c r="H13" s="67"/>
      <c r="I13" s="62">
        <f t="shared" ref="I13:I37" si="3">SUM(B13:H13)</f>
        <v>0</v>
      </c>
      <c r="J13" s="67"/>
      <c r="K13" s="62">
        <f t="shared" si="1"/>
        <v>0</v>
      </c>
      <c r="L13" s="54"/>
    </row>
    <row r="14" spans="1:12" ht="16.5" thickTop="1" thickBot="1">
      <c r="A14" s="68" t="s">
        <v>63</v>
      </c>
      <c r="B14" s="60"/>
      <c r="C14" s="60"/>
      <c r="D14" s="60"/>
      <c r="E14" s="60"/>
      <c r="F14" s="60"/>
      <c r="H14" s="67">
        <v>143841365</v>
      </c>
      <c r="I14" s="62">
        <f t="shared" si="3"/>
        <v>143841365</v>
      </c>
      <c r="J14" s="69"/>
      <c r="K14" s="62">
        <f t="shared" si="1"/>
        <v>143841365</v>
      </c>
      <c r="L14" s="54"/>
    </row>
    <row r="15" spans="1:12" ht="16.5" thickTop="1" thickBot="1">
      <c r="A15" s="68" t="s">
        <v>70</v>
      </c>
      <c r="B15" s="60"/>
      <c r="C15" s="60"/>
      <c r="D15" s="60"/>
      <c r="E15" s="60"/>
      <c r="F15" s="60"/>
      <c r="G15" s="67"/>
      <c r="H15" s="69"/>
      <c r="I15" s="62">
        <f t="shared" si="3"/>
        <v>0</v>
      </c>
      <c r="J15" s="69"/>
      <c r="K15" s="62">
        <f t="shared" si="1"/>
        <v>0</v>
      </c>
      <c r="L15" s="54"/>
    </row>
    <row r="16" spans="1:12" ht="16.5" thickTop="1" thickBot="1">
      <c r="A16" s="68" t="s">
        <v>71</v>
      </c>
      <c r="B16" s="60"/>
      <c r="C16" s="60"/>
      <c r="D16" s="60"/>
      <c r="E16" s="60"/>
      <c r="F16" s="60"/>
      <c r="G16" s="67"/>
      <c r="H16" s="67"/>
      <c r="I16" s="62">
        <f t="shared" si="3"/>
        <v>0</v>
      </c>
      <c r="J16" s="67"/>
      <c r="K16" s="62">
        <f t="shared" si="1"/>
        <v>0</v>
      </c>
      <c r="L16" s="54"/>
    </row>
    <row r="17" spans="1:14" ht="16.5" thickTop="1" thickBot="1">
      <c r="A17" s="66" t="s">
        <v>72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1">
        <f>+H14</f>
        <v>143841365</v>
      </c>
      <c r="I17" s="62">
        <f t="shared" si="3"/>
        <v>143841365</v>
      </c>
      <c r="J17" s="71">
        <v>0</v>
      </c>
      <c r="K17" s="62">
        <f t="shared" si="1"/>
        <v>143841365</v>
      </c>
      <c r="L17" s="54"/>
    </row>
    <row r="18" spans="1:14" ht="30" thickTop="1" thickBot="1">
      <c r="A18" s="66" t="s">
        <v>73</v>
      </c>
      <c r="B18" s="60"/>
      <c r="C18" s="60"/>
      <c r="D18" s="60"/>
      <c r="E18" s="60"/>
      <c r="F18" s="60"/>
      <c r="G18" s="67"/>
      <c r="H18" s="67"/>
      <c r="I18" s="62">
        <f t="shared" si="3"/>
        <v>0</v>
      </c>
      <c r="J18" s="67"/>
      <c r="K18" s="62">
        <f t="shared" si="1"/>
        <v>0</v>
      </c>
      <c r="L18" s="54"/>
    </row>
    <row r="19" spans="1:14" ht="16.5" thickTop="1" thickBot="1">
      <c r="A19" s="72" t="s">
        <v>74</v>
      </c>
      <c r="B19" s="60">
        <v>68325370</v>
      </c>
      <c r="C19" s="60"/>
      <c r="D19" s="60"/>
      <c r="E19" s="60">
        <v>8327651</v>
      </c>
      <c r="F19" s="60"/>
      <c r="G19" s="67">
        <v>-244803921</v>
      </c>
      <c r="H19" s="67">
        <v>143841365</v>
      </c>
      <c r="I19" s="62">
        <f t="shared" si="3"/>
        <v>-24309535</v>
      </c>
      <c r="J19" s="67"/>
      <c r="K19" s="62">
        <f t="shared" si="1"/>
        <v>-24309535</v>
      </c>
      <c r="L19" s="54"/>
    </row>
    <row r="20" spans="1:14" ht="16.5" thickTop="1" thickBot="1">
      <c r="A20" s="72" t="s">
        <v>75</v>
      </c>
      <c r="B20" s="60"/>
      <c r="C20" s="60"/>
      <c r="D20" s="60"/>
      <c r="E20" s="60"/>
      <c r="F20" s="60"/>
      <c r="H20" s="67">
        <v>-143841365</v>
      </c>
      <c r="I20" s="62">
        <f t="shared" si="3"/>
        <v>-143841365</v>
      </c>
      <c r="J20" s="67"/>
      <c r="K20" s="62">
        <f t="shared" si="1"/>
        <v>-143841365</v>
      </c>
      <c r="L20" s="54"/>
    </row>
    <row r="21" spans="1:14" ht="16.5" thickTop="1" thickBot="1">
      <c r="A21" s="73" t="s">
        <v>76</v>
      </c>
      <c r="B21" s="60"/>
      <c r="C21" s="60"/>
      <c r="D21" s="60"/>
      <c r="E21" s="74"/>
      <c r="F21" s="74"/>
      <c r="G21" s="67"/>
      <c r="H21" s="67"/>
      <c r="I21" s="62">
        <f t="shared" si="3"/>
        <v>0</v>
      </c>
      <c r="J21" s="67"/>
      <c r="K21" s="62">
        <f t="shared" si="1"/>
        <v>0</v>
      </c>
      <c r="L21" s="54"/>
    </row>
    <row r="22" spans="1:14" ht="16.5" thickTop="1" thickBot="1">
      <c r="A22" s="66" t="s">
        <v>77</v>
      </c>
      <c r="B22" s="65">
        <v>68325370</v>
      </c>
      <c r="C22" s="65">
        <v>0</v>
      </c>
      <c r="D22" s="65">
        <v>0</v>
      </c>
      <c r="E22" s="65">
        <v>8327651</v>
      </c>
      <c r="F22" s="65">
        <v>0</v>
      </c>
      <c r="G22" s="65">
        <f>SUM(G19:G21)</f>
        <v>-244803921</v>
      </c>
      <c r="H22" s="65">
        <f>SUM(H19:H21)</f>
        <v>0</v>
      </c>
      <c r="I22" s="62">
        <f t="shared" si="3"/>
        <v>-168150900</v>
      </c>
      <c r="J22" s="65">
        <v>0</v>
      </c>
      <c r="K22" s="62">
        <f t="shared" si="1"/>
        <v>-168150900</v>
      </c>
      <c r="L22" s="54"/>
      <c r="N22" s="75"/>
    </row>
    <row r="23" spans="1:14" ht="16.5" thickTop="1" thickBot="1">
      <c r="A23" s="66"/>
      <c r="B23" s="58"/>
      <c r="C23" s="59"/>
      <c r="D23" s="58"/>
      <c r="E23" s="59"/>
      <c r="F23" s="59"/>
      <c r="G23" s="59"/>
      <c r="H23" s="67"/>
      <c r="I23" s="62">
        <f t="shared" si="3"/>
        <v>0</v>
      </c>
      <c r="J23" s="67"/>
      <c r="K23" s="62">
        <f t="shared" si="1"/>
        <v>0</v>
      </c>
      <c r="L23" s="54"/>
    </row>
    <row r="24" spans="1:14" ht="16.5" thickTop="1" thickBot="1">
      <c r="A24" s="66" t="s">
        <v>78</v>
      </c>
      <c r="B24" s="76">
        <f>+B22+B12</f>
        <v>1571121617</v>
      </c>
      <c r="C24" s="76">
        <f t="shared" ref="C24:E24" si="4">+C22+C12</f>
        <v>0</v>
      </c>
      <c r="D24" s="76">
        <f t="shared" si="4"/>
        <v>0</v>
      </c>
      <c r="E24" s="76">
        <f t="shared" si="4"/>
        <v>111212140</v>
      </c>
      <c r="F24" s="76">
        <f>+F22+F12</f>
        <v>0</v>
      </c>
      <c r="G24" s="76">
        <f>+G22+G12</f>
        <v>-78250900</v>
      </c>
      <c r="H24" s="76">
        <f>+H22+H17+H12</f>
        <v>143841365</v>
      </c>
      <c r="I24" s="62">
        <f t="shared" si="3"/>
        <v>1747924222</v>
      </c>
      <c r="J24" s="76">
        <f>+J22+J12</f>
        <v>0</v>
      </c>
      <c r="K24" s="62">
        <f t="shared" si="1"/>
        <v>1747924222</v>
      </c>
      <c r="L24" s="77"/>
    </row>
    <row r="25" spans="1:14" ht="16.5" thickTop="1" thickBot="1">
      <c r="A25" s="78"/>
      <c r="B25" s="58"/>
      <c r="C25" s="58"/>
      <c r="D25" s="58"/>
      <c r="E25" s="58"/>
      <c r="F25" s="58"/>
      <c r="G25" s="58"/>
      <c r="H25" s="67"/>
      <c r="I25" s="62">
        <f t="shared" si="3"/>
        <v>0</v>
      </c>
      <c r="J25" s="67"/>
      <c r="K25" s="62">
        <f t="shared" si="1"/>
        <v>0</v>
      </c>
      <c r="L25" s="54"/>
    </row>
    <row r="26" spans="1:14" ht="16.5" thickTop="1" thickBot="1">
      <c r="A26" s="66" t="s">
        <v>69</v>
      </c>
      <c r="B26" s="60"/>
      <c r="C26" s="60"/>
      <c r="D26" s="60"/>
      <c r="E26" s="60"/>
      <c r="F26" s="60"/>
      <c r="G26" s="67"/>
      <c r="H26" s="67"/>
      <c r="I26" s="62">
        <f t="shared" si="3"/>
        <v>0</v>
      </c>
      <c r="J26" s="67"/>
      <c r="K26" s="62">
        <f t="shared" si="1"/>
        <v>0</v>
      </c>
      <c r="L26" s="54"/>
    </row>
    <row r="27" spans="1:14" ht="16.5" thickTop="1" thickBot="1">
      <c r="A27" s="68" t="s">
        <v>63</v>
      </c>
      <c r="B27" s="60"/>
      <c r="C27" s="60"/>
      <c r="D27" s="60"/>
      <c r="E27" s="60"/>
      <c r="F27" s="60"/>
      <c r="G27" s="67"/>
      <c r="H27" s="69">
        <v>171334270</v>
      </c>
      <c r="I27" s="62">
        <f t="shared" si="3"/>
        <v>171334270</v>
      </c>
      <c r="J27" s="69"/>
      <c r="K27" s="62">
        <f t="shared" si="1"/>
        <v>171334270</v>
      </c>
      <c r="L27" s="54"/>
    </row>
    <row r="28" spans="1:14" ht="16.5" thickTop="1" thickBot="1">
      <c r="A28" s="68" t="s">
        <v>70</v>
      </c>
      <c r="B28" s="60"/>
      <c r="C28" s="60"/>
      <c r="D28" s="60"/>
      <c r="E28" s="60"/>
      <c r="F28" s="60"/>
      <c r="G28" s="67"/>
      <c r="H28" s="69">
        <v>-143841365</v>
      </c>
      <c r="I28" s="62">
        <f t="shared" si="3"/>
        <v>-143841365</v>
      </c>
      <c r="J28" s="69"/>
      <c r="K28" s="62">
        <f t="shared" si="1"/>
        <v>-143841365</v>
      </c>
      <c r="L28" s="54"/>
      <c r="N28" s="75"/>
    </row>
    <row r="29" spans="1:14" ht="16.5" thickTop="1" thickBot="1">
      <c r="A29" s="68" t="s">
        <v>71</v>
      </c>
      <c r="B29" s="60"/>
      <c r="C29" s="60"/>
      <c r="D29" s="60"/>
      <c r="E29" s="60"/>
      <c r="F29" s="60"/>
      <c r="G29" s="67"/>
      <c r="H29" s="67"/>
      <c r="I29" s="62">
        <f t="shared" si="3"/>
        <v>0</v>
      </c>
      <c r="J29" s="67"/>
      <c r="K29" s="62">
        <f t="shared" si="1"/>
        <v>0</v>
      </c>
      <c r="L29" s="54"/>
    </row>
    <row r="30" spans="1:14" ht="16.5" thickTop="1" thickBot="1">
      <c r="A30" s="66" t="s">
        <v>72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1">
        <f>SUM(H27:H28)</f>
        <v>27492905</v>
      </c>
      <c r="I30" s="62">
        <f t="shared" si="3"/>
        <v>27492905</v>
      </c>
      <c r="J30" s="71">
        <v>0</v>
      </c>
      <c r="K30" s="62">
        <f t="shared" si="1"/>
        <v>27492905</v>
      </c>
      <c r="L30" s="54"/>
    </row>
    <row r="31" spans="1:14" ht="30" thickTop="1" thickBot="1">
      <c r="A31" s="66" t="s">
        <v>73</v>
      </c>
      <c r="B31" s="60"/>
      <c r="C31" s="60"/>
      <c r="D31" s="60"/>
      <c r="E31" s="60"/>
      <c r="F31" s="60"/>
      <c r="G31" s="67"/>
      <c r="H31" s="67"/>
      <c r="I31" s="62">
        <f t="shared" si="3"/>
        <v>0</v>
      </c>
      <c r="J31" s="67"/>
      <c r="K31" s="62">
        <f t="shared" si="1"/>
        <v>0</v>
      </c>
      <c r="L31" s="54"/>
    </row>
    <row r="32" spans="1:14" ht="16.5" thickTop="1" thickBot="1">
      <c r="A32" s="72" t="s">
        <v>74</v>
      </c>
      <c r="B32" s="60">
        <v>-121601603</v>
      </c>
      <c r="C32" s="60"/>
      <c r="D32" s="60"/>
      <c r="E32" s="60">
        <v>7192068</v>
      </c>
      <c r="F32" s="60"/>
      <c r="G32" s="67"/>
      <c r="H32" s="67"/>
      <c r="I32" s="62">
        <f t="shared" si="3"/>
        <v>-114409535</v>
      </c>
      <c r="J32" s="67"/>
      <c r="K32" s="62">
        <f t="shared" si="1"/>
        <v>-114409535</v>
      </c>
      <c r="L32" s="54"/>
    </row>
    <row r="33" spans="1:12" ht="16.5" thickTop="1" thickBot="1">
      <c r="A33" s="72" t="s">
        <v>75</v>
      </c>
      <c r="B33" s="60"/>
      <c r="C33" s="60"/>
      <c r="D33" s="60"/>
      <c r="E33" s="60"/>
      <c r="F33" s="60"/>
      <c r="G33" s="67">
        <v>78250900</v>
      </c>
      <c r="H33" s="67"/>
      <c r="I33" s="62">
        <f t="shared" si="3"/>
        <v>78250900</v>
      </c>
      <c r="J33" s="67"/>
      <c r="K33" s="62">
        <f t="shared" si="1"/>
        <v>78250900</v>
      </c>
      <c r="L33" s="54"/>
    </row>
    <row r="34" spans="1:12" ht="16.5" thickTop="1" thickBot="1">
      <c r="A34" s="73" t="s">
        <v>76</v>
      </c>
      <c r="B34" s="60"/>
      <c r="C34" s="60"/>
      <c r="D34" s="60"/>
      <c r="E34" s="74"/>
      <c r="F34" s="74"/>
      <c r="G34" s="67"/>
      <c r="H34" s="67"/>
      <c r="I34" s="62">
        <f t="shared" si="3"/>
        <v>0</v>
      </c>
      <c r="J34" s="67"/>
      <c r="K34" s="62">
        <f t="shared" si="1"/>
        <v>0</v>
      </c>
      <c r="L34" s="54"/>
    </row>
    <row r="35" spans="1:12" ht="16.5" thickTop="1" thickBot="1">
      <c r="A35" s="66" t="s">
        <v>77</v>
      </c>
      <c r="B35" s="70">
        <v>-121601603</v>
      </c>
      <c r="C35" s="70">
        <v>0</v>
      </c>
      <c r="D35" s="70">
        <v>0</v>
      </c>
      <c r="E35" s="70">
        <v>7192068</v>
      </c>
      <c r="F35" s="70">
        <v>0</v>
      </c>
      <c r="G35" s="70">
        <f>+G33</f>
        <v>78250900</v>
      </c>
      <c r="H35" s="70"/>
      <c r="I35" s="62">
        <f t="shared" si="3"/>
        <v>-36158635</v>
      </c>
      <c r="J35" s="70">
        <v>0</v>
      </c>
      <c r="K35" s="62">
        <f t="shared" si="1"/>
        <v>-36158635</v>
      </c>
      <c r="L35" s="54"/>
    </row>
    <row r="36" spans="1:12" ht="16.5" thickTop="1" thickBot="1">
      <c r="A36" s="66"/>
      <c r="B36" s="60"/>
      <c r="C36" s="60"/>
      <c r="D36" s="60"/>
      <c r="E36" s="60"/>
      <c r="F36" s="60"/>
      <c r="G36" s="67"/>
      <c r="H36" s="67"/>
      <c r="I36" s="62">
        <f t="shared" si="3"/>
        <v>0</v>
      </c>
      <c r="J36" s="67"/>
      <c r="K36" s="62">
        <f t="shared" si="1"/>
        <v>0</v>
      </c>
      <c r="L36" s="54"/>
    </row>
    <row r="37" spans="1:12" ht="16.5" thickTop="1" thickBot="1">
      <c r="A37" s="66" t="s">
        <v>79</v>
      </c>
      <c r="B37" s="76">
        <f>+B24+B35</f>
        <v>1449520014</v>
      </c>
      <c r="C37" s="76">
        <f t="shared" ref="C37:F37" si="5">+C24+C35</f>
        <v>0</v>
      </c>
      <c r="D37" s="76">
        <f t="shared" si="5"/>
        <v>0</v>
      </c>
      <c r="E37" s="76">
        <f>+E24+E35</f>
        <v>118404208</v>
      </c>
      <c r="F37" s="76">
        <f t="shared" si="5"/>
        <v>0</v>
      </c>
      <c r="G37" s="76">
        <f>+G24+G35</f>
        <v>0</v>
      </c>
      <c r="H37" s="76">
        <f>+H30+H24</f>
        <v>171334270</v>
      </c>
      <c r="I37" s="62">
        <f t="shared" si="3"/>
        <v>1739258492</v>
      </c>
      <c r="J37" s="76">
        <v>0</v>
      </c>
      <c r="K37" s="62">
        <f t="shared" si="1"/>
        <v>1739258492</v>
      </c>
      <c r="L37" s="54"/>
    </row>
    <row r="38" spans="1:12" ht="15.75" thickTop="1">
      <c r="B38" s="77"/>
      <c r="C38" s="77"/>
      <c r="D38" s="77"/>
      <c r="E38" s="77"/>
      <c r="F38" s="77"/>
      <c r="G38" s="75"/>
      <c r="H38" s="75"/>
      <c r="I38" s="75"/>
      <c r="J38" s="75"/>
      <c r="K38" s="75"/>
      <c r="L38" s="54"/>
    </row>
    <row r="39" spans="1:12">
      <c r="B39" s="54"/>
      <c r="C39" s="54"/>
      <c r="D39" s="54"/>
      <c r="E39" s="54"/>
      <c r="F39" s="54"/>
      <c r="L39" s="54"/>
    </row>
    <row r="40" spans="1:12">
      <c r="B40" s="54"/>
      <c r="C40" s="54"/>
      <c r="D40" s="54"/>
      <c r="E40" s="54"/>
      <c r="F40" s="54"/>
      <c r="L40" s="54"/>
    </row>
    <row r="41" spans="1:12">
      <c r="B41" s="54"/>
      <c r="C41" s="54"/>
      <c r="D41" s="54"/>
      <c r="E41" s="54"/>
      <c r="F41" s="54"/>
      <c r="K41" s="75"/>
    </row>
    <row r="42" spans="1:12">
      <c r="K42" s="75"/>
    </row>
    <row r="44" spans="1:12">
      <c r="G44" s="79"/>
    </row>
    <row r="46" spans="1:12">
      <c r="G46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2022-07-09T12:04:20Z</dcterms:modified>
</cp:coreProperties>
</file>