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2120" windowHeight="9120" activeTab="3"/>
  </bookViews>
  <sheets>
    <sheet name="f.nr1" sheetId="1" r:id="rId1"/>
    <sheet name="aktivi" sheetId="2" r:id="rId2"/>
    <sheet name="pasivi" sheetId="3" r:id="rId3"/>
    <sheet name="a-sh" sheetId="4" r:id="rId4"/>
    <sheet name="keshflou" sheetId="8" r:id="rId5"/>
    <sheet name="K.VETA" sheetId="7" r:id="rId6"/>
    <sheet name="shenime" sheetId="6" r:id="rId7"/>
    <sheet name="spjeguese" sheetId="9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K114" i="9"/>
  <c r="H84"/>
  <c r="G90"/>
  <c r="H90"/>
  <c r="G89"/>
  <c r="H89"/>
  <c r="G88"/>
  <c r="H88"/>
  <c r="G87"/>
  <c r="H87"/>
  <c r="G86"/>
  <c r="H86"/>
  <c r="G85"/>
  <c r="H85"/>
  <c r="H91"/>
  <c r="K76"/>
  <c r="H5" i="7"/>
  <c r="H12" s="1"/>
  <c r="I12" s="1"/>
  <c r="E10" i="8"/>
  <c r="E26"/>
  <c r="F26"/>
  <c r="E34" i="2"/>
  <c r="E41" i="3"/>
  <c r="L26" i="9"/>
  <c r="L30"/>
  <c r="L16"/>
  <c r="L19"/>
  <c r="L15"/>
  <c r="L14"/>
  <c r="L22"/>
  <c r="J42" i="4"/>
  <c r="K162" i="9"/>
  <c r="K154"/>
  <c r="K39"/>
  <c r="K43"/>
  <c r="K107"/>
  <c r="K111"/>
  <c r="K166"/>
  <c r="F25" i="8"/>
  <c r="F19"/>
  <c r="F12"/>
  <c r="K37" i="4"/>
  <c r="K28"/>
  <c r="K24"/>
  <c r="K20"/>
  <c r="K17"/>
  <c r="K33"/>
  <c r="K14"/>
  <c r="K9"/>
  <c r="K5"/>
  <c r="F31" i="3"/>
  <c r="F24"/>
  <c r="F23"/>
  <c r="F10"/>
  <c r="F6"/>
  <c r="F4"/>
  <c r="F32" i="2"/>
  <c r="F30"/>
  <c r="F27"/>
  <c r="F17"/>
  <c r="F9"/>
  <c r="F5"/>
  <c r="F4"/>
  <c r="F41"/>
  <c r="J91" i="9"/>
  <c r="G91"/>
  <c r="J5" i="4"/>
  <c r="J17"/>
  <c r="J20"/>
  <c r="J28"/>
  <c r="J33"/>
  <c r="J34"/>
  <c r="J43"/>
  <c r="J24"/>
  <c r="J37"/>
  <c r="E12" i="8"/>
  <c r="E25"/>
  <c r="E19"/>
  <c r="E7" i="7"/>
  <c r="F7"/>
  <c r="G7"/>
  <c r="H7"/>
  <c r="E17"/>
  <c r="F17"/>
  <c r="G17"/>
  <c r="I6"/>
  <c r="I8"/>
  <c r="I9"/>
  <c r="I10"/>
  <c r="I11"/>
  <c r="I14"/>
  <c r="I15"/>
  <c r="I16"/>
  <c r="D17"/>
  <c r="D7"/>
  <c r="I7"/>
  <c r="I5"/>
  <c r="J14" i="4"/>
  <c r="J9"/>
  <c r="E10" i="3"/>
  <c r="E24"/>
  <c r="E23"/>
  <c r="E6"/>
  <c r="E4"/>
  <c r="E5" i="2"/>
  <c r="E17"/>
  <c r="E9"/>
  <c r="E32"/>
  <c r="E30"/>
  <c r="E27"/>
  <c r="K168" i="9"/>
  <c r="K34" i="4"/>
  <c r="K43"/>
  <c r="K45"/>
  <c r="F42" i="3"/>
  <c r="E4" i="2"/>
  <c r="E41"/>
  <c r="F91" i="9"/>
  <c r="E31" i="3"/>
  <c r="E42" s="1"/>
  <c r="K148" i="9"/>
  <c r="K91"/>
  <c r="I91"/>
  <c r="J45" i="4"/>
  <c r="H13" i="7"/>
  <c r="I13" s="1"/>
  <c r="K170" i="9"/>
  <c r="K172"/>
  <c r="H17" i="7"/>
  <c r="I17"/>
</calcChain>
</file>

<file path=xl/sharedStrings.xml><?xml version="1.0" encoding="utf-8"?>
<sst xmlns="http://schemas.openxmlformats.org/spreadsheetml/2006/main" count="554" uniqueCount="363">
  <si>
    <t>(Ne zbatim te Standarteve Kombetare te Kontabilitetit nr.2</t>
  </si>
  <si>
    <t>dhe Ligjit Nr. 9228, date 29.04.2004 "Per Kontabilitetin dhe Pasqyrat Financiare"</t>
  </si>
  <si>
    <t>Nr</t>
  </si>
  <si>
    <t>AKTIVET</t>
  </si>
  <si>
    <t>Shenime</t>
  </si>
  <si>
    <t>Periudha</t>
  </si>
  <si>
    <t>Raportuese</t>
  </si>
  <si>
    <t>Para ardhese</t>
  </si>
  <si>
    <t>I</t>
  </si>
  <si>
    <t>AKTIVET AFATSHKURTERA</t>
  </si>
  <si>
    <t>1  Aktive monetare</t>
  </si>
  <si>
    <t xml:space="preserve">   &gt; Banka</t>
  </si>
  <si>
    <t>2  Derivate dhe aktive te mbajtura per tregtim</t>
  </si>
  <si>
    <t>3  Aktive te tjera financiare afatshkurtra</t>
  </si>
  <si>
    <t xml:space="preserve">     &gt;Tatim mbi fitimin</t>
  </si>
  <si>
    <t xml:space="preserve">     &gt;TVSH</t>
  </si>
  <si>
    <t xml:space="preserve">     &gt;Te drejta e detyrime ndaj ortakeve</t>
  </si>
  <si>
    <t>4  Inventaret</t>
  </si>
  <si>
    <t xml:space="preserve">     &gt;Lende e pare</t>
  </si>
  <si>
    <t xml:space="preserve">     &gt;Inventare i imet</t>
  </si>
  <si>
    <t xml:space="preserve">     &gt;Prodhime ne proces</t>
  </si>
  <si>
    <t xml:space="preserve">    &gt;Produkte te gatshme</t>
  </si>
  <si>
    <t xml:space="preserve">    &gt;Mallra per rishitje</t>
  </si>
  <si>
    <t xml:space="preserve">    &gt;Parapagese per furnizime</t>
  </si>
  <si>
    <t xml:space="preserve">    &gt;</t>
  </si>
  <si>
    <t>5  Aktive biologjike afatshkurtra</t>
  </si>
  <si>
    <t>6  Aktive afatshkurtra te mbajtura per rishitje</t>
  </si>
  <si>
    <t>7  Parapagime  dhe shpenzimete shtyra</t>
  </si>
  <si>
    <t xml:space="preserve">    &gt;Shpenzime te periudhave te ardhshme</t>
  </si>
  <si>
    <t xml:space="preserve">   &gt;</t>
  </si>
  <si>
    <t>II</t>
  </si>
  <si>
    <t>AKTIVE AFATGJATA</t>
  </si>
  <si>
    <t>1  Investimet financiare afatfhata</t>
  </si>
  <si>
    <t>2  Aktive afatgjata matriale</t>
  </si>
  <si>
    <t xml:space="preserve">    &gt;Toka</t>
  </si>
  <si>
    <t xml:space="preserve">    &gt;Ndertesa</t>
  </si>
  <si>
    <t xml:space="preserve">    &gt;Makineri dhe paisje (komjutera e paisje zyre)</t>
  </si>
  <si>
    <t xml:space="preserve">    &gt;Aktive te tjera afatgjata matriale</t>
  </si>
  <si>
    <t>3  Aktive biologjike afatgjata</t>
  </si>
  <si>
    <t>4  Aktive afatgjata jo matriale</t>
  </si>
  <si>
    <t>5  Kapitali aksioner i  pa paguar</t>
  </si>
  <si>
    <t>6  Aktive te tjera afatgjata</t>
  </si>
  <si>
    <t>TOTALI I AKTIVEVE (I+II)</t>
  </si>
  <si>
    <t>PASIVE DHE KAPITALE</t>
  </si>
  <si>
    <t>PASIVE AFATSHKURTRA</t>
  </si>
  <si>
    <t>1  Derivatet</t>
  </si>
  <si>
    <t>2  Huamarrjet</t>
  </si>
  <si>
    <t xml:space="preserve">3  Huat dhe parapagimet </t>
  </si>
  <si>
    <t xml:space="preserve">     &gt;Te pagueshme ndaj furnitoreve</t>
  </si>
  <si>
    <t xml:space="preserve">     &gt;Te pagueshme ndaj punonjesve</t>
  </si>
  <si>
    <t xml:space="preserve">     &gt;Detyrime per Sigurime Shoq-  Shend.</t>
  </si>
  <si>
    <t xml:space="preserve">     &gt;Detyrime tatimore per TAP-in</t>
  </si>
  <si>
    <t xml:space="preserve">     &gt;Detyrime tatimore per Tatim Fitimin</t>
  </si>
  <si>
    <t xml:space="preserve">     &gt;Detyrime tatimore per TVSH-ne</t>
  </si>
  <si>
    <t xml:space="preserve">     &gt;Detyrime tatimore per Tatimin ne Burim</t>
  </si>
  <si>
    <t xml:space="preserve">     &gt;Dividente per t'u paguar</t>
  </si>
  <si>
    <t xml:space="preserve">     &gt;Debtitore dhe Kreditore te tjere</t>
  </si>
  <si>
    <t>4  Grantet dhe te ardhurat e shtyra</t>
  </si>
  <si>
    <t>5  Provizionet afatshkurtra</t>
  </si>
  <si>
    <t>PASIVET AFATGJATA</t>
  </si>
  <si>
    <t>1  Huat afatgjata</t>
  </si>
  <si>
    <t xml:space="preserve">   &gt;Hua, bankare afatgjate</t>
  </si>
  <si>
    <t>2  Huamarrje te tjera  afatgjata</t>
  </si>
  <si>
    <t>3  Grantet dhe te ardhurat e shtyra</t>
  </si>
  <si>
    <t>4  Provizionet  afatgjata</t>
  </si>
  <si>
    <t>TOTALI I PASIVEVE  (I+II)</t>
  </si>
  <si>
    <t>III</t>
  </si>
  <si>
    <t>KAPITALI</t>
  </si>
  <si>
    <t>1  Aksionet e pakices  (PF te konsoliduara)</t>
  </si>
  <si>
    <t>2  Kapitali i aksionereve te shoq. Meme (PF te kons.)</t>
  </si>
  <si>
    <t>3  Kapitali aksionar</t>
  </si>
  <si>
    <t>4  Primi i aksionit</t>
  </si>
  <si>
    <t>5  Njesite ose aksionet e thesarit (Negative)</t>
  </si>
  <si>
    <t>6  Rezervat  statutore</t>
  </si>
  <si>
    <t>7  Rezervat ligjore</t>
  </si>
  <si>
    <t>8  Rezervat e tjera</t>
  </si>
  <si>
    <t>9  Fitimet e pashperndara</t>
  </si>
  <si>
    <t>10Fitimi (Humbja) e vitit  financiara</t>
  </si>
  <si>
    <t>TOTALI I PASIVEVE DHE KAPITALIT (I+II+III)</t>
  </si>
  <si>
    <t>(Bazuar ne klasifikimin e Shpenzimeve sipas  Natyres)</t>
  </si>
  <si>
    <t>Nr.</t>
  </si>
  <si>
    <t>Pershkrimi i Elementeve</t>
  </si>
  <si>
    <t>Shitjet neto</t>
  </si>
  <si>
    <t>Te ardhura te tjera nga veprimtaria e shfrytezimit</t>
  </si>
  <si>
    <t>Ndrysh. ne invent.  prod. gatshme e  prodhimit ne proces</t>
  </si>
  <si>
    <t>Matrialet e konsumuar</t>
  </si>
  <si>
    <t>Kosto e punes</t>
  </si>
  <si>
    <t>Amortizimet dhe zhvleresimet</t>
  </si>
  <si>
    <t>Shpenzime te tjera</t>
  </si>
  <si>
    <t xml:space="preserve">         Totali i Shpenzimeve  (shumat 4-7)</t>
  </si>
  <si>
    <t>Fitimi (humbja) nga veprimtarite kryesore (1+2+/-3-8)</t>
  </si>
  <si>
    <t>Te ardhura dhe shpenzime  financiare nga njesite e kontrolluara</t>
  </si>
  <si>
    <t>Te ardhurat dhe shpenzimet financiare nga pjesmarrjet</t>
  </si>
  <si>
    <t>Te ardhurat dhe shpenzime  finaciare</t>
  </si>
  <si>
    <t>12.1  Te ardh, e shpenz,financ, nga invest, te tjera finac, afatgjata</t>
  </si>
  <si>
    <t>12.2  Te ardhura dhe shpenzime  nga interesat</t>
  </si>
  <si>
    <t>12.4  Te ardhura dhe shpenzime te tjera financiare</t>
  </si>
  <si>
    <t xml:space="preserve">          Fitimi (humbja)  para tatimit (9+/-13)</t>
  </si>
  <si>
    <t>Fitimi (humbja)  neto e vitit  financiar  (14-15)</t>
  </si>
  <si>
    <t>Elementet e pasqyrave te konsoliduara</t>
  </si>
  <si>
    <t xml:space="preserve">Shpenzimet e tatimit mbi fitimin 10% </t>
  </si>
  <si>
    <t>SHENIMET   SHPJEGUESE</t>
  </si>
  <si>
    <t>Sqarim:</t>
  </si>
  <si>
    <t xml:space="preserve">     Dhenia e shenimeve shpjeguese ne kete pjese eshte e detyrueshme sipas SKK 2</t>
  </si>
  <si>
    <t xml:space="preserve">     percaktuar ne SKK 2 dhe konkretisht paragrafit 49-55. rradha e dhenies se sgpjegimeve  duhet te jete:</t>
  </si>
  <si>
    <t xml:space="preserve">                              a)Informacion i prgjithshem dhe politikat kontabel</t>
  </si>
  <si>
    <t xml:space="preserve">                              b)Shenime qe shpjegojne zerat e ndryshem te pasqyrave finaciare</t>
  </si>
  <si>
    <t xml:space="preserve">                              c)Shenime te tjera shpjeguese</t>
  </si>
  <si>
    <t>Nje pasqyre e pakonsoliduar</t>
  </si>
  <si>
    <t>Kap. Aksionar</t>
  </si>
  <si>
    <t>Primi i aksionit</t>
  </si>
  <si>
    <t>Aksione thesari</t>
  </si>
  <si>
    <t>Rez, stat, ligjore</t>
  </si>
  <si>
    <t>Fit, pashperndare</t>
  </si>
  <si>
    <t>TOTALI</t>
  </si>
  <si>
    <t>A</t>
  </si>
  <si>
    <t>Efekti i ndryshimeve ne politikat kontabel</t>
  </si>
  <si>
    <t>B</t>
  </si>
  <si>
    <t>pozicioni i rregulluar</t>
  </si>
  <si>
    <t>Fitimi neto per periudhen kontabel</t>
  </si>
  <si>
    <t>Dividentet e paguar</t>
  </si>
  <si>
    <t>Rritja e rezerves te kapitalit</t>
  </si>
  <si>
    <t>Emetimi  aksioneve</t>
  </si>
  <si>
    <t>Emetimi i kapitali  aksionare</t>
  </si>
  <si>
    <t>Aksione te thesarit te riblera</t>
  </si>
  <si>
    <t>EMERTIMI</t>
  </si>
  <si>
    <t>NR</t>
  </si>
  <si>
    <t xml:space="preserve">a.Te ardhura nga shitjet e produkteve te prodhimit te vet               </t>
  </si>
  <si>
    <t xml:space="preserve">c.Te ardhura nga shitjet e sherbimeve                                            </t>
  </si>
  <si>
    <t xml:space="preserve">a.Prodhimi aktiveve te qendrueshme te trupezuara dhe pa trupez.                                                                                           </t>
  </si>
  <si>
    <t xml:space="preserve">b.Te ardhura tatimore nga akt-kontrollet                                                                                                                                          </t>
  </si>
  <si>
    <t xml:space="preserve">a.Ndryshimi I inventarit te  produktit te gatshem                                                                                                       </t>
  </si>
  <si>
    <t xml:space="preserve">d.Rimarje amortizimi ,provizionesh dhe subvensionesh                           </t>
  </si>
  <si>
    <t xml:space="preserve">b.Ndryshimi I inventarit te prodhimit ne proqes                                                       </t>
  </si>
  <si>
    <t xml:space="preserve">a.Shpenzime per blerjen e mallrave                                                                                         </t>
  </si>
  <si>
    <t xml:space="preserve">b.Shpenzime per blerjen e lendes se pare dhe te tjera konsumi        </t>
  </si>
  <si>
    <t xml:space="preserve">a.Shpenzime per furnitura dhe sherbime nga te trete           </t>
  </si>
  <si>
    <t xml:space="preserve">b.Shpenzime tatimore,doganore dhe pagesa te ngjashme        </t>
  </si>
  <si>
    <t xml:space="preserve">c.Shpenzime per penalitete dhe gjoba e te tjera te ngjashme </t>
  </si>
  <si>
    <t xml:space="preserve">c .Te ardhura te tjera nga veprimtaria e shfrytezimit              </t>
  </si>
  <si>
    <t xml:space="preserve">d.shpenzime te tjera te shfrytezimit                                       </t>
  </si>
  <si>
    <t>Totali i te Ardhurave dhe Shpenzimeve Financiare(10+11+12)</t>
  </si>
  <si>
    <t xml:space="preserve">a.Amortizim aktiveve te qnendrueshme dhe inventareve                                </t>
  </si>
  <si>
    <t xml:space="preserve">Pasqyra e Fluksit Monetar - Metoda Direkte </t>
  </si>
  <si>
    <t>Fluksi monetar nga veprimtarite e shfrytezimit</t>
  </si>
  <si>
    <t>Fluksi monetar nga veprimtarite investuese</t>
  </si>
  <si>
    <t>Fluksi monetar nga aktivitetet financiare</t>
  </si>
  <si>
    <t>Rritja/Renia neto e mjeteve monetare</t>
  </si>
  <si>
    <t>Mjetet monetare ne fillim te periudhes kontabel</t>
  </si>
  <si>
    <t>Mjetet monetare ne fund te periudhes kontabel</t>
  </si>
  <si>
    <t xml:space="preserve">   Mjetet monetare (MM) te arketuara nga klientet</t>
  </si>
  <si>
    <t xml:space="preserve">   MM te paguara ndaj furnitoreve dhe punonjesve</t>
  </si>
  <si>
    <t xml:space="preserve">   Interesi i paguar</t>
  </si>
  <si>
    <t xml:space="preserve">   Tatim mbi fitimin I paguar</t>
  </si>
  <si>
    <t xml:space="preserve">   MM neto nga veprimtarite e shfrytezimit</t>
  </si>
  <si>
    <t xml:space="preserve">    Blerja e njesise se kontro X minus parate e arketu</t>
  </si>
  <si>
    <t xml:space="preserve">    Blerja e aktiveve afatgjata materiale</t>
  </si>
  <si>
    <t xml:space="preserve">    Te ardhura nga shitja e paisjeve</t>
  </si>
  <si>
    <t xml:space="preserve">    Interesi I arketuar</t>
  </si>
  <si>
    <t xml:space="preserve">    Dividentet e arketuar</t>
  </si>
  <si>
    <t xml:space="preserve">    MM neto te perdorura ne veprimtarite investuese</t>
  </si>
  <si>
    <t xml:space="preserve">    Te ardhura nga emetimi I kapitalit aksioner</t>
  </si>
  <si>
    <t xml:space="preserve">     Te ardhura nga huamarrje afatgjata</t>
  </si>
  <si>
    <t xml:space="preserve">     Pagesat e detyrimeve te qerase financiare</t>
  </si>
  <si>
    <t xml:space="preserve">     Dividente te paguara</t>
  </si>
  <si>
    <t xml:space="preserve">     MM neto e perdorura ne veprimtarite financiare</t>
  </si>
  <si>
    <t xml:space="preserve">                                               </t>
  </si>
  <si>
    <t xml:space="preserve">b.Provizione dhe zhvleresime                                                </t>
  </si>
  <si>
    <t xml:space="preserve">c.Shpenzime per kuot per tu shperndare                               </t>
  </si>
  <si>
    <t xml:space="preserve">          a. Pagat e personelit</t>
  </si>
  <si>
    <t xml:space="preserve">          b.Shpenzime te tjera per dieta e trajtime per punojnesit</t>
  </si>
  <si>
    <t xml:space="preserve">          c,Shpenzimet per sigurime shoqerore e shendetesore</t>
  </si>
  <si>
    <t xml:space="preserve">     Plotesimi i te dhenave te kesaj pjese eshte bere sipas kerkesave dhe struktures standarde te</t>
  </si>
  <si>
    <t>"Per Kontabilitetin dhe Pasqyrat Financiare" si dhe te Standarteve Kombtare te Kontabilitetit</t>
  </si>
  <si>
    <t xml:space="preserve">                             - Bilanci eshte hartuar duke plotesuar kerkesat e ligjit nr.9228 date 29.04.2004</t>
  </si>
  <si>
    <t xml:space="preserve">                             -Politikat kontabel te ndjekura nga shoqeria ne hartimin perfundimtare te Pasqyrave</t>
  </si>
  <si>
    <t xml:space="preserve">                              -Kontabiliteti mbahet me ane te regjistrimeve kontabel ne informatike, duke</t>
  </si>
  <si>
    <t>kontabel, qe eshte I domosdoshem per hartimin e Pasqyrave Financiare.</t>
  </si>
  <si>
    <t xml:space="preserve">                               -Pasqyrat Financiare te shoqerise jane te plota dhe te sakta duke shprehur qarte</t>
  </si>
  <si>
    <t>pasqyruar te plota te gjitha te ardhurat dhe shpenzimet e ushtrimit, duke nzjere keshtu nje rezultat</t>
  </si>
  <si>
    <t>te plote dhe te sakte ne fund te vitit.</t>
  </si>
  <si>
    <t>perdorur sistemin centralizator, qe na mundeson pasqyrimin e sakte e te plote te informacionit</t>
  </si>
  <si>
    <t xml:space="preserve">                                -Shpjegime konkrete mbi hartimin e Pasqyrave Finanviare te shoqerise jane ne</t>
  </si>
  <si>
    <t>pasqyren e Shenimeve Shpjeguese bashkangjitur Pasqyrave Financiare.</t>
  </si>
  <si>
    <t xml:space="preserve">           &gt;Bono te konvertueshme</t>
  </si>
  <si>
    <t xml:space="preserve">           &gt;Rikthimet/ripagesat e huave afatgjata</t>
  </si>
  <si>
    <t xml:space="preserve">  &gt;  Arka</t>
  </si>
  <si>
    <t xml:space="preserve">     &gt;Investime te tjera  financiare</t>
  </si>
  <si>
    <t xml:space="preserve">     &gt;Instrumenta te tjera borxhi</t>
  </si>
  <si>
    <t xml:space="preserve">     &gt;Llog./kerkesa te arktueshme klient per shitje</t>
  </si>
  <si>
    <t xml:space="preserve">     &gt;Llog./kerkesa te arktueshme debitore te tjere</t>
  </si>
  <si>
    <t xml:space="preserve">12.3  Fitimet (Humbjet) nga kursi i kembimit </t>
  </si>
  <si>
    <t xml:space="preserve">   MM te arketuara nga ortaket</t>
  </si>
  <si>
    <t xml:space="preserve">P A S Q Y R A T       F I N A N C I A R E </t>
  </si>
  <si>
    <r>
      <t xml:space="preserve">                     </t>
    </r>
    <r>
      <rPr>
        <i/>
        <u/>
        <sz val="10"/>
        <rFont val="Arial"/>
        <family val="2"/>
      </rPr>
      <t xml:space="preserve"> Te dhena identifikuese</t>
    </r>
  </si>
  <si>
    <r>
      <t xml:space="preserve">                    </t>
    </r>
    <r>
      <rPr>
        <i/>
        <u/>
        <sz val="10"/>
        <rFont val="Arial"/>
        <family val="2"/>
      </rPr>
      <t>Te dhena te tjera</t>
    </r>
  </si>
  <si>
    <t xml:space="preserve">                    Pasqyrat Financiare jane te konsoliduara                       -</t>
  </si>
  <si>
    <r>
      <t xml:space="preserve">                      Emertimi dhe Forma Ligjore                                     </t>
    </r>
    <r>
      <rPr>
        <u/>
        <sz val="10"/>
        <rFont val="Arial"/>
        <family val="2"/>
      </rPr>
      <t>EGNATIA TELEVIZION  SHA</t>
    </r>
  </si>
  <si>
    <r>
      <t xml:space="preserve">                    Pasqyrat Financiare jane individuale                            </t>
    </r>
    <r>
      <rPr>
        <u/>
        <sz val="10"/>
        <rFont val="Arial"/>
        <family val="2"/>
      </rPr>
      <t>PO</t>
    </r>
  </si>
  <si>
    <r>
      <t xml:space="preserve">                    Pasqyrat Financiare jane te shprehura ne                   </t>
    </r>
    <r>
      <rPr>
        <u/>
        <sz val="10"/>
        <rFont val="Arial"/>
        <family val="2"/>
      </rPr>
      <t>LEKE</t>
    </r>
  </si>
  <si>
    <r>
      <t xml:space="preserve">                      Adresa e Selise                                                       </t>
    </r>
    <r>
      <rPr>
        <u/>
        <sz val="10"/>
        <rFont val="Arial"/>
        <family val="2"/>
      </rPr>
      <t xml:space="preserve"> RRUGA MINE PEZA TIRANE</t>
    </r>
  </si>
  <si>
    <r>
      <t xml:space="preserve">                      NIPT-I                                                                                  </t>
    </r>
    <r>
      <rPr>
        <u/>
        <sz val="10"/>
        <rFont val="Arial"/>
        <family val="2"/>
      </rPr>
      <t>K21803001P</t>
    </r>
  </si>
  <si>
    <r>
      <t xml:space="preserve">                                                                                                                  </t>
    </r>
    <r>
      <rPr>
        <u/>
        <sz val="10"/>
        <rFont val="Arial"/>
        <family val="2"/>
      </rPr>
      <t>TIRANE</t>
    </r>
  </si>
  <si>
    <r>
      <t xml:space="preserve">                      Data e krijimit                                                                    </t>
    </r>
    <r>
      <rPr>
        <u/>
        <sz val="10"/>
        <rFont val="Arial"/>
        <family val="2"/>
      </rPr>
      <t xml:space="preserve"> 12/06/2000</t>
    </r>
  </si>
  <si>
    <r>
      <t xml:space="preserve">                      Nr.i Regjistrit Tregtar                                                                </t>
    </r>
    <r>
      <rPr>
        <u/>
        <sz val="10"/>
        <rFont val="Arial"/>
        <family val="2"/>
      </rPr>
      <t>23975</t>
    </r>
  </si>
  <si>
    <r>
      <t xml:space="preserve">                      Veprimtaria                                                                             </t>
    </r>
    <r>
      <rPr>
        <u/>
        <sz val="10"/>
        <rFont val="Arial"/>
        <family val="2"/>
      </rPr>
      <t>MEDIA</t>
    </r>
  </si>
  <si>
    <r>
      <t xml:space="preserve">                    Pasqyrat Financiare jane te rrumbullakosura ne          </t>
    </r>
    <r>
      <rPr>
        <u/>
        <sz val="10"/>
        <rFont val="Arial"/>
        <family val="2"/>
      </rPr>
      <t>LEKE</t>
    </r>
  </si>
  <si>
    <t xml:space="preserve">   &gt;Bono te konvertueshme </t>
  </si>
  <si>
    <t xml:space="preserve">                             -Hartimi I Pasqyrave Financiare te shoqerise eshte bere nga personel I kualifikuar</t>
  </si>
  <si>
    <t>dhe I siguruar prane shoqerise</t>
  </si>
  <si>
    <t xml:space="preserve">           &gt;Huate dhe obligacionet afatshkurtra</t>
  </si>
  <si>
    <t>Ref.</t>
  </si>
  <si>
    <t>Shënimet qe shpjegojnë zërat e ndryshëm të pasqyrave financiare</t>
  </si>
  <si>
    <t>AKTIVET  AFAT SHKURTERA</t>
  </si>
  <si>
    <t>Aktivet  monetare</t>
  </si>
  <si>
    <t>Banka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</si>
  <si>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</si>
  <si>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</si>
  <si>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</si>
  <si>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</si>
  <si>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</si>
  <si>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</si>
  <si>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</si>
  <si>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</si>
  <si>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</si>
  <si>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Arka</t>
  </si>
  <si>
    <t>E M E R T I M I</t>
  </si>
  <si>
    <t>Arka ne Leke</t>
  </si>
  <si>
    <t>Arka ne Euro</t>
  </si>
  <si>
    <t>Arka ne Dollare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</si>
  <si>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</si>
  <si>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</si>
  <si>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</si>
  <si>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</si>
  <si>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</si>
  <si>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</si>
  <si>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</si>
  <si>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</si>
  <si>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</si>
  <si>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</si>
  <si>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</si>
  <si>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</si>
  <si>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</si>
  <si>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</si>
  <si>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</si>
  <si>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Debitore,Kreditore te tjere</t>
  </si>
  <si>
    <t>Tatim mbi fitimin</t>
  </si>
  <si>
    <t>Tatimi i derdhur paradhenie</t>
  </si>
  <si>
    <t>Tatimi i vitit ushtrimor</t>
  </si>
  <si>
    <t>Tatimi i derdhur teper</t>
  </si>
  <si>
    <t>Tatim rimbursuar</t>
  </si>
  <si>
    <t>Tatim nga viti kaluar</t>
  </si>
  <si>
    <t>Tvsh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</si>
  <si>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</si>
  <si>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</si>
  <si>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</si>
  <si>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</si>
  <si>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Te drejta e detyrime ndaj ortakeve</t>
  </si>
  <si>
    <t xml:space="preserve">Nuk ka 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</si>
  <si>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</si>
  <si>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</si>
  <si>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</si>
  <si>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</si>
  <si>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</si>
  <si>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</si>
  <si>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</si>
  <si>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</si>
  <si>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</si>
  <si>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</si>
  <si>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</si>
  <si>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AKTIVET AFATGJATA</t>
  </si>
  <si>
    <t>Investimet  financiare afatgjata</t>
  </si>
  <si>
    <t>Aktive afatgjata materiale</t>
  </si>
  <si>
    <t>Analiza e posteve te amortizushme</t>
  </si>
  <si>
    <t>Emertimi</t>
  </si>
  <si>
    <t>Viti raportues</t>
  </si>
  <si>
    <t>Viti paraardhes</t>
  </si>
  <si>
    <t>Vlera</t>
  </si>
  <si>
    <t>Amortizimi</t>
  </si>
  <si>
    <t>Vl.mbetur</t>
  </si>
  <si>
    <t>Toka</t>
  </si>
  <si>
    <t>Ndertesa</t>
  </si>
  <si>
    <t>Ativet biologjike afatgjata</t>
  </si>
  <si>
    <t>Aktive afatgjata jo materiale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</si>
  <si>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</si>
  <si>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</si>
  <si>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</si>
  <si>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</si>
  <si>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</si>
  <si>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</si>
  <si>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</si>
  <si>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</si>
  <si>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</si>
  <si>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Fatura mbi 300 mije leke te kontab.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</si>
  <si>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</si>
  <si>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</si>
  <si>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</si>
  <si>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</si>
  <si>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</si>
  <si>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</si>
  <si>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</si>
  <si>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</si>
  <si>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</si>
  <si>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</si>
  <si>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</si>
  <si>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</si>
  <si>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</si>
  <si>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</si>
  <si>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</si>
  <si>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</si>
  <si>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</si>
  <si>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</si>
  <si>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</si>
  <si>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</si>
  <si>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</si>
  <si>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</si>
  <si>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</si>
  <si>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</si>
  <si>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</si>
  <si>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</si>
  <si>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</si>
  <si>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</si>
  <si>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</si>
  <si>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</si>
  <si>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</si>
  <si>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</si>
  <si>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</si>
  <si>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</si>
  <si>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</si>
  <si>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</si>
  <si>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</si>
  <si>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tirana bank</t>
  </si>
  <si>
    <t>lek</t>
  </si>
  <si>
    <t>euro</t>
  </si>
  <si>
    <t>usd</t>
  </si>
  <si>
    <t>bkt</t>
  </si>
  <si>
    <t>raifaizen</t>
  </si>
  <si>
    <t>prokredit</t>
  </si>
  <si>
    <t>Kondicioner</t>
  </si>
  <si>
    <t>Mjete transporti</t>
  </si>
  <si>
    <t>Kolltuqe</t>
  </si>
  <si>
    <t>antena +pajisje</t>
  </si>
  <si>
    <t>Lek</t>
  </si>
  <si>
    <t>kompiuter</t>
  </si>
  <si>
    <t>Pozicioni me 31 dhjetor 2009</t>
  </si>
  <si>
    <t>Per drejtimin e Njesise Ekonomike</t>
  </si>
  <si>
    <t>Arben BYLYKBASHI</t>
  </si>
  <si>
    <t xml:space="preserve">                    Periudha  Kontabel e pasqyrave Finaciare          Nga       01.01.2010</t>
  </si>
  <si>
    <t xml:space="preserve">                                                                                          Deri me 31.12.2010</t>
  </si>
  <si>
    <t xml:space="preserve">                    Data e mbylljes se Pasqyrave Finaciare                            28/02/2011</t>
  </si>
  <si>
    <t>Pasqyra Financiare te Vitit 2010</t>
  </si>
  <si>
    <t>Pasqyra e te Ardhurave dhe Shpenzimeve  2010</t>
  </si>
  <si>
    <t xml:space="preserve">b.Te ardhura nga shitjet e A.Q                                                </t>
  </si>
  <si>
    <t xml:space="preserve">alpha bank </t>
  </si>
  <si>
    <t>Pasqyra e Fluksit Monetar - Metoda Direkte 2010</t>
  </si>
  <si>
    <t>Pasqyra e Ndryshimeve ne Kapital  2010</t>
  </si>
  <si>
    <t>Pozicioni  me 31 dhjetor 2009</t>
  </si>
  <si>
    <t>Pozicioni me 31 dhjetor 2010</t>
  </si>
  <si>
    <t>Financiare mbyllure me 31.12.2010 jane ato te pasqyruara ne Standartet Kombetare te Kontabilitetit.</t>
  </si>
  <si>
    <t>gjendje ekonomike dhe financiare te shoqerise me 31.12.2010.</t>
  </si>
  <si>
    <t xml:space="preserve">                               -Rezultati I  ushtrimit 2010 eshte nxjerre ne rruge te drejte kontable, duke</t>
  </si>
  <si>
    <t>S H E N I M E T          S H P J E G U E S E</t>
  </si>
  <si>
    <t>periudhes rraportuese dhe  korigjim nuk ka.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</si>
</sst>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</font>
    <font>
      <sz val="11"/>
      <name val="Arial"/>
      <family val="2"/>
    </font>
    <font>
      <sz val="11"/>
      <name val="Arial"/>
    </font>
    <font>
      <sz val="14"/>
      <name val="Arial"/>
      <family val="2"/>
    </font>
    <font>
      <sz val="12"/>
      <name val="Arial"/>
      <family val="2"/>
    </font>
    <font>
      <sz val="14"/>
      <name val="Arial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sz val="12"/>
      <color indexed="10"/>
      <name val="Calibri"/>
      <family val="2"/>
    </font>
    <font>
      <sz val="10"/>
      <name val="Arial"/>
      <family val="2"/>
    </font>
    <font>
      <i/>
      <u/>
      <sz val="10"/>
      <name val="Arial"/>
      <family val="2"/>
    </font>
    <font>
      <sz val="24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sz val="16"/>
      <name val="Arial"/>
      <family val="2"/>
    </font>
    <font>
      <sz val="14"/>
      <color indexed="8"/>
      <name val="Calibri"/>
      <family val="2"/>
    </font>
    <font>
      <sz val="8"/>
      <name val="Arial"/>
    </font>
    <font>
      <i/>
      <sz val="10"/>
      <name val="Arial"/>
    </font>
    <font>
      <u/>
      <sz val="12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0"/>
      <color indexed="10"/>
      <name val="Arial"/>
    </font>
    <font>
      <sz val="11"/>
      <color indexed="8"/>
      <name val="Calibri"/>
      <family val="2"/>
    </font>
    <font>
      <u/>
      <sz val="10"/>
      <name val="Arial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15">
    <xf numFmtId="0" fontId="0" fillId="0" borderId="0" xfId="0"/>
    <xf numFmtId="0" fontId="4" fillId="0" borderId="1" xfId="6" applyFont="1" applyBorder="1"/>
    <xf numFmtId="0" fontId="7" fillId="0" borderId="0" xfId="6" applyFont="1" applyAlignment="1"/>
    <xf numFmtId="0" fontId="4" fillId="0" borderId="0" xfId="6" applyFont="1"/>
    <xf numFmtId="41" fontId="4" fillId="0" borderId="0" xfId="6" applyNumberFormat="1" applyFont="1"/>
    <xf numFmtId="0" fontId="7" fillId="0" borderId="0" xfId="7" applyFont="1" applyAlignment="1"/>
    <xf numFmtId="0" fontId="4" fillId="0" borderId="0" xfId="7" applyFont="1"/>
    <xf numFmtId="0" fontId="4" fillId="0" borderId="0" xfId="8" applyFont="1"/>
    <xf numFmtId="0" fontId="0" fillId="0" borderId="0" xfId="0" applyBorder="1"/>
    <xf numFmtId="0" fontId="4" fillId="0" borderId="0" xfId="10" applyFont="1"/>
    <xf numFmtId="0" fontId="4" fillId="0" borderId="1" xfId="11" applyFont="1" applyBorder="1"/>
    <xf numFmtId="0" fontId="2" fillId="0" borderId="1" xfId="11" applyFont="1" applyFill="1" applyBorder="1"/>
    <xf numFmtId="0" fontId="2" fillId="0" borderId="1" xfId="1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1" xfId="8" applyFont="1" applyBorder="1" applyAlignment="1">
      <alignment horizontal="left"/>
    </xf>
    <xf numFmtId="164" fontId="6" fillId="0" borderId="1" xfId="4" applyNumberFormat="1" applyFont="1" applyBorder="1"/>
    <xf numFmtId="164" fontId="11" fillId="0" borderId="1" xfId="4" applyNumberFormat="1" applyFont="1" applyBorder="1"/>
    <xf numFmtId="164" fontId="12" fillId="0" borderId="1" xfId="4" applyNumberFormat="1" applyFont="1" applyBorder="1"/>
    <xf numFmtId="164" fontId="6" fillId="0" borderId="1" xfId="4" applyNumberFormat="1" applyFont="1" applyBorder="1" applyAlignment="1"/>
    <xf numFmtId="0" fontId="14" fillId="0" borderId="1" xfId="8" applyFont="1" applyBorder="1" applyAlignment="1">
      <alignment horizontal="center"/>
    </xf>
    <xf numFmtId="0" fontId="3" fillId="0" borderId="1" xfId="8" applyFont="1" applyBorder="1" applyAlignment="1">
      <alignment horizontal="center"/>
    </xf>
    <xf numFmtId="0" fontId="3" fillId="0" borderId="1" xfId="8" applyFont="1" applyBorder="1"/>
    <xf numFmtId="164" fontId="3" fillId="0" borderId="1" xfId="4" applyNumberFormat="1" applyFont="1" applyBorder="1"/>
    <xf numFmtId="0" fontId="3" fillId="0" borderId="1" xfId="8" applyFont="1" applyBorder="1" applyAlignment="1"/>
    <xf numFmtId="164" fontId="11" fillId="0" borderId="1" xfId="4" applyNumberFormat="1" applyFont="1" applyBorder="1" applyAlignment="1"/>
    <xf numFmtId="0" fontId="4" fillId="0" borderId="2" xfId="5" applyFont="1" applyBorder="1"/>
    <xf numFmtId="0" fontId="4" fillId="0" borderId="0" xfId="5" applyFont="1" applyBorder="1"/>
    <xf numFmtId="0" fontId="4" fillId="0" borderId="3" xfId="5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2" fillId="0" borderId="2" xfId="5" applyFont="1" applyBorder="1"/>
    <xf numFmtId="0" fontId="2" fillId="0" borderId="0" xfId="5" applyFont="1" applyBorder="1"/>
    <xf numFmtId="0" fontId="2" fillId="0" borderId="3" xfId="5" applyFont="1" applyBorder="1"/>
    <xf numFmtId="0" fontId="9" fillId="0" borderId="0" xfId="0" applyFont="1"/>
    <xf numFmtId="0" fontId="16" fillId="0" borderId="2" xfId="5" applyFont="1" applyBorder="1" applyAlignment="1">
      <alignment horizontal="center"/>
    </xf>
    <xf numFmtId="0" fontId="16" fillId="0" borderId="0" xfId="5" applyFont="1" applyBorder="1" applyAlignment="1">
      <alignment horizontal="center"/>
    </xf>
    <xf numFmtId="0" fontId="16" fillId="0" borderId="3" xfId="5" applyFont="1" applyBorder="1" applyAlignment="1">
      <alignment horizontal="center"/>
    </xf>
    <xf numFmtId="0" fontId="17" fillId="0" borderId="0" xfId="0" applyFont="1"/>
    <xf numFmtId="0" fontId="17" fillId="0" borderId="2" xfId="0" applyFont="1" applyBorder="1"/>
    <xf numFmtId="0" fontId="17" fillId="0" borderId="0" xfId="0" applyFont="1" applyBorder="1"/>
    <xf numFmtId="0" fontId="17" fillId="0" borderId="3" xfId="0" applyFont="1" applyBorder="1"/>
    <xf numFmtId="0" fontId="9" fillId="0" borderId="2" xfId="0" applyFont="1" applyBorder="1"/>
    <xf numFmtId="0" fontId="9" fillId="0" borderId="0" xfId="0" applyFont="1" applyBorder="1"/>
    <xf numFmtId="0" fontId="9" fillId="0" borderId="3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2" fillId="0" borderId="0" xfId="6" applyFont="1"/>
    <xf numFmtId="0" fontId="6" fillId="0" borderId="1" xfId="6" applyFont="1" applyBorder="1" applyAlignment="1">
      <alignment horizontal="center"/>
    </xf>
    <xf numFmtId="0" fontId="3" fillId="0" borderId="1" xfId="6" applyFont="1" applyBorder="1"/>
    <xf numFmtId="0" fontId="2" fillId="0" borderId="0" xfId="7" applyFont="1"/>
    <xf numFmtId="0" fontId="6" fillId="0" borderId="1" xfId="7" applyFont="1" applyBorder="1" applyAlignment="1">
      <alignment horizontal="center"/>
    </xf>
    <xf numFmtId="0" fontId="15" fillId="0" borderId="0" xfId="11" applyFont="1"/>
    <xf numFmtId="0" fontId="2" fillId="0" borderId="0" xfId="11" applyFont="1"/>
    <xf numFmtId="0" fontId="14" fillId="0" borderId="10" xfId="11" applyFont="1" applyBorder="1" applyAlignment="1">
      <alignment horizontal="center"/>
    </xf>
    <xf numFmtId="0" fontId="2" fillId="0" borderId="11" xfId="11" applyFont="1" applyBorder="1"/>
    <xf numFmtId="0" fontId="14" fillId="0" borderId="1" xfId="11" applyFont="1" applyBorder="1"/>
    <xf numFmtId="0" fontId="3" fillId="0" borderId="10" xfId="11" applyFont="1" applyBorder="1" applyAlignment="1">
      <alignment horizontal="center"/>
    </xf>
    <xf numFmtId="0" fontId="14" fillId="0" borderId="1" xfId="11" applyFont="1" applyFill="1" applyBorder="1"/>
    <xf numFmtId="0" fontId="14" fillId="0" borderId="12" xfId="11" applyFont="1" applyBorder="1" applyAlignment="1">
      <alignment horizontal="center"/>
    </xf>
    <xf numFmtId="0" fontId="14" fillId="0" borderId="13" xfId="11" applyFont="1" applyFill="1" applyBorder="1"/>
    <xf numFmtId="0" fontId="2" fillId="0" borderId="13" xfId="11" applyFont="1" applyBorder="1"/>
    <xf numFmtId="0" fontId="5" fillId="0" borderId="0" xfId="10" applyFont="1" applyBorder="1" applyAlignment="1">
      <alignment horizontal="center"/>
    </xf>
    <xf numFmtId="0" fontId="3" fillId="0" borderId="0" xfId="10" applyFont="1" applyBorder="1" applyAlignment="1">
      <alignment horizontal="center"/>
    </xf>
    <xf numFmtId="0" fontId="2" fillId="0" borderId="0" xfId="10" applyFont="1" applyBorder="1"/>
    <xf numFmtId="0" fontId="2" fillId="0" borderId="0" xfId="10" applyFont="1" applyBorder="1" applyAlignment="1">
      <alignment horizontal="left"/>
    </xf>
    <xf numFmtId="0" fontId="2" fillId="0" borderId="14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1" fillId="0" borderId="1" xfId="0" applyFont="1" applyBorder="1" applyAlignment="1"/>
    <xf numFmtId="0" fontId="21" fillId="0" borderId="0" xfId="0" applyFont="1" applyBorder="1"/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4" fillId="0" borderId="0" xfId="0" applyFont="1"/>
    <xf numFmtId="0" fontId="14" fillId="0" borderId="14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6" fillId="0" borderId="0" xfId="0" applyFont="1" applyBorder="1"/>
    <xf numFmtId="0" fontId="14" fillId="0" borderId="0" xfId="0" applyFont="1" applyBorder="1" applyAlignment="1">
      <alignment horizontal="left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" fillId="0" borderId="1" xfId="0" applyFont="1" applyBorder="1"/>
    <xf numFmtId="0" fontId="2" fillId="0" borderId="0" xfId="0" applyFont="1" applyBorder="1" applyAlignment="1"/>
    <xf numFmtId="0" fontId="2" fillId="0" borderId="0" xfId="0" applyFont="1" applyFill="1" applyBorder="1"/>
    <xf numFmtId="164" fontId="24" fillId="0" borderId="1" xfId="1" applyNumberFormat="1" applyFont="1" applyBorder="1"/>
    <xf numFmtId="164" fontId="21" fillId="0" borderId="1" xfId="0" applyNumberFormat="1" applyFont="1" applyBorder="1"/>
    <xf numFmtId="0" fontId="24" fillId="0" borderId="1" xfId="0" applyFont="1" applyBorder="1"/>
    <xf numFmtId="164" fontId="24" fillId="0" borderId="1" xfId="0" applyNumberFormat="1" applyFont="1" applyBorder="1"/>
    <xf numFmtId="0" fontId="25" fillId="0" borderId="0" xfId="0" applyFont="1" applyBorder="1" applyAlignment="1">
      <alignment horizontal="center"/>
    </xf>
    <xf numFmtId="0" fontId="14" fillId="0" borderId="1" xfId="7" applyFont="1" applyBorder="1" applyAlignment="1">
      <alignment horizontal="center"/>
    </xf>
    <xf numFmtId="0" fontId="4" fillId="0" borderId="0" xfId="10" applyFont="1" applyBorder="1" applyAlignment="1">
      <alignment horizontal="left"/>
    </xf>
    <xf numFmtId="0" fontId="14" fillId="0" borderId="1" xfId="6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164" fontId="11" fillId="0" borderId="1" xfId="2" applyNumberFormat="1" applyFont="1" applyBorder="1"/>
    <xf numFmtId="164" fontId="12" fillId="0" borderId="1" xfId="2" applyNumberFormat="1" applyFont="1" applyBorder="1"/>
    <xf numFmtId="164" fontId="4" fillId="0" borderId="1" xfId="2" applyNumberFormat="1" applyFont="1" applyBorder="1"/>
    <xf numFmtId="164" fontId="3" fillId="0" borderId="1" xfId="2" applyNumberFormat="1" applyFont="1" applyBorder="1"/>
    <xf numFmtId="0" fontId="6" fillId="0" borderId="1" xfId="6" applyFont="1" applyBorder="1"/>
    <xf numFmtId="0" fontId="3" fillId="0" borderId="1" xfId="7" applyFont="1" applyBorder="1" applyAlignment="1">
      <alignment horizontal="center"/>
    </xf>
    <xf numFmtId="0" fontId="3" fillId="0" borderId="1" xfId="7" applyFont="1" applyBorder="1"/>
    <xf numFmtId="164" fontId="11" fillId="0" borderId="1" xfId="3" applyNumberFormat="1" applyFont="1" applyBorder="1"/>
    <xf numFmtId="0" fontId="4" fillId="0" borderId="1" xfId="7" applyFont="1" applyBorder="1"/>
    <xf numFmtId="164" fontId="4" fillId="0" borderId="1" xfId="3" applyNumberFormat="1" applyFont="1" applyBorder="1"/>
    <xf numFmtId="164" fontId="3" fillId="0" borderId="1" xfId="3" applyNumberFormat="1" applyFont="1" applyBorder="1"/>
    <xf numFmtId="0" fontId="12" fillId="0" borderId="1" xfId="7" applyFont="1" applyBorder="1"/>
    <xf numFmtId="164" fontId="12" fillId="0" borderId="1" xfId="3" applyNumberFormat="1" applyFont="1" applyBorder="1"/>
    <xf numFmtId="0" fontId="3" fillId="0" borderId="1" xfId="7" applyFont="1" applyBorder="1" applyAlignment="1">
      <alignment horizontal="left"/>
    </xf>
    <xf numFmtId="0" fontId="14" fillId="0" borderId="1" xfId="7" applyFont="1" applyBorder="1" applyAlignment="1">
      <alignment horizontal="left"/>
    </xf>
    <xf numFmtId="0" fontId="6" fillId="0" borderId="1" xfId="7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14" xfId="0" applyFont="1" applyBorder="1"/>
    <xf numFmtId="0" fontId="1" fillId="0" borderId="0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4" xfId="0" applyFont="1" applyBorder="1"/>
    <xf numFmtId="0" fontId="28" fillId="0" borderId="0" xfId="0" applyFont="1" applyBorder="1" applyAlignment="1">
      <alignment horizontal="center"/>
    </xf>
    <xf numFmtId="0" fontId="23" fillId="0" borderId="17" xfId="0" applyFont="1" applyBorder="1"/>
    <xf numFmtId="0" fontId="26" fillId="0" borderId="0" xfId="0" applyFont="1" applyBorder="1"/>
    <xf numFmtId="0" fontId="26" fillId="0" borderId="0" xfId="0" applyFont="1" applyBorder="1" applyAlignment="1"/>
    <xf numFmtId="0" fontId="26" fillId="0" borderId="0" xfId="0" applyFont="1"/>
    <xf numFmtId="0" fontId="26" fillId="0" borderId="14" xfId="0" applyFont="1" applyBorder="1"/>
    <xf numFmtId="0" fontId="26" fillId="0" borderId="0" xfId="0" applyFont="1" applyBorder="1" applyAlignment="1">
      <alignment horizont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/>
    <xf numFmtId="0" fontId="30" fillId="0" borderId="0" xfId="0" applyFont="1"/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9" fillId="0" borderId="14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/>
    <xf numFmtId="0" fontId="9" fillId="0" borderId="1" xfId="0" applyFont="1" applyBorder="1"/>
    <xf numFmtId="0" fontId="26" fillId="0" borderId="1" xfId="0" applyFont="1" applyBorder="1"/>
    <xf numFmtId="0" fontId="26" fillId="0" borderId="14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8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1" xfId="0" applyFont="1" applyFill="1" applyBorder="1"/>
    <xf numFmtId="0" fontId="26" fillId="0" borderId="1" xfId="0" applyFont="1" applyBorder="1" applyAlignment="1"/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14" xfId="0" applyFont="1" applyBorder="1"/>
    <xf numFmtId="0" fontId="17" fillId="0" borderId="0" xfId="0" applyFont="1" applyBorder="1" applyAlignment="1">
      <alignment horizontal="center"/>
    </xf>
    <xf numFmtId="0" fontId="26" fillId="0" borderId="21" xfId="0" applyFont="1" applyBorder="1"/>
    <xf numFmtId="0" fontId="26" fillId="0" borderId="0" xfId="0" applyFont="1" applyFill="1" applyBorder="1"/>
    <xf numFmtId="0" fontId="17" fillId="0" borderId="21" xfId="0" applyFont="1" applyBorder="1"/>
    <xf numFmtId="0" fontId="9" fillId="0" borderId="21" xfId="0" applyFont="1" applyBorder="1"/>
    <xf numFmtId="0" fontId="17" fillId="0" borderId="0" xfId="0" applyFont="1" applyFill="1" applyBorder="1"/>
    <xf numFmtId="0" fontId="2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Fill="1" applyBorder="1"/>
    <xf numFmtId="0" fontId="17" fillId="0" borderId="1" xfId="0" applyFont="1" applyBorder="1"/>
    <xf numFmtId="0" fontId="25" fillId="0" borderId="0" xfId="0" applyFont="1" applyBorder="1"/>
    <xf numFmtId="0" fontId="9" fillId="0" borderId="0" xfId="0" applyFont="1" applyFill="1" applyBorder="1"/>
    <xf numFmtId="0" fontId="32" fillId="0" borderId="0" xfId="0" applyFont="1" applyBorder="1" applyAlignment="1">
      <alignment horizontal="right"/>
    </xf>
    <xf numFmtId="0" fontId="33" fillId="0" borderId="0" xfId="0" applyFont="1" applyBorder="1" applyAlignment="1"/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0" fontId="33" fillId="0" borderId="0" xfId="0" applyFont="1"/>
    <xf numFmtId="0" fontId="33" fillId="0" borderId="14" xfId="0" applyFont="1" applyBorder="1"/>
    <xf numFmtId="0" fontId="33" fillId="0" borderId="21" xfId="0" applyFont="1" applyBorder="1"/>
    <xf numFmtId="0" fontId="33" fillId="0" borderId="0" xfId="0" applyFont="1" applyFill="1" applyBorder="1"/>
    <xf numFmtId="0" fontId="23" fillId="0" borderId="0" xfId="0" applyFont="1" applyBorder="1" applyAlignment="1">
      <alignment vertical="center"/>
    </xf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22" xfId="0" applyFont="1" applyBorder="1"/>
    <xf numFmtId="0" fontId="5" fillId="0" borderId="14" xfId="10" applyFont="1" applyBorder="1" applyAlignment="1">
      <alignment horizontal="center"/>
    </xf>
    <xf numFmtId="0" fontId="5" fillId="0" borderId="23" xfId="10" applyFont="1" applyBorder="1" applyAlignment="1">
      <alignment horizontal="center"/>
    </xf>
    <xf numFmtId="0" fontId="3" fillId="0" borderId="14" xfId="10" applyFont="1" applyBorder="1" applyAlignment="1">
      <alignment horizontal="center"/>
    </xf>
    <xf numFmtId="0" fontId="2" fillId="0" borderId="23" xfId="10" applyFont="1" applyBorder="1"/>
    <xf numFmtId="0" fontId="2" fillId="0" borderId="14" xfId="10" applyFont="1" applyBorder="1" applyAlignment="1">
      <alignment horizontal="left"/>
    </xf>
    <xf numFmtId="0" fontId="2" fillId="0" borderId="23" xfId="10" applyFont="1" applyBorder="1" applyAlignment="1">
      <alignment horizontal="left"/>
    </xf>
    <xf numFmtId="0" fontId="4" fillId="0" borderId="23" xfId="10" applyFont="1" applyBorder="1" applyAlignment="1">
      <alignment horizontal="left"/>
    </xf>
    <xf numFmtId="0" fontId="4" fillId="0" borderId="24" xfId="10" applyFont="1" applyBorder="1" applyAlignment="1">
      <alignment horizontal="left"/>
    </xf>
    <xf numFmtId="0" fontId="4" fillId="0" borderId="25" xfId="10" applyFont="1" applyBorder="1" applyAlignment="1">
      <alignment horizontal="left"/>
    </xf>
    <xf numFmtId="0" fontId="1" fillId="0" borderId="23" xfId="0" applyFont="1" applyBorder="1"/>
    <xf numFmtId="0" fontId="27" fillId="0" borderId="23" xfId="0" applyFont="1" applyBorder="1" applyAlignment="1">
      <alignment horizontal="center" vertical="center"/>
    </xf>
    <xf numFmtId="0" fontId="26" fillId="0" borderId="23" xfId="0" applyFont="1" applyBorder="1"/>
    <xf numFmtId="0" fontId="30" fillId="0" borderId="23" xfId="0" applyFont="1" applyBorder="1"/>
    <xf numFmtId="0" fontId="9" fillId="0" borderId="23" xfId="0" applyFont="1" applyBorder="1"/>
    <xf numFmtId="0" fontId="17" fillId="0" borderId="23" xfId="0" applyFont="1" applyBorder="1"/>
    <xf numFmtId="0" fontId="14" fillId="0" borderId="23" xfId="0" applyFont="1" applyBorder="1"/>
    <xf numFmtId="0" fontId="33" fillId="0" borderId="23" xfId="0" applyFont="1" applyBorder="1"/>
    <xf numFmtId="0" fontId="9" fillId="0" borderId="26" xfId="0" applyFont="1" applyBorder="1"/>
    <xf numFmtId="0" fontId="9" fillId="0" borderId="24" xfId="0" applyFont="1" applyBorder="1" applyAlignment="1">
      <alignment horizontal="center"/>
    </xf>
    <xf numFmtId="0" fontId="9" fillId="0" borderId="24" xfId="0" applyFont="1" applyBorder="1"/>
    <xf numFmtId="0" fontId="9" fillId="0" borderId="25" xfId="0" applyFont="1" applyBorder="1"/>
    <xf numFmtId="0" fontId="9" fillId="0" borderId="20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4" fontId="35" fillId="0" borderId="1" xfId="4" applyNumberFormat="1" applyFont="1" applyBorder="1"/>
    <xf numFmtId="0" fontId="34" fillId="0" borderId="0" xfId="0" applyFont="1"/>
    <xf numFmtId="0" fontId="1" fillId="0" borderId="1" xfId="0" applyFont="1" applyBorder="1" applyAlignment="1"/>
    <xf numFmtId="0" fontId="21" fillId="0" borderId="21" xfId="0" applyFont="1" applyBorder="1" applyAlignment="1"/>
    <xf numFmtId="0" fontId="9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" fillId="0" borderId="27" xfId="0" applyFont="1" applyFill="1" applyBorder="1" applyAlignment="1">
      <alignment horizontal="left"/>
    </xf>
    <xf numFmtId="0" fontId="14" fillId="0" borderId="2" xfId="5" applyFont="1" applyBorder="1" applyAlignment="1">
      <alignment horizontal="center"/>
    </xf>
    <xf numFmtId="0" fontId="14" fillId="0" borderId="0" xfId="5" applyFont="1" applyBorder="1" applyAlignment="1">
      <alignment horizontal="center"/>
    </xf>
    <xf numFmtId="0" fontId="14" fillId="0" borderId="3" xfId="5" applyFont="1" applyBorder="1" applyAlignment="1">
      <alignment horizontal="center"/>
    </xf>
    <xf numFmtId="0" fontId="14" fillId="0" borderId="2" xfId="5" applyFont="1" applyBorder="1" applyAlignment="1">
      <alignment horizontal="left"/>
    </xf>
    <xf numFmtId="0" fontId="14" fillId="0" borderId="0" xfId="5" applyFont="1" applyBorder="1" applyAlignment="1">
      <alignment horizontal="left"/>
    </xf>
    <xf numFmtId="0" fontId="14" fillId="0" borderId="3" xfId="5" applyFont="1" applyBorder="1" applyAlignment="1">
      <alignment horizontal="left"/>
    </xf>
    <xf numFmtId="0" fontId="2" fillId="0" borderId="2" xfId="5" applyFont="1" applyBorder="1" applyAlignment="1">
      <alignment horizontal="center"/>
    </xf>
    <xf numFmtId="0" fontId="2" fillId="0" borderId="0" xfId="5" applyFont="1" applyBorder="1" applyAlignment="1">
      <alignment horizontal="center"/>
    </xf>
    <xf numFmtId="0" fontId="2" fillId="0" borderId="3" xfId="5" applyFont="1" applyBorder="1" applyAlignment="1">
      <alignment horizontal="center"/>
    </xf>
    <xf numFmtId="0" fontId="2" fillId="0" borderId="2" xfId="5" applyFont="1" applyBorder="1" applyAlignment="1">
      <alignment horizontal="left"/>
    </xf>
    <xf numFmtId="0" fontId="2" fillId="0" borderId="0" xfId="5" applyFont="1" applyBorder="1" applyAlignment="1">
      <alignment horizontal="left"/>
    </xf>
    <xf numFmtId="0" fontId="2" fillId="0" borderId="3" xfId="5" applyFont="1" applyBorder="1" applyAlignment="1">
      <alignment horizontal="left"/>
    </xf>
    <xf numFmtId="0" fontId="16" fillId="0" borderId="2" xfId="5" applyFont="1" applyBorder="1" applyAlignment="1">
      <alignment horizontal="center"/>
    </xf>
    <xf numFmtId="0" fontId="16" fillId="0" borderId="0" xfId="5" applyFont="1" applyBorder="1" applyAlignment="1">
      <alignment horizontal="center"/>
    </xf>
    <xf numFmtId="0" fontId="16" fillId="0" borderId="3" xfId="5" applyFont="1" applyBorder="1" applyAlignment="1">
      <alignment horizontal="center"/>
    </xf>
    <xf numFmtId="0" fontId="5" fillId="0" borderId="0" xfId="6" applyFont="1" applyAlignment="1">
      <alignment horizontal="center"/>
    </xf>
    <xf numFmtId="0" fontId="14" fillId="0" borderId="1" xfId="6" applyFont="1" applyBorder="1" applyAlignment="1">
      <alignment horizontal="center"/>
    </xf>
    <xf numFmtId="0" fontId="19" fillId="0" borderId="1" xfId="6" applyFont="1" applyBorder="1" applyAlignment="1">
      <alignment horizontal="center"/>
    </xf>
    <xf numFmtId="0" fontId="5" fillId="0" borderId="0" xfId="7" applyFont="1" applyAlignment="1">
      <alignment horizontal="center"/>
    </xf>
    <xf numFmtId="0" fontId="14" fillId="0" borderId="1" xfId="7" applyFont="1" applyBorder="1" applyAlignment="1">
      <alignment horizontal="center"/>
    </xf>
    <xf numFmtId="0" fontId="19" fillId="0" borderId="1" xfId="7" applyFont="1" applyBorder="1" applyAlignment="1">
      <alignment horizontal="center"/>
    </xf>
    <xf numFmtId="0" fontId="3" fillId="0" borderId="1" xfId="8" applyFont="1" applyBorder="1" applyAlignment="1">
      <alignment horizontal="left"/>
    </xf>
    <xf numFmtId="0" fontId="3" fillId="0" borderId="1" xfId="8" applyFont="1" applyBorder="1" applyAlignment="1">
      <alignment horizontal="center"/>
    </xf>
    <xf numFmtId="0" fontId="2" fillId="0" borderId="0" xfId="8" applyAlignment="1">
      <alignment horizontal="left"/>
    </xf>
    <xf numFmtId="0" fontId="5" fillId="0" borderId="0" xfId="8" applyFont="1" applyBorder="1" applyAlignment="1">
      <alignment horizontal="center"/>
    </xf>
    <xf numFmtId="0" fontId="5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3" fillId="0" borderId="0" xfId="8" applyFont="1" applyAlignment="1">
      <alignment horizontal="center"/>
    </xf>
    <xf numFmtId="0" fontId="5" fillId="0" borderId="1" xfId="8" applyFont="1" applyBorder="1" applyAlignment="1">
      <alignment horizontal="center"/>
    </xf>
    <xf numFmtId="0" fontId="8" fillId="0" borderId="1" xfId="0" applyFont="1" applyBorder="1"/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11" applyFont="1" applyBorder="1" applyAlignment="1">
      <alignment horizontal="center"/>
    </xf>
    <xf numFmtId="0" fontId="4" fillId="0" borderId="14" xfId="10" applyFont="1" applyBorder="1" applyAlignment="1">
      <alignment horizontal="left"/>
    </xf>
    <xf numFmtId="0" fontId="4" fillId="0" borderId="0" xfId="10" applyFont="1" applyBorder="1" applyAlignment="1">
      <alignment horizontal="left"/>
    </xf>
    <xf numFmtId="0" fontId="4" fillId="0" borderId="23" xfId="10" applyFont="1" applyBorder="1" applyAlignment="1">
      <alignment horizontal="left"/>
    </xf>
    <xf numFmtId="0" fontId="4" fillId="0" borderId="0" xfId="10" applyFont="1" applyAlignment="1">
      <alignment horizontal="left"/>
    </xf>
    <xf numFmtId="0" fontId="2" fillId="0" borderId="14" xfId="10" applyFont="1" applyBorder="1" applyAlignment="1">
      <alignment horizontal="left"/>
    </xf>
    <xf numFmtId="0" fontId="2" fillId="0" borderId="0" xfId="10" applyFont="1" applyBorder="1" applyAlignment="1">
      <alignment horizontal="left"/>
    </xf>
    <xf numFmtId="0" fontId="2" fillId="0" borderId="23" xfId="10" applyFont="1" applyBorder="1" applyAlignment="1">
      <alignment horizontal="left"/>
    </xf>
    <xf numFmtId="0" fontId="6" fillId="0" borderId="26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5" fillId="0" borderId="14" xfId="10" applyFont="1" applyBorder="1" applyAlignment="1">
      <alignment horizontal="center"/>
    </xf>
    <xf numFmtId="0" fontId="5" fillId="0" borderId="0" xfId="10" applyFont="1" applyBorder="1" applyAlignment="1">
      <alignment horizontal="center"/>
    </xf>
    <xf numFmtId="0" fontId="5" fillId="0" borderId="23" xfId="10" applyFont="1" applyBorder="1" applyAlignment="1">
      <alignment horizontal="center"/>
    </xf>
    <xf numFmtId="0" fontId="3" fillId="0" borderId="14" xfId="10" applyFont="1" applyBorder="1" applyAlignment="1">
      <alignment horizontal="center"/>
    </xf>
    <xf numFmtId="0" fontId="3" fillId="0" borderId="0" xfId="10" applyFont="1" applyBorder="1" applyAlignment="1">
      <alignment horizontal="center"/>
    </xf>
    <xf numFmtId="0" fontId="26" fillId="0" borderId="27" xfId="0" applyFont="1" applyFill="1" applyBorder="1" applyAlignment="1">
      <alignment horizontal="left"/>
    </xf>
    <xf numFmtId="0" fontId="26" fillId="0" borderId="21" xfId="0" applyFont="1" applyFill="1" applyBorder="1" applyAlignment="1">
      <alignment horizontal="left"/>
    </xf>
    <xf numFmtId="0" fontId="26" fillId="0" borderId="20" xfId="0" applyFont="1" applyFill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6" fillId="0" borderId="27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9" fillId="0" borderId="27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9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Border="1" applyAlignment="1">
      <alignment horizontal="center"/>
    </xf>
  </cellXfs>
  <cellStyles count="12">
    <cellStyle name="Comma" xfId="1" builtinId="3"/>
    <cellStyle name="Comma 3" xfId="2"/>
    <cellStyle name="Comma 4" xfId="3"/>
    <cellStyle name="Comma 6" xfId="4"/>
    <cellStyle name="Normal" xfId="0" builtinId="0"/>
    <cellStyle name="Normal 2" xfId="5"/>
    <cellStyle name="Normal 3" xfId="6"/>
    <cellStyle name="Normal 4" xfId="7"/>
    <cellStyle name="Normal 6" xfId="8"/>
    <cellStyle name="Normal 7" xfId="9"/>
    <cellStyle name="Normal 8" xfId="10"/>
    <cellStyle name="Normal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ortizimi%202010/amortizime%20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egauto"/>
      <sheetName val="fabi"/>
      <sheetName val="shtepani"/>
      <sheetName val="etv"/>
      <sheetName val="vlaz-b"/>
      <sheetName val="edil trans"/>
      <sheetName val="andi "/>
      <sheetName val="erges"/>
      <sheetName val="bonita"/>
      <sheetName val="bazel"/>
      <sheetName val="for alb"/>
    </sheetNames>
    <sheetDataSet>
      <sheetData sheetId="0"/>
      <sheetData sheetId="1"/>
      <sheetData sheetId="2"/>
      <sheetData sheetId="3">
        <row r="7">
          <cell r="E7">
            <v>55600</v>
          </cell>
          <cell r="F7">
            <v>1056400</v>
          </cell>
        </row>
        <row r="8">
          <cell r="E8">
            <v>24400</v>
          </cell>
        </row>
        <row r="9">
          <cell r="E9">
            <v>136000</v>
          </cell>
        </row>
        <row r="10">
          <cell r="E10">
            <v>64800</v>
          </cell>
        </row>
        <row r="11">
          <cell r="E11">
            <v>3259300</v>
          </cell>
        </row>
        <row r="12">
          <cell r="E12">
            <v>205000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opLeftCell="A6" workbookViewId="0">
      <selection activeCell="M41" sqref="M41"/>
    </sheetView>
  </sheetViews>
  <sheetFormatPr defaultColWidth="9" defaultRowHeight="15"/>
  <cols>
    <col min="1" max="1" width="10.28515625" style="39" customWidth="1"/>
    <col min="2" max="8" width="9" style="39"/>
    <col min="9" max="9" width="13.140625" style="39" customWidth="1"/>
    <col min="10" max="10" width="5.5703125" style="39" customWidth="1"/>
    <col min="11" max="16384" width="9" style="39"/>
  </cols>
  <sheetData>
    <row r="1" spans="1:10" s="29" customFormat="1" ht="13.5" customHeight="1" thickBot="1"/>
    <row r="2" spans="1:10" s="29" customFormat="1">
      <c r="A2" s="30"/>
      <c r="B2" s="31"/>
      <c r="C2" s="31"/>
      <c r="D2" s="31"/>
      <c r="E2" s="31"/>
      <c r="F2" s="31"/>
      <c r="G2" s="31"/>
      <c r="H2" s="31"/>
      <c r="I2" s="31"/>
      <c r="J2" s="32"/>
    </row>
    <row r="3" spans="1:10" s="29" customFormat="1">
      <c r="A3" s="33"/>
      <c r="B3" s="34"/>
      <c r="C3" s="34"/>
      <c r="D3" s="34"/>
      <c r="E3" s="34"/>
      <c r="F3" s="34"/>
      <c r="G3" s="34"/>
      <c r="H3" s="34"/>
      <c r="I3" s="34"/>
      <c r="J3" s="35"/>
    </row>
    <row r="4" spans="1:10">
      <c r="A4" s="36"/>
      <c r="B4" s="37"/>
      <c r="C4" s="37"/>
      <c r="D4" s="37"/>
      <c r="E4" s="37"/>
      <c r="F4" s="37"/>
      <c r="G4" s="37"/>
      <c r="H4" s="37"/>
      <c r="I4" s="37"/>
      <c r="J4" s="38"/>
    </row>
    <row r="5" spans="1:10" s="43" customFormat="1">
      <c r="A5" s="244" t="s">
        <v>193</v>
      </c>
      <c r="B5" s="245"/>
      <c r="C5" s="245"/>
      <c r="D5" s="245"/>
      <c r="E5" s="245"/>
      <c r="F5" s="245"/>
      <c r="G5" s="245"/>
      <c r="H5" s="245"/>
      <c r="I5" s="245"/>
      <c r="J5" s="246"/>
    </row>
    <row r="6" spans="1:10" s="43" customFormat="1">
      <c r="A6" s="244"/>
      <c r="B6" s="245"/>
      <c r="C6" s="245"/>
      <c r="D6" s="245"/>
      <c r="E6" s="245"/>
      <c r="F6" s="245"/>
      <c r="G6" s="245"/>
      <c r="H6" s="245"/>
      <c r="I6" s="245"/>
      <c r="J6" s="246"/>
    </row>
    <row r="7" spans="1:10" s="43" customFormat="1" ht="18.75" customHeight="1">
      <c r="A7" s="40"/>
      <c r="B7" s="41"/>
      <c r="C7" s="41"/>
      <c r="D7" s="41"/>
      <c r="E7" s="41"/>
      <c r="F7" s="41"/>
      <c r="G7" s="41"/>
      <c r="H7" s="41"/>
      <c r="I7" s="41"/>
      <c r="J7" s="42"/>
    </row>
    <row r="8" spans="1:10" s="43" customFormat="1">
      <c r="A8" s="232" t="s">
        <v>0</v>
      </c>
      <c r="B8" s="233"/>
      <c r="C8" s="233"/>
      <c r="D8" s="233"/>
      <c r="E8" s="233"/>
      <c r="F8" s="233"/>
      <c r="G8" s="233"/>
      <c r="H8" s="233"/>
      <c r="I8" s="233"/>
      <c r="J8" s="234"/>
    </row>
    <row r="9" spans="1:10" s="43" customFormat="1">
      <c r="A9" s="232" t="s">
        <v>1</v>
      </c>
      <c r="B9" s="233"/>
      <c r="C9" s="233"/>
      <c r="D9" s="233"/>
      <c r="E9" s="233"/>
      <c r="F9" s="233"/>
      <c r="G9" s="233"/>
      <c r="H9" s="233"/>
      <c r="I9" s="233"/>
      <c r="J9" s="234"/>
    </row>
    <row r="10" spans="1:10">
      <c r="A10" s="238"/>
      <c r="B10" s="239"/>
      <c r="C10" s="239"/>
      <c r="D10" s="239"/>
      <c r="E10" s="239"/>
      <c r="F10" s="239"/>
      <c r="G10" s="239"/>
      <c r="H10" s="239"/>
      <c r="I10" s="239"/>
      <c r="J10" s="240"/>
    </row>
    <row r="11" spans="1:10">
      <c r="A11" s="238"/>
      <c r="B11" s="239"/>
      <c r="C11" s="239"/>
      <c r="D11" s="239"/>
      <c r="E11" s="239"/>
      <c r="F11" s="239"/>
      <c r="G11" s="239"/>
      <c r="H11" s="239"/>
      <c r="I11" s="239"/>
      <c r="J11" s="240"/>
    </row>
    <row r="12" spans="1:10" s="43" customFormat="1" ht="21.75" customHeight="1">
      <c r="A12" s="40"/>
      <c r="B12" s="41"/>
      <c r="C12" s="41"/>
      <c r="D12" s="41"/>
      <c r="E12" s="41"/>
      <c r="F12" s="41"/>
      <c r="G12" s="41"/>
      <c r="H12" s="41"/>
      <c r="I12" s="41"/>
      <c r="J12" s="42"/>
    </row>
    <row r="13" spans="1:10" s="43" customFormat="1">
      <c r="A13" s="44"/>
      <c r="B13" s="45"/>
      <c r="C13" s="45"/>
      <c r="D13" s="45"/>
      <c r="E13" s="45"/>
      <c r="F13" s="45"/>
      <c r="G13" s="45"/>
      <c r="H13" s="45"/>
      <c r="I13" s="45"/>
      <c r="J13" s="46"/>
    </row>
    <row r="14" spans="1:10">
      <c r="A14" s="241" t="s">
        <v>194</v>
      </c>
      <c r="B14" s="242"/>
      <c r="C14" s="242"/>
      <c r="D14" s="242"/>
      <c r="E14" s="242"/>
      <c r="F14" s="242"/>
      <c r="G14" s="242"/>
      <c r="H14" s="242"/>
      <c r="I14" s="242"/>
      <c r="J14" s="243"/>
    </row>
    <row r="15" spans="1:10" s="43" customFormat="1">
      <c r="A15" s="235" t="s">
        <v>197</v>
      </c>
      <c r="B15" s="236"/>
      <c r="C15" s="236"/>
      <c r="D15" s="236"/>
      <c r="E15" s="236"/>
      <c r="F15" s="236"/>
      <c r="G15" s="236"/>
      <c r="H15" s="236"/>
      <c r="I15" s="236"/>
      <c r="J15" s="237"/>
    </row>
    <row r="16" spans="1:10" s="43" customFormat="1">
      <c r="A16" s="235" t="s">
        <v>201</v>
      </c>
      <c r="B16" s="236"/>
      <c r="C16" s="236"/>
      <c r="D16" s="236"/>
      <c r="E16" s="236"/>
      <c r="F16" s="236"/>
      <c r="G16" s="236"/>
      <c r="H16" s="236"/>
      <c r="I16" s="236"/>
      <c r="J16" s="237"/>
    </row>
    <row r="17" spans="1:10" s="43" customFormat="1">
      <c r="A17" s="235" t="s">
        <v>200</v>
      </c>
      <c r="B17" s="236"/>
      <c r="C17" s="236"/>
      <c r="D17" s="236"/>
      <c r="E17" s="236"/>
      <c r="F17" s="236"/>
      <c r="G17" s="236"/>
      <c r="H17" s="236"/>
      <c r="I17" s="236"/>
      <c r="J17" s="237"/>
    </row>
    <row r="18" spans="1:10" s="43" customFormat="1">
      <c r="A18" s="235" t="s">
        <v>202</v>
      </c>
      <c r="B18" s="236"/>
      <c r="C18" s="236"/>
      <c r="D18" s="236"/>
      <c r="E18" s="236"/>
      <c r="F18" s="236"/>
      <c r="G18" s="236"/>
      <c r="H18" s="236"/>
      <c r="I18" s="236"/>
      <c r="J18" s="237"/>
    </row>
    <row r="19" spans="1:10" s="43" customFormat="1">
      <c r="A19" s="235" t="s">
        <v>203</v>
      </c>
      <c r="B19" s="236"/>
      <c r="C19" s="236"/>
      <c r="D19" s="236"/>
      <c r="E19" s="236"/>
      <c r="F19" s="236"/>
      <c r="G19" s="236"/>
      <c r="H19" s="236"/>
      <c r="I19" s="236"/>
      <c r="J19" s="237"/>
    </row>
    <row r="20" spans="1:10" s="43" customFormat="1">
      <c r="A20" s="235" t="s">
        <v>204</v>
      </c>
      <c r="B20" s="236"/>
      <c r="C20" s="236"/>
      <c r="D20" s="236"/>
      <c r="E20" s="236"/>
      <c r="F20" s="236"/>
      <c r="G20" s="236"/>
      <c r="H20" s="236"/>
      <c r="I20" s="236"/>
      <c r="J20" s="237"/>
    </row>
    <row r="21" spans="1:10" s="43" customFormat="1">
      <c r="A21" s="232"/>
      <c r="B21" s="233"/>
      <c r="C21" s="233"/>
      <c r="D21" s="233"/>
      <c r="E21" s="233"/>
      <c r="F21" s="233"/>
      <c r="G21" s="233"/>
      <c r="H21" s="233"/>
      <c r="I21" s="233"/>
      <c r="J21" s="234"/>
    </row>
    <row r="22" spans="1:10" s="43" customFormat="1">
      <c r="A22" s="235" t="s">
        <v>205</v>
      </c>
      <c r="B22" s="236"/>
      <c r="C22" s="236"/>
      <c r="D22" s="236"/>
      <c r="E22" s="236"/>
      <c r="F22" s="236"/>
      <c r="G22" s="236"/>
      <c r="H22" s="236"/>
      <c r="I22" s="236"/>
      <c r="J22" s="237"/>
    </row>
    <row r="23" spans="1:10">
      <c r="A23" s="238"/>
      <c r="B23" s="239"/>
      <c r="C23" s="239"/>
      <c r="D23" s="239"/>
      <c r="E23" s="239"/>
      <c r="F23" s="239"/>
      <c r="G23" s="239"/>
      <c r="H23" s="239"/>
      <c r="I23" s="239"/>
      <c r="J23" s="240"/>
    </row>
    <row r="24" spans="1:10">
      <c r="A24" s="238"/>
      <c r="B24" s="239"/>
      <c r="C24" s="239"/>
      <c r="D24" s="239"/>
      <c r="E24" s="239"/>
      <c r="F24" s="239"/>
      <c r="G24" s="239"/>
      <c r="H24" s="239"/>
      <c r="I24" s="239"/>
      <c r="J24" s="240"/>
    </row>
    <row r="25" spans="1:10">
      <c r="A25" s="47"/>
      <c r="B25" s="48"/>
      <c r="C25" s="48"/>
      <c r="D25" s="48"/>
      <c r="E25" s="48"/>
      <c r="F25" s="48"/>
      <c r="G25" s="48"/>
      <c r="H25" s="48"/>
      <c r="I25" s="48"/>
      <c r="J25" s="49"/>
    </row>
    <row r="26" spans="1:10">
      <c r="A26" s="47"/>
      <c r="B26" s="48"/>
      <c r="C26" s="48"/>
      <c r="D26" s="48"/>
      <c r="E26" s="48"/>
      <c r="F26" s="48"/>
      <c r="G26" s="48"/>
      <c r="H26" s="48"/>
      <c r="I26" s="48"/>
      <c r="J26" s="49"/>
    </row>
    <row r="27" spans="1:10">
      <c r="A27" s="238"/>
      <c r="B27" s="239"/>
      <c r="C27" s="239"/>
      <c r="D27" s="239"/>
      <c r="E27" s="239"/>
      <c r="F27" s="239"/>
      <c r="G27" s="239"/>
      <c r="H27" s="239"/>
      <c r="I27" s="239"/>
      <c r="J27" s="240"/>
    </row>
    <row r="28" spans="1:10">
      <c r="A28" s="238"/>
      <c r="B28" s="239"/>
      <c r="C28" s="239"/>
      <c r="D28" s="239"/>
      <c r="E28" s="239"/>
      <c r="F28" s="239"/>
      <c r="G28" s="239"/>
      <c r="H28" s="239"/>
      <c r="I28" s="239"/>
      <c r="J28" s="240"/>
    </row>
    <row r="29" spans="1:10">
      <c r="A29" s="241" t="s">
        <v>195</v>
      </c>
      <c r="B29" s="242"/>
      <c r="C29" s="242"/>
      <c r="D29" s="242"/>
      <c r="E29" s="242"/>
      <c r="F29" s="242"/>
      <c r="G29" s="242"/>
      <c r="H29" s="242"/>
      <c r="I29" s="242"/>
      <c r="J29" s="243"/>
    </row>
    <row r="30" spans="1:10" s="43" customFormat="1">
      <c r="A30" s="235" t="s">
        <v>198</v>
      </c>
      <c r="B30" s="236"/>
      <c r="C30" s="236"/>
      <c r="D30" s="236"/>
      <c r="E30" s="236"/>
      <c r="F30" s="236"/>
      <c r="G30" s="236"/>
      <c r="H30" s="236"/>
      <c r="I30" s="236"/>
      <c r="J30" s="237"/>
    </row>
    <row r="31" spans="1:10" s="43" customFormat="1">
      <c r="A31" s="235" t="s">
        <v>196</v>
      </c>
      <c r="B31" s="236"/>
      <c r="C31" s="236"/>
      <c r="D31" s="236"/>
      <c r="E31" s="236"/>
      <c r="F31" s="236"/>
      <c r="G31" s="236"/>
      <c r="H31" s="236"/>
      <c r="I31" s="236"/>
      <c r="J31" s="237"/>
    </row>
    <row r="32" spans="1:10" s="43" customFormat="1">
      <c r="A32" s="235" t="s">
        <v>199</v>
      </c>
      <c r="B32" s="236"/>
      <c r="C32" s="236"/>
      <c r="D32" s="236"/>
      <c r="E32" s="236"/>
      <c r="F32" s="236"/>
      <c r="G32" s="236"/>
      <c r="H32" s="236"/>
      <c r="I32" s="236"/>
      <c r="J32" s="237"/>
    </row>
    <row r="33" spans="1:10" s="43" customFormat="1">
      <c r="A33" s="235" t="s">
        <v>206</v>
      </c>
      <c r="B33" s="236"/>
      <c r="C33" s="236"/>
      <c r="D33" s="236"/>
      <c r="E33" s="236"/>
      <c r="F33" s="236"/>
      <c r="G33" s="236"/>
      <c r="H33" s="236"/>
      <c r="I33" s="236"/>
      <c r="J33" s="237"/>
    </row>
    <row r="34" spans="1:10" s="43" customFormat="1">
      <c r="A34" s="235"/>
      <c r="B34" s="236"/>
      <c r="C34" s="236"/>
      <c r="D34" s="236"/>
      <c r="E34" s="236"/>
      <c r="F34" s="236"/>
      <c r="G34" s="236"/>
      <c r="H34" s="236"/>
      <c r="I34" s="236"/>
      <c r="J34" s="237"/>
    </row>
    <row r="35" spans="1:10" s="43" customFormat="1">
      <c r="A35" s="232"/>
      <c r="B35" s="233"/>
      <c r="C35" s="233"/>
      <c r="D35" s="233"/>
      <c r="E35" s="233"/>
      <c r="F35" s="233"/>
      <c r="G35" s="233"/>
      <c r="H35" s="233"/>
      <c r="I35" s="233"/>
      <c r="J35" s="234"/>
    </row>
    <row r="36" spans="1:10" s="43" customFormat="1">
      <c r="A36" s="235" t="s">
        <v>347</v>
      </c>
      <c r="B36" s="236"/>
      <c r="C36" s="236"/>
      <c r="D36" s="236"/>
      <c r="E36" s="236"/>
      <c r="F36" s="236"/>
      <c r="G36" s="236"/>
      <c r="H36" s="236"/>
      <c r="I36" s="236"/>
      <c r="J36" s="237"/>
    </row>
    <row r="37" spans="1:10" s="43" customFormat="1">
      <c r="A37" s="235" t="s">
        <v>348</v>
      </c>
      <c r="B37" s="236"/>
      <c r="C37" s="236"/>
      <c r="D37" s="236"/>
      <c r="E37" s="236"/>
      <c r="F37" s="236"/>
      <c r="G37" s="236"/>
      <c r="H37" s="236"/>
      <c r="I37" s="236"/>
      <c r="J37" s="237"/>
    </row>
    <row r="38" spans="1:10" s="43" customFormat="1">
      <c r="A38" s="232"/>
      <c r="B38" s="233"/>
      <c r="C38" s="233"/>
      <c r="D38" s="233"/>
      <c r="E38" s="233"/>
      <c r="F38" s="233"/>
      <c r="G38" s="233"/>
      <c r="H38" s="233"/>
      <c r="I38" s="233"/>
      <c r="J38" s="234"/>
    </row>
    <row r="39" spans="1:10" s="43" customFormat="1">
      <c r="A39" s="235" t="s">
        <v>349</v>
      </c>
      <c r="B39" s="236"/>
      <c r="C39" s="236"/>
      <c r="D39" s="236"/>
      <c r="E39" s="236"/>
      <c r="F39" s="236"/>
      <c r="G39" s="236"/>
      <c r="H39" s="236"/>
      <c r="I39" s="236"/>
      <c r="J39" s="237"/>
    </row>
    <row r="40" spans="1:10">
      <c r="A40" s="26"/>
      <c r="B40" s="27"/>
      <c r="C40" s="27"/>
      <c r="D40" s="27"/>
      <c r="E40" s="27"/>
      <c r="F40" s="27"/>
      <c r="G40" s="27"/>
      <c r="H40" s="27"/>
      <c r="I40" s="27"/>
      <c r="J40" s="28"/>
    </row>
    <row r="41" spans="1:10" ht="79.5" customHeight="1" thickBot="1">
      <c r="A41" s="50"/>
      <c r="B41" s="51"/>
      <c r="C41" s="51"/>
      <c r="D41" s="51"/>
      <c r="E41" s="51"/>
      <c r="F41" s="51"/>
      <c r="G41" s="51"/>
      <c r="H41" s="51"/>
      <c r="I41" s="51"/>
      <c r="J41" s="52"/>
    </row>
  </sheetData>
  <mergeCells count="29">
    <mergeCell ref="A11:J11"/>
    <mergeCell ref="A33:J33"/>
    <mergeCell ref="A27:J27"/>
    <mergeCell ref="A36:J36"/>
    <mergeCell ref="A30:J30"/>
    <mergeCell ref="A31:J31"/>
    <mergeCell ref="A32:J32"/>
    <mergeCell ref="A35:J35"/>
    <mergeCell ref="A23:J23"/>
    <mergeCell ref="A19:J19"/>
    <mergeCell ref="A38:J38"/>
    <mergeCell ref="A34:J34"/>
    <mergeCell ref="A5:J6"/>
    <mergeCell ref="A14:J14"/>
    <mergeCell ref="A15:J15"/>
    <mergeCell ref="A16:J16"/>
    <mergeCell ref="A10:J10"/>
    <mergeCell ref="A9:J9"/>
    <mergeCell ref="A37:J37"/>
    <mergeCell ref="A8:J8"/>
    <mergeCell ref="A17:J17"/>
    <mergeCell ref="A39:J39"/>
    <mergeCell ref="A20:J20"/>
    <mergeCell ref="A21:J21"/>
    <mergeCell ref="A28:J28"/>
    <mergeCell ref="A29:J29"/>
    <mergeCell ref="A22:J22"/>
    <mergeCell ref="A24:J24"/>
    <mergeCell ref="A18:J18"/>
  </mergeCells>
  <phoneticPr fontId="10" type="noConversion"/>
  <pageMargins left="0.25" right="0.25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43"/>
  <sheetViews>
    <sheetView topLeftCell="A22" workbookViewId="0">
      <selection activeCell="E19" sqref="E19"/>
    </sheetView>
  </sheetViews>
  <sheetFormatPr defaultColWidth="9" defaultRowHeight="15"/>
  <cols>
    <col min="1" max="1" width="3.7109375" style="39" customWidth="1"/>
    <col min="2" max="2" width="2.85546875" style="39" customWidth="1"/>
    <col min="3" max="3" width="40.5703125" style="39" customWidth="1"/>
    <col min="4" max="4" width="7.5703125" style="39" customWidth="1"/>
    <col min="5" max="5" width="15.7109375" style="39" customWidth="1"/>
    <col min="6" max="6" width="16.140625" style="39" customWidth="1"/>
    <col min="7" max="16384" width="9" style="39"/>
  </cols>
  <sheetData>
    <row r="1" spans="2:6" ht="18">
      <c r="B1" s="53"/>
      <c r="C1" s="247" t="s">
        <v>350</v>
      </c>
      <c r="D1" s="247"/>
      <c r="E1" s="247"/>
      <c r="F1" s="2"/>
    </row>
    <row r="2" spans="2:6" s="43" customFormat="1">
      <c r="B2" s="248" t="s">
        <v>2</v>
      </c>
      <c r="C2" s="249" t="s">
        <v>3</v>
      </c>
      <c r="D2" s="248" t="s">
        <v>4</v>
      </c>
      <c r="E2" s="105" t="s">
        <v>5</v>
      </c>
      <c r="F2" s="105" t="s">
        <v>5</v>
      </c>
    </row>
    <row r="3" spans="2:6" s="43" customFormat="1">
      <c r="B3" s="248"/>
      <c r="C3" s="249"/>
      <c r="D3" s="248"/>
      <c r="E3" s="105" t="s">
        <v>6</v>
      </c>
      <c r="F3" s="105" t="s">
        <v>7</v>
      </c>
    </row>
    <row r="4" spans="2:6" s="43" customFormat="1" ht="15.75">
      <c r="B4" s="54" t="s">
        <v>8</v>
      </c>
      <c r="C4" s="106" t="s">
        <v>9</v>
      </c>
      <c r="D4" s="1"/>
      <c r="E4" s="107">
        <f>E5+E8+E9+E17+E25+E26+E27</f>
        <v>24895499</v>
      </c>
      <c r="F4" s="107">
        <f>F5+F8+F9+F17+F25+F26+F27</f>
        <v>17714561</v>
      </c>
    </row>
    <row r="5" spans="2:6" s="43" customFormat="1" ht="15.75">
      <c r="B5" s="54"/>
      <c r="C5" s="55" t="s">
        <v>10</v>
      </c>
      <c r="D5" s="55"/>
      <c r="E5" s="108">
        <f>E7+E6</f>
        <v>5600399</v>
      </c>
      <c r="F5" s="108">
        <f>F7+F6</f>
        <v>758384</v>
      </c>
    </row>
    <row r="6" spans="2:6" ht="15.75">
      <c r="B6" s="54"/>
      <c r="C6" s="1" t="s">
        <v>11</v>
      </c>
      <c r="D6" s="1"/>
      <c r="E6" s="109">
        <v>289968</v>
      </c>
      <c r="F6" s="109">
        <v>758384</v>
      </c>
    </row>
    <row r="7" spans="2:6" ht="15.75">
      <c r="B7" s="54"/>
      <c r="C7" s="1" t="s">
        <v>186</v>
      </c>
      <c r="D7" s="1"/>
      <c r="E7" s="109">
        <v>5310431</v>
      </c>
      <c r="F7" s="109">
        <v>0</v>
      </c>
    </row>
    <row r="8" spans="2:6" ht="15.75">
      <c r="B8" s="54"/>
      <c r="C8" s="55" t="s">
        <v>12</v>
      </c>
      <c r="D8" s="55"/>
      <c r="E8" s="110">
        <v>0</v>
      </c>
      <c r="F8" s="110">
        <v>0</v>
      </c>
    </row>
    <row r="9" spans="2:6" s="43" customFormat="1" ht="15.75">
      <c r="B9" s="54"/>
      <c r="C9" s="55" t="s">
        <v>13</v>
      </c>
      <c r="D9" s="55"/>
      <c r="E9" s="108">
        <f>E16+E15+E14+E13+E12+E11+E10</f>
        <v>18658500</v>
      </c>
      <c r="F9" s="108">
        <f>F16+F15+F14+F13+F12+F11+F10</f>
        <v>16701177</v>
      </c>
    </row>
    <row r="10" spans="2:6" ht="15.75">
      <c r="B10" s="54"/>
      <c r="C10" s="1" t="s">
        <v>189</v>
      </c>
      <c r="D10" s="1"/>
      <c r="E10" s="109">
        <v>5509689</v>
      </c>
      <c r="F10" s="109">
        <v>2657824</v>
      </c>
    </row>
    <row r="11" spans="2:6" ht="15.75">
      <c r="B11" s="54"/>
      <c r="C11" s="1" t="s">
        <v>190</v>
      </c>
      <c r="D11" s="1"/>
      <c r="E11" s="109"/>
      <c r="F11" s="109">
        <v>0</v>
      </c>
    </row>
    <row r="12" spans="2:6" ht="15.75">
      <c r="B12" s="54"/>
      <c r="C12" s="1" t="s">
        <v>14</v>
      </c>
      <c r="D12" s="1"/>
      <c r="E12" s="109">
        <v>110282</v>
      </c>
      <c r="F12" s="109">
        <v>297110</v>
      </c>
    </row>
    <row r="13" spans="2:6" ht="15.75">
      <c r="B13" s="54"/>
      <c r="C13" s="1" t="s">
        <v>15</v>
      </c>
      <c r="D13" s="1"/>
      <c r="E13" s="109">
        <v>181083</v>
      </c>
      <c r="F13" s="109">
        <v>183849</v>
      </c>
    </row>
    <row r="14" spans="2:6" ht="15.75">
      <c r="B14" s="54"/>
      <c r="C14" s="1" t="s">
        <v>16</v>
      </c>
      <c r="D14" s="1"/>
      <c r="E14" s="109">
        <v>12857446</v>
      </c>
      <c r="F14" s="109">
        <v>13562394</v>
      </c>
    </row>
    <row r="15" spans="2:6" ht="15.75">
      <c r="B15" s="54"/>
      <c r="C15" s="1" t="s">
        <v>188</v>
      </c>
      <c r="D15" s="1"/>
      <c r="E15" s="109">
        <v>0</v>
      </c>
      <c r="F15" s="109">
        <v>0</v>
      </c>
    </row>
    <row r="16" spans="2:6" ht="15.75">
      <c r="B16" s="54"/>
      <c r="C16" s="1" t="s">
        <v>187</v>
      </c>
      <c r="D16" s="1"/>
      <c r="E16" s="109">
        <v>0</v>
      </c>
      <c r="F16" s="109">
        <v>0</v>
      </c>
    </row>
    <row r="17" spans="2:6" s="43" customFormat="1" ht="15.75">
      <c r="B17" s="54"/>
      <c r="C17" s="55" t="s">
        <v>17</v>
      </c>
      <c r="D17" s="55"/>
      <c r="E17" s="108">
        <f>E24+E23+E22+E21+E20+E19+E18</f>
        <v>636600</v>
      </c>
      <c r="F17" s="108">
        <f>F24+F23+F22+F21+F20+F19+F18</f>
        <v>255000</v>
      </c>
    </row>
    <row r="18" spans="2:6" ht="15.75">
      <c r="B18" s="54"/>
      <c r="C18" s="1" t="s">
        <v>18</v>
      </c>
      <c r="D18" s="1"/>
      <c r="E18" s="109">
        <v>0</v>
      </c>
      <c r="F18" s="109">
        <v>0</v>
      </c>
    </row>
    <row r="19" spans="2:6" ht="15.75">
      <c r="B19" s="54"/>
      <c r="C19" s="1" t="s">
        <v>19</v>
      </c>
      <c r="D19" s="1"/>
      <c r="E19" s="109">
        <v>636600</v>
      </c>
      <c r="F19" s="109">
        <v>255000</v>
      </c>
    </row>
    <row r="20" spans="2:6" ht="15.75">
      <c r="B20" s="54"/>
      <c r="C20" s="1" t="s">
        <v>20</v>
      </c>
      <c r="D20" s="1"/>
      <c r="E20" s="109">
        <v>0</v>
      </c>
      <c r="F20" s="109">
        <v>0</v>
      </c>
    </row>
    <row r="21" spans="2:6" ht="15.75">
      <c r="B21" s="54"/>
      <c r="C21" s="1" t="s">
        <v>21</v>
      </c>
      <c r="D21" s="1"/>
      <c r="E21" s="109">
        <v>0</v>
      </c>
      <c r="F21" s="109">
        <v>0</v>
      </c>
    </row>
    <row r="22" spans="2:6" ht="15.75">
      <c r="B22" s="54"/>
      <c r="C22" s="1" t="s">
        <v>22</v>
      </c>
      <c r="D22" s="1"/>
      <c r="E22" s="109">
        <v>0</v>
      </c>
      <c r="F22" s="109">
        <v>0</v>
      </c>
    </row>
    <row r="23" spans="2:6" ht="15.75">
      <c r="B23" s="54"/>
      <c r="C23" s="1" t="s">
        <v>23</v>
      </c>
      <c r="D23" s="1"/>
      <c r="E23" s="109">
        <v>0</v>
      </c>
      <c r="F23" s="109">
        <v>0</v>
      </c>
    </row>
    <row r="24" spans="2:6" ht="15.75">
      <c r="B24" s="54"/>
      <c r="C24" s="1" t="s">
        <v>24</v>
      </c>
      <c r="D24" s="1"/>
      <c r="E24" s="109">
        <v>0</v>
      </c>
      <c r="F24" s="109">
        <v>0</v>
      </c>
    </row>
    <row r="25" spans="2:6" ht="15.75">
      <c r="B25" s="54"/>
      <c r="C25" s="55" t="s">
        <v>25</v>
      </c>
      <c r="D25" s="1"/>
      <c r="E25" s="109">
        <v>0</v>
      </c>
      <c r="F25" s="109">
        <v>0</v>
      </c>
    </row>
    <row r="26" spans="2:6" ht="15.75">
      <c r="B26" s="54"/>
      <c r="C26" s="55" t="s">
        <v>26</v>
      </c>
      <c r="D26" s="1"/>
      <c r="E26" s="109">
        <v>0</v>
      </c>
      <c r="F26" s="109">
        <v>0</v>
      </c>
    </row>
    <row r="27" spans="2:6" ht="15.75">
      <c r="B27" s="54"/>
      <c r="C27" s="55" t="s">
        <v>27</v>
      </c>
      <c r="D27" s="55"/>
      <c r="E27" s="110">
        <f>E29+E28</f>
        <v>0</v>
      </c>
      <c r="F27" s="110">
        <f>F29+F28</f>
        <v>0</v>
      </c>
    </row>
    <row r="28" spans="2:6" ht="15.75">
      <c r="B28" s="54"/>
      <c r="C28" s="1" t="s">
        <v>28</v>
      </c>
      <c r="D28" s="1"/>
      <c r="E28" s="109">
        <v>0</v>
      </c>
      <c r="F28" s="109">
        <v>0</v>
      </c>
    </row>
    <row r="29" spans="2:6" ht="15.75">
      <c r="B29" s="54"/>
      <c r="C29" s="1" t="s">
        <v>29</v>
      </c>
      <c r="D29" s="1"/>
      <c r="E29" s="109">
        <v>0</v>
      </c>
      <c r="F29" s="109">
        <v>0</v>
      </c>
    </row>
    <row r="30" spans="2:6" s="43" customFormat="1" ht="15.75">
      <c r="B30" s="54" t="s">
        <v>30</v>
      </c>
      <c r="C30" s="106" t="s">
        <v>31</v>
      </c>
      <c r="D30" s="55"/>
      <c r="E30" s="107">
        <f>E31+E32+E37+E38+E39+E40</f>
        <v>16646558</v>
      </c>
      <c r="F30" s="107">
        <f>F31+F32+F37+F38+F39+F40</f>
        <v>20391658</v>
      </c>
    </row>
    <row r="31" spans="2:6" ht="15.75">
      <c r="B31" s="54"/>
      <c r="C31" s="55" t="s">
        <v>32</v>
      </c>
      <c r="D31" s="1"/>
      <c r="E31" s="109">
        <v>0</v>
      </c>
      <c r="F31" s="109">
        <v>0</v>
      </c>
    </row>
    <row r="32" spans="2:6" s="43" customFormat="1" ht="15.75">
      <c r="B32" s="54"/>
      <c r="C32" s="55" t="s">
        <v>33</v>
      </c>
      <c r="D32" s="55"/>
      <c r="E32" s="108">
        <f>E36+E35+E34+E33</f>
        <v>16646558</v>
      </c>
      <c r="F32" s="108">
        <f>F36+F35+F34+F33</f>
        <v>20391658</v>
      </c>
    </row>
    <row r="33" spans="2:6" ht="15.75">
      <c r="B33" s="54"/>
      <c r="C33" s="1" t="s">
        <v>34</v>
      </c>
      <c r="D33" s="1"/>
      <c r="E33" s="109">
        <v>75000</v>
      </c>
      <c r="F33" s="109">
        <v>75000</v>
      </c>
    </row>
    <row r="34" spans="2:6" ht="15.75">
      <c r="B34" s="54"/>
      <c r="C34" s="1" t="s">
        <v>35</v>
      </c>
      <c r="D34" s="1"/>
      <c r="E34" s="109">
        <f>[1]etv!$F$7</f>
        <v>1056400</v>
      </c>
      <c r="F34" s="109">
        <v>1112000</v>
      </c>
    </row>
    <row r="35" spans="2:6" ht="15.75">
      <c r="B35" s="54"/>
      <c r="C35" s="1" t="s">
        <v>36</v>
      </c>
      <c r="D35" s="1"/>
      <c r="E35" s="109">
        <v>15515158</v>
      </c>
      <c r="F35" s="109">
        <v>19204658</v>
      </c>
    </row>
    <row r="36" spans="2:6" ht="15.75">
      <c r="B36" s="54"/>
      <c r="C36" s="1" t="s">
        <v>37</v>
      </c>
      <c r="D36" s="1"/>
      <c r="E36" s="109">
        <v>0</v>
      </c>
      <c r="F36" s="109">
        <v>0</v>
      </c>
    </row>
    <row r="37" spans="2:6" ht="15.75">
      <c r="B37" s="54"/>
      <c r="C37" s="55" t="s">
        <v>38</v>
      </c>
      <c r="D37" s="1"/>
      <c r="E37" s="109">
        <v>0</v>
      </c>
      <c r="F37" s="109">
        <v>0</v>
      </c>
    </row>
    <row r="38" spans="2:6" ht="15.75">
      <c r="B38" s="54"/>
      <c r="C38" s="55" t="s">
        <v>39</v>
      </c>
      <c r="D38" s="1"/>
      <c r="E38" s="109">
        <v>0</v>
      </c>
      <c r="F38" s="109">
        <v>0</v>
      </c>
    </row>
    <row r="39" spans="2:6" ht="15.75">
      <c r="B39" s="54"/>
      <c r="C39" s="55" t="s">
        <v>40</v>
      </c>
      <c r="D39" s="1"/>
      <c r="E39" s="109">
        <v>0</v>
      </c>
      <c r="F39" s="109">
        <v>0</v>
      </c>
    </row>
    <row r="40" spans="2:6" ht="15.75">
      <c r="B40" s="54"/>
      <c r="C40" s="55" t="s">
        <v>41</v>
      </c>
      <c r="D40" s="1"/>
      <c r="E40" s="109">
        <v>0</v>
      </c>
      <c r="F40" s="109">
        <v>0</v>
      </c>
    </row>
    <row r="41" spans="2:6" s="43" customFormat="1" ht="15.75">
      <c r="B41" s="54"/>
      <c r="C41" s="111" t="s">
        <v>42</v>
      </c>
      <c r="D41" s="111"/>
      <c r="E41" s="107">
        <f>E4+E30</f>
        <v>41542057</v>
      </c>
      <c r="F41" s="107">
        <f>F4+F30</f>
        <v>38106219</v>
      </c>
    </row>
    <row r="42" spans="2:6">
      <c r="B42" s="3"/>
      <c r="C42" s="3"/>
      <c r="D42" s="3"/>
      <c r="E42" s="3"/>
      <c r="F42" s="3"/>
    </row>
    <row r="43" spans="2:6">
      <c r="B43" s="3"/>
      <c r="C43" s="3"/>
      <c r="D43" s="3"/>
      <c r="E43" s="3"/>
      <c r="F43" s="4"/>
    </row>
  </sheetData>
  <mergeCells count="4">
    <mergeCell ref="C1:E1"/>
    <mergeCell ref="B2:B3"/>
    <mergeCell ref="C2:C3"/>
    <mergeCell ref="D2:D3"/>
  </mergeCells>
  <phoneticPr fontId="10" type="noConversion"/>
  <pageMargins left="0.25" right="0.25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3"/>
  <sheetViews>
    <sheetView workbookViewId="0">
      <selection activeCell="F40" sqref="F40:F41"/>
    </sheetView>
  </sheetViews>
  <sheetFormatPr defaultColWidth="9" defaultRowHeight="15"/>
  <cols>
    <col min="1" max="1" width="5" style="39" customWidth="1"/>
    <col min="2" max="2" width="3.7109375" style="39" customWidth="1"/>
    <col min="3" max="3" width="42.28515625" style="39" customWidth="1"/>
    <col min="4" max="4" width="8.140625" style="39" customWidth="1"/>
    <col min="5" max="5" width="14.7109375" style="39" customWidth="1"/>
    <col min="6" max="6" width="14.85546875" style="39" customWidth="1"/>
    <col min="7" max="16384" width="9" style="39"/>
  </cols>
  <sheetData>
    <row r="1" spans="2:6" ht="18">
      <c r="B1" s="56"/>
      <c r="C1" s="250" t="s">
        <v>350</v>
      </c>
      <c r="D1" s="250"/>
      <c r="E1" s="250"/>
      <c r="F1" s="5"/>
    </row>
    <row r="2" spans="2:6" s="43" customFormat="1">
      <c r="B2" s="251" t="s">
        <v>2</v>
      </c>
      <c r="C2" s="252" t="s">
        <v>43</v>
      </c>
      <c r="D2" s="251" t="s">
        <v>4</v>
      </c>
      <c r="E2" s="103" t="s">
        <v>5</v>
      </c>
      <c r="F2" s="103" t="s">
        <v>5</v>
      </c>
    </row>
    <row r="3" spans="2:6" s="43" customFormat="1">
      <c r="B3" s="251"/>
      <c r="C3" s="252"/>
      <c r="D3" s="251"/>
      <c r="E3" s="103" t="s">
        <v>6</v>
      </c>
      <c r="F3" s="103" t="s">
        <v>7</v>
      </c>
    </row>
    <row r="4" spans="2:6" s="43" customFormat="1" ht="15.75">
      <c r="B4" s="57" t="s">
        <v>8</v>
      </c>
      <c r="C4" s="112" t="s">
        <v>44</v>
      </c>
      <c r="D4" s="113"/>
      <c r="E4" s="114">
        <f>E5+E6+E10+E21+E22</f>
        <v>9397592</v>
      </c>
      <c r="F4" s="114">
        <f>F5+F6+F10+F21+F22</f>
        <v>7643205</v>
      </c>
    </row>
    <row r="5" spans="2:6" ht="15.75">
      <c r="B5" s="57"/>
      <c r="C5" s="113" t="s">
        <v>45</v>
      </c>
      <c r="D5" s="115"/>
      <c r="E5" s="116">
        <v>0</v>
      </c>
      <c r="F5" s="116">
        <v>0</v>
      </c>
    </row>
    <row r="6" spans="2:6" ht="15.75">
      <c r="B6" s="57"/>
      <c r="C6" s="113" t="s">
        <v>46</v>
      </c>
      <c r="D6" s="113"/>
      <c r="E6" s="117">
        <f>E7+E9</f>
        <v>0</v>
      </c>
      <c r="F6" s="117">
        <f>F7+F9</f>
        <v>0</v>
      </c>
    </row>
    <row r="7" spans="2:6" ht="15.75">
      <c r="B7" s="57"/>
      <c r="C7" s="115" t="s">
        <v>210</v>
      </c>
      <c r="D7" s="115"/>
      <c r="E7" s="116">
        <v>0</v>
      </c>
      <c r="F7" s="116">
        <v>0</v>
      </c>
    </row>
    <row r="8" spans="2:6" ht="15.75">
      <c r="B8" s="57"/>
      <c r="C8" s="115" t="s">
        <v>185</v>
      </c>
      <c r="D8" s="115"/>
      <c r="E8" s="116"/>
      <c r="F8" s="116"/>
    </row>
    <row r="9" spans="2:6" ht="15.75">
      <c r="B9" s="57"/>
      <c r="C9" s="113" t="s">
        <v>184</v>
      </c>
      <c r="D9" s="115"/>
      <c r="E9" s="116">
        <v>0</v>
      </c>
      <c r="F9" s="116">
        <v>0</v>
      </c>
    </row>
    <row r="10" spans="2:6" s="43" customFormat="1" ht="15.75">
      <c r="B10" s="57"/>
      <c r="C10" s="113" t="s">
        <v>47</v>
      </c>
      <c r="D10" s="118"/>
      <c r="E10" s="114">
        <f>E11+E12+E13+E14+E15+E16+E17+E18+E19+E20</f>
        <v>9397592</v>
      </c>
      <c r="F10" s="114">
        <f>F11+F12+F13+F14+F15+F16+F17+F18+F19+F20</f>
        <v>7643205</v>
      </c>
    </row>
    <row r="11" spans="2:6" ht="15.75">
      <c r="B11" s="57"/>
      <c r="C11" s="115" t="s">
        <v>48</v>
      </c>
      <c r="D11" s="115"/>
      <c r="E11" s="116">
        <v>6931922</v>
      </c>
      <c r="F11" s="116">
        <v>5226065</v>
      </c>
    </row>
    <row r="12" spans="2:6" ht="15.75">
      <c r="B12" s="57"/>
      <c r="C12" s="115" t="s">
        <v>49</v>
      </c>
      <c r="D12" s="115"/>
      <c r="E12" s="116">
        <v>2404754</v>
      </c>
      <c r="F12" s="116">
        <v>2392821</v>
      </c>
    </row>
    <row r="13" spans="2:6" ht="15.75">
      <c r="B13" s="57"/>
      <c r="C13" s="115" t="s">
        <v>50</v>
      </c>
      <c r="D13" s="115"/>
      <c r="E13" s="116">
        <v>43070</v>
      </c>
      <c r="F13" s="116">
        <v>13441</v>
      </c>
    </row>
    <row r="14" spans="2:6" ht="15.75">
      <c r="B14" s="57"/>
      <c r="C14" s="115" t="s">
        <v>51</v>
      </c>
      <c r="D14" s="115"/>
      <c r="E14" s="116">
        <v>17846</v>
      </c>
      <c r="F14" s="116">
        <v>10878</v>
      </c>
    </row>
    <row r="15" spans="2:6" ht="15.75">
      <c r="B15" s="57"/>
      <c r="C15" s="115" t="s">
        <v>52</v>
      </c>
      <c r="D15" s="115"/>
      <c r="E15" s="117">
        <v>0</v>
      </c>
      <c r="F15" s="117">
        <v>0</v>
      </c>
    </row>
    <row r="16" spans="2:6" ht="15.75">
      <c r="B16" s="57"/>
      <c r="C16" s="115" t="s">
        <v>53</v>
      </c>
      <c r="D16" s="115"/>
      <c r="E16" s="116">
        <v>0</v>
      </c>
      <c r="F16" s="116">
        <v>0</v>
      </c>
    </row>
    <row r="17" spans="2:6" ht="15.75">
      <c r="B17" s="57"/>
      <c r="C17" s="115" t="s">
        <v>54</v>
      </c>
      <c r="D17" s="115"/>
      <c r="E17" s="116">
        <v>0</v>
      </c>
      <c r="F17" s="116">
        <v>0</v>
      </c>
    </row>
    <row r="18" spans="2:6" ht="15.75">
      <c r="B18" s="57"/>
      <c r="C18" s="115" t="s">
        <v>16</v>
      </c>
      <c r="D18" s="115"/>
      <c r="E18" s="116">
        <v>0</v>
      </c>
      <c r="F18" s="116">
        <v>0</v>
      </c>
    </row>
    <row r="19" spans="2:6" ht="15.75">
      <c r="B19" s="57"/>
      <c r="C19" s="115" t="s">
        <v>55</v>
      </c>
      <c r="D19" s="115"/>
      <c r="E19" s="116">
        <v>0</v>
      </c>
      <c r="F19" s="116">
        <v>0</v>
      </c>
    </row>
    <row r="20" spans="2:6" ht="15.75">
      <c r="B20" s="57"/>
      <c r="C20" s="115" t="s">
        <v>56</v>
      </c>
      <c r="D20" s="115"/>
      <c r="E20" s="116">
        <v>0</v>
      </c>
      <c r="F20" s="116">
        <v>0</v>
      </c>
    </row>
    <row r="21" spans="2:6" ht="15.75">
      <c r="B21" s="57"/>
      <c r="C21" s="113" t="s">
        <v>57</v>
      </c>
      <c r="D21" s="115"/>
      <c r="E21" s="116">
        <v>0</v>
      </c>
      <c r="F21" s="116">
        <v>0</v>
      </c>
    </row>
    <row r="22" spans="2:6" ht="15.75">
      <c r="B22" s="57"/>
      <c r="C22" s="113" t="s">
        <v>58</v>
      </c>
      <c r="D22" s="115"/>
      <c r="E22" s="116">
        <v>0</v>
      </c>
      <c r="F22" s="116">
        <v>0</v>
      </c>
    </row>
    <row r="23" spans="2:6" s="43" customFormat="1" ht="15.75">
      <c r="B23" s="57" t="s">
        <v>30</v>
      </c>
      <c r="C23" s="112" t="s">
        <v>59</v>
      </c>
      <c r="D23" s="113"/>
      <c r="E23" s="114">
        <f>E24+E27+E28+E29</f>
        <v>0</v>
      </c>
      <c r="F23" s="114">
        <f>F24+F27+F28+F29</f>
        <v>0</v>
      </c>
    </row>
    <row r="24" spans="2:6" ht="15.75">
      <c r="B24" s="57"/>
      <c r="C24" s="113" t="s">
        <v>60</v>
      </c>
      <c r="D24" s="113"/>
      <c r="E24" s="117">
        <f>E25+E26</f>
        <v>0</v>
      </c>
      <c r="F24" s="117">
        <f>F25+F26</f>
        <v>0</v>
      </c>
    </row>
    <row r="25" spans="2:6" ht="15.75">
      <c r="B25" s="57"/>
      <c r="C25" s="115" t="s">
        <v>61</v>
      </c>
      <c r="D25" s="115"/>
      <c r="E25" s="116">
        <v>0</v>
      </c>
      <c r="F25" s="116">
        <v>0</v>
      </c>
    </row>
    <row r="26" spans="2:6" ht="15.75">
      <c r="B26" s="57"/>
      <c r="C26" s="113" t="s">
        <v>207</v>
      </c>
      <c r="D26" s="115"/>
      <c r="E26" s="116">
        <v>0</v>
      </c>
      <c r="F26" s="116">
        <v>0</v>
      </c>
    </row>
    <row r="27" spans="2:6" ht="15.75">
      <c r="B27" s="57"/>
      <c r="C27" s="113" t="s">
        <v>62</v>
      </c>
      <c r="D27" s="113"/>
      <c r="E27" s="117">
        <v>0</v>
      </c>
      <c r="F27" s="117">
        <v>0</v>
      </c>
    </row>
    <row r="28" spans="2:6" ht="15.75">
      <c r="B28" s="57"/>
      <c r="C28" s="113" t="s">
        <v>63</v>
      </c>
      <c r="D28" s="113"/>
      <c r="E28" s="117">
        <v>0</v>
      </c>
      <c r="F28" s="117">
        <v>0</v>
      </c>
    </row>
    <row r="29" spans="2:6" ht="15.75">
      <c r="B29" s="57"/>
      <c r="C29" s="113" t="s">
        <v>64</v>
      </c>
      <c r="D29" s="115"/>
      <c r="E29" s="116">
        <v>0</v>
      </c>
      <c r="F29" s="116">
        <v>0</v>
      </c>
    </row>
    <row r="30" spans="2:6" ht="15.75">
      <c r="B30" s="57"/>
      <c r="C30" s="113" t="s">
        <v>65</v>
      </c>
      <c r="D30" s="115"/>
      <c r="E30" s="116">
        <v>0</v>
      </c>
      <c r="F30" s="116">
        <v>0</v>
      </c>
    </row>
    <row r="31" spans="2:6" s="43" customFormat="1" ht="15.75">
      <c r="B31" s="57" t="s">
        <v>66</v>
      </c>
      <c r="C31" s="112" t="s">
        <v>67</v>
      </c>
      <c r="D31" s="113"/>
      <c r="E31" s="119">
        <f>E32+E33+E34+E35+E36+E37+E38+E39+E40+E41</f>
        <v>32144465</v>
      </c>
      <c r="F31" s="119">
        <f>F32+F33+F34+F35+F36+F37+F38+F39+F40+F41</f>
        <v>30463014</v>
      </c>
    </row>
    <row r="32" spans="2:6" ht="15.75">
      <c r="B32" s="57"/>
      <c r="C32" s="120" t="s">
        <v>68</v>
      </c>
      <c r="D32" s="115"/>
      <c r="E32" s="116">
        <v>0</v>
      </c>
      <c r="F32" s="116">
        <v>0</v>
      </c>
    </row>
    <row r="33" spans="2:6" ht="15.75">
      <c r="B33" s="57"/>
      <c r="C33" s="121" t="s">
        <v>69</v>
      </c>
      <c r="D33" s="115"/>
      <c r="E33" s="116">
        <v>0</v>
      </c>
      <c r="F33" s="116">
        <v>0</v>
      </c>
    </row>
    <row r="34" spans="2:6" ht="15.75">
      <c r="B34" s="57"/>
      <c r="C34" s="120" t="s">
        <v>70</v>
      </c>
      <c r="D34" s="115"/>
      <c r="E34" s="116">
        <v>0</v>
      </c>
      <c r="F34" s="116">
        <v>0</v>
      </c>
    </row>
    <row r="35" spans="2:6" ht="15.75">
      <c r="B35" s="57"/>
      <c r="C35" s="120" t="s">
        <v>71</v>
      </c>
      <c r="D35" s="115"/>
      <c r="E35" s="116">
        <v>25030000</v>
      </c>
      <c r="F35" s="116">
        <v>25030000</v>
      </c>
    </row>
    <row r="36" spans="2:6" ht="15.75">
      <c r="B36" s="57"/>
      <c r="C36" s="120" t="s">
        <v>72</v>
      </c>
      <c r="D36" s="115"/>
      <c r="E36" s="116">
        <v>0</v>
      </c>
      <c r="F36" s="116">
        <v>0</v>
      </c>
    </row>
    <row r="37" spans="2:6" ht="15.75">
      <c r="B37" s="57"/>
      <c r="C37" s="120" t="s">
        <v>73</v>
      </c>
      <c r="D37" s="115"/>
      <c r="E37" s="116">
        <v>0</v>
      </c>
      <c r="F37" s="116">
        <v>0</v>
      </c>
    </row>
    <row r="38" spans="2:6" ht="15.75">
      <c r="B38" s="57"/>
      <c r="C38" s="120" t="s">
        <v>74</v>
      </c>
      <c r="D38" s="115"/>
      <c r="E38" s="116">
        <v>678603</v>
      </c>
      <c r="F38" s="116">
        <v>678603</v>
      </c>
    </row>
    <row r="39" spans="2:6" ht="15.75">
      <c r="B39" s="57"/>
      <c r="C39" s="120" t="s">
        <v>75</v>
      </c>
      <c r="D39" s="115"/>
      <c r="E39" s="116">
        <v>0</v>
      </c>
      <c r="F39" s="116">
        <v>0</v>
      </c>
    </row>
    <row r="40" spans="2:6" ht="15.75">
      <c r="B40" s="57"/>
      <c r="C40" s="120" t="s">
        <v>76</v>
      </c>
      <c r="D40" s="115"/>
      <c r="E40" s="116">
        <v>4754411</v>
      </c>
      <c r="F40" s="116">
        <v>2572784</v>
      </c>
    </row>
    <row r="41" spans="2:6" ht="15.75">
      <c r="B41" s="57"/>
      <c r="C41" s="120" t="s">
        <v>77</v>
      </c>
      <c r="D41" s="115"/>
      <c r="E41" s="116">
        <f>'a-sh'!J45</f>
        <v>1681451</v>
      </c>
      <c r="F41" s="116">
        <v>2181627</v>
      </c>
    </row>
    <row r="42" spans="2:6" s="43" customFormat="1" ht="15.75">
      <c r="B42" s="57"/>
      <c r="C42" s="122" t="s">
        <v>78</v>
      </c>
      <c r="D42" s="122"/>
      <c r="E42" s="114">
        <f>E4+E23+E31</f>
        <v>41542057</v>
      </c>
      <c r="F42" s="114">
        <f>F4+F23+F31</f>
        <v>38106219</v>
      </c>
    </row>
    <row r="43" spans="2:6">
      <c r="B43" s="56"/>
      <c r="C43" s="56"/>
      <c r="D43" s="6"/>
      <c r="E43" s="6"/>
      <c r="F43" s="6"/>
    </row>
  </sheetData>
  <mergeCells count="4">
    <mergeCell ref="C1:E1"/>
    <mergeCell ref="B2:B3"/>
    <mergeCell ref="C2:C3"/>
    <mergeCell ref="D2:D3"/>
  </mergeCells>
  <phoneticPr fontId="10" type="noConversion"/>
  <pageMargins left="0.25" right="0.25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topLeftCell="A26" workbookViewId="0">
      <selection activeCell="J43" sqref="J43"/>
    </sheetView>
  </sheetViews>
  <sheetFormatPr defaultRowHeight="15"/>
  <cols>
    <col min="1" max="1" width="4.42578125" customWidth="1"/>
    <col min="2" max="2" width="4.140625" customWidth="1"/>
    <col min="8" max="8" width="15.7109375" customWidth="1"/>
    <col min="9" max="9" width="7.140625" hidden="1" customWidth="1"/>
    <col min="10" max="10" width="15.42578125" customWidth="1"/>
    <col min="11" max="11" width="15.140625" customWidth="1"/>
  </cols>
  <sheetData>
    <row r="1" spans="1:11" ht="18">
      <c r="A1" s="8"/>
      <c r="B1" s="256" t="s">
        <v>351</v>
      </c>
      <c r="C1" s="257"/>
      <c r="D1" s="257"/>
      <c r="E1" s="257"/>
      <c r="F1" s="257"/>
      <c r="G1" s="257"/>
      <c r="H1" s="257"/>
      <c r="I1" s="257"/>
      <c r="J1" s="257"/>
      <c r="K1" s="257"/>
    </row>
    <row r="2" spans="1:11">
      <c r="A2" s="8"/>
      <c r="B2" s="258" t="s">
        <v>79</v>
      </c>
      <c r="C2" s="259"/>
      <c r="D2" s="259"/>
      <c r="E2" s="259"/>
      <c r="F2" s="259"/>
      <c r="G2" s="259"/>
      <c r="H2" s="259"/>
      <c r="I2" s="259"/>
      <c r="J2" s="259"/>
      <c r="K2" s="259"/>
    </row>
    <row r="3" spans="1:11" ht="14.25" customHeight="1">
      <c r="B3" s="260" t="s">
        <v>80</v>
      </c>
      <c r="C3" s="260" t="s">
        <v>81</v>
      </c>
      <c r="D3" s="260"/>
      <c r="E3" s="260"/>
      <c r="F3" s="260"/>
      <c r="G3" s="260"/>
      <c r="H3" s="260"/>
      <c r="I3" s="260"/>
      <c r="J3" s="20" t="s">
        <v>5</v>
      </c>
      <c r="K3" s="20" t="s">
        <v>5</v>
      </c>
    </row>
    <row r="4" spans="1:11" ht="14.25" customHeight="1">
      <c r="B4" s="260"/>
      <c r="C4" s="260"/>
      <c r="D4" s="260"/>
      <c r="E4" s="260"/>
      <c r="F4" s="260"/>
      <c r="G4" s="260"/>
      <c r="H4" s="260"/>
      <c r="I4" s="260"/>
      <c r="J4" s="21" t="s">
        <v>6</v>
      </c>
      <c r="K4" s="21" t="s">
        <v>7</v>
      </c>
    </row>
    <row r="5" spans="1:11" ht="15.75">
      <c r="B5" s="22">
        <v>1</v>
      </c>
      <c r="C5" s="253" t="s">
        <v>82</v>
      </c>
      <c r="D5" s="253"/>
      <c r="E5" s="253"/>
      <c r="F5" s="253"/>
      <c r="G5" s="253"/>
      <c r="H5" s="253"/>
      <c r="I5" s="253"/>
      <c r="J5" s="17">
        <f>J6+J7+J8</f>
        <v>16554196</v>
      </c>
      <c r="K5" s="17">
        <f>K6+K7+K8</f>
        <v>12485581</v>
      </c>
    </row>
    <row r="6" spans="1:11" ht="15.75">
      <c r="B6" s="22"/>
      <c r="C6" s="15" t="s">
        <v>127</v>
      </c>
      <c r="D6" s="15"/>
      <c r="E6" s="15"/>
      <c r="F6" s="15"/>
      <c r="G6" s="15"/>
      <c r="H6" s="15"/>
      <c r="I6" s="15"/>
      <c r="J6" s="16">
        <v>0</v>
      </c>
      <c r="K6" s="16">
        <v>0</v>
      </c>
    </row>
    <row r="7" spans="1:11" ht="15.75">
      <c r="B7" s="22"/>
      <c r="C7" s="15" t="s">
        <v>352</v>
      </c>
      <c r="D7" s="15"/>
      <c r="E7" s="15"/>
      <c r="F7" s="15"/>
      <c r="G7" s="15"/>
      <c r="H7" s="15"/>
      <c r="I7" s="15"/>
      <c r="J7" s="16">
        <v>10000</v>
      </c>
      <c r="K7" s="16">
        <v>0</v>
      </c>
    </row>
    <row r="8" spans="1:11" ht="15.75">
      <c r="B8" s="22"/>
      <c r="C8" s="15" t="s">
        <v>128</v>
      </c>
      <c r="D8" s="15"/>
      <c r="E8" s="15"/>
      <c r="F8" s="15"/>
      <c r="G8" s="15"/>
      <c r="H8" s="15"/>
      <c r="I8" s="15"/>
      <c r="J8" s="16">
        <v>16544196</v>
      </c>
      <c r="K8" s="16">
        <v>12485581</v>
      </c>
    </row>
    <row r="9" spans="1:11">
      <c r="B9" s="22">
        <v>2</v>
      </c>
      <c r="C9" s="253" t="s">
        <v>83</v>
      </c>
      <c r="D9" s="253"/>
      <c r="E9" s="253"/>
      <c r="F9" s="253"/>
      <c r="G9" s="253"/>
      <c r="H9" s="253"/>
      <c r="I9" s="253"/>
      <c r="J9" s="23">
        <f>J10+J11+J12+J13</f>
        <v>0</v>
      </c>
      <c r="K9" s="23">
        <f>K10+K11+K12+K13</f>
        <v>0</v>
      </c>
    </row>
    <row r="10" spans="1:11">
      <c r="B10" s="22"/>
      <c r="C10" s="15" t="s">
        <v>129</v>
      </c>
      <c r="D10" s="15"/>
      <c r="E10" s="15"/>
      <c r="F10" s="15"/>
      <c r="G10" s="15"/>
      <c r="H10" s="15"/>
      <c r="I10" s="15"/>
      <c r="J10" s="23">
        <v>0</v>
      </c>
      <c r="K10" s="23">
        <v>0</v>
      </c>
    </row>
    <row r="11" spans="1:11">
      <c r="B11" s="22"/>
      <c r="C11" s="15" t="s">
        <v>130</v>
      </c>
      <c r="D11" s="15"/>
      <c r="E11" s="15"/>
      <c r="F11" s="15"/>
      <c r="G11" s="15"/>
      <c r="H11" s="15"/>
      <c r="I11" s="15"/>
      <c r="J11" s="23">
        <v>0</v>
      </c>
      <c r="K11" s="23">
        <v>0</v>
      </c>
    </row>
    <row r="12" spans="1:11">
      <c r="B12" s="22"/>
      <c r="C12" s="15" t="s">
        <v>132</v>
      </c>
      <c r="D12" s="15"/>
      <c r="E12" s="15"/>
      <c r="F12" s="15"/>
      <c r="G12" s="15"/>
      <c r="H12" s="15"/>
      <c r="I12" s="15"/>
      <c r="J12" s="23">
        <v>0</v>
      </c>
      <c r="K12" s="23">
        <v>0</v>
      </c>
    </row>
    <row r="13" spans="1:11">
      <c r="B13" s="22"/>
      <c r="C13" s="15" t="s">
        <v>139</v>
      </c>
      <c r="D13" s="15"/>
      <c r="E13" s="15"/>
      <c r="F13" s="15"/>
      <c r="G13" s="15"/>
      <c r="H13" s="15"/>
      <c r="I13" s="15"/>
      <c r="J13" s="23">
        <v>0</v>
      </c>
      <c r="K13" s="23">
        <v>0</v>
      </c>
    </row>
    <row r="14" spans="1:11">
      <c r="B14" s="22">
        <v>3</v>
      </c>
      <c r="C14" s="253" t="s">
        <v>84</v>
      </c>
      <c r="D14" s="253"/>
      <c r="E14" s="253"/>
      <c r="F14" s="253"/>
      <c r="G14" s="253"/>
      <c r="H14" s="253"/>
      <c r="I14" s="253"/>
      <c r="J14" s="23">
        <f>J15+J16</f>
        <v>0</v>
      </c>
      <c r="K14" s="23">
        <f>K15+K16</f>
        <v>0</v>
      </c>
    </row>
    <row r="15" spans="1:11">
      <c r="B15" s="22"/>
      <c r="C15" s="15" t="s">
        <v>131</v>
      </c>
      <c r="D15" s="15"/>
      <c r="E15" s="15"/>
      <c r="F15" s="15"/>
      <c r="G15" s="15"/>
      <c r="H15" s="15"/>
      <c r="I15" s="15"/>
      <c r="J15" s="23">
        <v>0</v>
      </c>
      <c r="K15" s="23">
        <v>0</v>
      </c>
    </row>
    <row r="16" spans="1:11">
      <c r="B16" s="22"/>
      <c r="C16" s="15" t="s">
        <v>133</v>
      </c>
      <c r="D16" s="15"/>
      <c r="E16" s="15"/>
      <c r="F16" s="15"/>
      <c r="G16" s="15"/>
      <c r="H16" s="15"/>
      <c r="I16" s="15"/>
      <c r="J16" s="23">
        <v>0</v>
      </c>
      <c r="K16" s="23">
        <v>0</v>
      </c>
    </row>
    <row r="17" spans="2:11">
      <c r="B17" s="22">
        <v>4</v>
      </c>
      <c r="C17" s="253" t="s">
        <v>85</v>
      </c>
      <c r="D17" s="253"/>
      <c r="E17" s="253"/>
      <c r="F17" s="253"/>
      <c r="G17" s="253"/>
      <c r="H17" s="253"/>
      <c r="I17" s="253"/>
      <c r="J17" s="18">
        <f>J18+J19</f>
        <v>-5196028</v>
      </c>
      <c r="K17" s="18">
        <f>K18+K19</f>
        <v>0</v>
      </c>
    </row>
    <row r="18" spans="2:11">
      <c r="B18" s="22"/>
      <c r="C18" s="15" t="s">
        <v>134</v>
      </c>
      <c r="D18" s="15"/>
      <c r="E18" s="15"/>
      <c r="F18" s="15"/>
      <c r="G18" s="15"/>
      <c r="H18" s="15"/>
      <c r="I18" s="15"/>
      <c r="J18" s="23">
        <v>0</v>
      </c>
      <c r="K18" s="23">
        <v>0</v>
      </c>
    </row>
    <row r="19" spans="2:11">
      <c r="B19" s="22"/>
      <c r="C19" s="15" t="s">
        <v>135</v>
      </c>
      <c r="D19" s="15"/>
      <c r="E19" s="15"/>
      <c r="F19" s="15"/>
      <c r="G19" s="15"/>
      <c r="H19" s="15"/>
      <c r="I19" s="15"/>
      <c r="J19" s="23">
        <v>-5196028</v>
      </c>
      <c r="K19" s="23"/>
    </row>
    <row r="20" spans="2:11" ht="15.75">
      <c r="B20" s="22">
        <v>5</v>
      </c>
      <c r="C20" s="253" t="s">
        <v>86</v>
      </c>
      <c r="D20" s="253"/>
      <c r="E20" s="253"/>
      <c r="F20" s="253"/>
      <c r="G20" s="253"/>
      <c r="H20" s="253"/>
      <c r="I20" s="253"/>
      <c r="J20" s="17">
        <f>J21+J22+J23</f>
        <v>-2226720</v>
      </c>
      <c r="K20" s="17">
        <f>K21+K22+K23</f>
        <v>-1514532</v>
      </c>
    </row>
    <row r="21" spans="2:11">
      <c r="B21" s="22"/>
      <c r="C21" s="253" t="s">
        <v>169</v>
      </c>
      <c r="D21" s="253"/>
      <c r="E21" s="253"/>
      <c r="F21" s="253"/>
      <c r="G21" s="253"/>
      <c r="H21" s="253"/>
      <c r="I21" s="253"/>
      <c r="J21" s="23">
        <v>-1978780</v>
      </c>
      <c r="K21" s="23">
        <v>-1349792</v>
      </c>
    </row>
    <row r="22" spans="2:11">
      <c r="B22" s="22"/>
      <c r="C22" s="15" t="s">
        <v>170</v>
      </c>
      <c r="D22" s="15"/>
      <c r="E22" s="15"/>
      <c r="F22" s="15"/>
      <c r="G22" s="15"/>
      <c r="H22" s="15"/>
      <c r="I22" s="15"/>
      <c r="J22" s="23">
        <v>0</v>
      </c>
      <c r="K22" s="23">
        <v>0</v>
      </c>
    </row>
    <row r="23" spans="2:11">
      <c r="B23" s="22"/>
      <c r="C23" s="253" t="s">
        <v>171</v>
      </c>
      <c r="D23" s="253"/>
      <c r="E23" s="253"/>
      <c r="F23" s="253"/>
      <c r="G23" s="253"/>
      <c r="H23" s="253"/>
      <c r="I23" s="253"/>
      <c r="J23" s="23">
        <v>-247940</v>
      </c>
      <c r="K23" s="23">
        <v>-164740</v>
      </c>
    </row>
    <row r="24" spans="2:11">
      <c r="B24" s="22">
        <v>6</v>
      </c>
      <c r="C24" s="253" t="s">
        <v>87</v>
      </c>
      <c r="D24" s="253"/>
      <c r="E24" s="253"/>
      <c r="F24" s="253"/>
      <c r="G24" s="253"/>
      <c r="H24" s="253"/>
      <c r="I24" s="253"/>
      <c r="J24" s="18">
        <f>J25+J26+J27</f>
        <v>-3745100</v>
      </c>
      <c r="K24" s="18">
        <f>K25+K26+K27</f>
        <v>-5055448</v>
      </c>
    </row>
    <row r="25" spans="2:11">
      <c r="B25" s="22"/>
      <c r="C25" s="15" t="s">
        <v>142</v>
      </c>
      <c r="D25" s="15"/>
      <c r="E25" s="15"/>
      <c r="F25" s="15"/>
      <c r="G25" s="15"/>
      <c r="H25" s="15"/>
      <c r="I25" s="15"/>
      <c r="J25" s="23">
        <v>-3745100</v>
      </c>
      <c r="K25" s="23">
        <v>-4800000</v>
      </c>
    </row>
    <row r="26" spans="2:11">
      <c r="B26" s="22"/>
      <c r="C26" s="15" t="s">
        <v>167</v>
      </c>
      <c r="D26" s="15"/>
      <c r="E26" s="15"/>
      <c r="F26" s="15"/>
      <c r="G26" s="15"/>
      <c r="H26" s="15"/>
      <c r="I26" s="15"/>
      <c r="J26" s="23"/>
      <c r="K26" s="23">
        <v>-255448</v>
      </c>
    </row>
    <row r="27" spans="2:11">
      <c r="B27" s="22"/>
      <c r="C27" s="15" t="s">
        <v>168</v>
      </c>
      <c r="D27" s="15"/>
      <c r="E27" s="15"/>
      <c r="F27" s="15"/>
      <c r="G27" s="15"/>
      <c r="H27" s="15"/>
      <c r="I27" s="15"/>
      <c r="J27" s="23">
        <v>0</v>
      </c>
      <c r="K27" s="23">
        <v>0</v>
      </c>
    </row>
    <row r="28" spans="2:11">
      <c r="B28" s="22">
        <v>7</v>
      </c>
      <c r="C28" s="253" t="s">
        <v>88</v>
      </c>
      <c r="D28" s="253"/>
      <c r="E28" s="253"/>
      <c r="F28" s="253"/>
      <c r="G28" s="253"/>
      <c r="H28" s="253"/>
      <c r="I28" s="253"/>
      <c r="J28" s="18">
        <f>J29+J30+J31+J32</f>
        <v>-3488229</v>
      </c>
      <c r="K28" s="18">
        <f>K29+K30+K31+K32</f>
        <v>-3480035</v>
      </c>
    </row>
    <row r="29" spans="2:11">
      <c r="B29" s="22"/>
      <c r="C29" s="15" t="s">
        <v>136</v>
      </c>
      <c r="D29" s="15"/>
      <c r="E29" s="15"/>
      <c r="F29" s="15"/>
      <c r="G29" s="15"/>
      <c r="H29" s="15"/>
      <c r="I29" s="15"/>
      <c r="J29" s="23">
        <v>-1813609</v>
      </c>
      <c r="K29" s="23">
        <v>-1661535</v>
      </c>
    </row>
    <row r="30" spans="2:11">
      <c r="B30" s="22"/>
      <c r="C30" s="15" t="s">
        <v>137</v>
      </c>
      <c r="D30" s="15"/>
      <c r="E30" s="15"/>
      <c r="F30" s="15"/>
      <c r="G30" s="15"/>
      <c r="H30" s="15"/>
      <c r="I30" s="15"/>
      <c r="J30" s="23">
        <v>-1674620</v>
      </c>
      <c r="K30" s="23">
        <v>-1578500</v>
      </c>
    </row>
    <row r="31" spans="2:11">
      <c r="B31" s="22"/>
      <c r="C31" s="15" t="s">
        <v>138</v>
      </c>
      <c r="D31" s="15"/>
      <c r="E31" s="15"/>
      <c r="F31" s="15"/>
      <c r="G31" s="15"/>
      <c r="H31" s="15"/>
      <c r="I31" s="15"/>
      <c r="J31" s="23"/>
      <c r="K31" s="23">
        <v>-240000</v>
      </c>
    </row>
    <row r="32" spans="2:11">
      <c r="B32" s="22"/>
      <c r="C32" s="15" t="s">
        <v>140</v>
      </c>
      <c r="D32" s="15"/>
      <c r="E32" s="15"/>
      <c r="F32" s="15"/>
      <c r="G32" s="15"/>
      <c r="H32" s="15"/>
      <c r="I32" s="15"/>
      <c r="J32" s="23">
        <v>0</v>
      </c>
      <c r="K32" s="23">
        <v>0</v>
      </c>
    </row>
    <row r="33" spans="2:12" ht="15.75">
      <c r="B33" s="24">
        <v>8</v>
      </c>
      <c r="C33" s="253" t="s">
        <v>89</v>
      </c>
      <c r="D33" s="253"/>
      <c r="E33" s="253"/>
      <c r="F33" s="253"/>
      <c r="G33" s="253"/>
      <c r="H33" s="253"/>
      <c r="I33" s="253"/>
      <c r="J33" s="25">
        <f>J17+J20+J24+J28</f>
        <v>-14656077</v>
      </c>
      <c r="K33" s="25">
        <f>K17+K20+K24+K28</f>
        <v>-10050015</v>
      </c>
    </row>
    <row r="34" spans="2:12" ht="15.75">
      <c r="B34" s="24">
        <v>9</v>
      </c>
      <c r="C34" s="254" t="s">
        <v>90</v>
      </c>
      <c r="D34" s="254"/>
      <c r="E34" s="254"/>
      <c r="F34" s="254"/>
      <c r="G34" s="254"/>
      <c r="H34" s="254"/>
      <c r="I34" s="254"/>
      <c r="J34" s="19">
        <f>J5+J9+J14+J33</f>
        <v>1898119</v>
      </c>
      <c r="K34" s="19">
        <f>K5+K9+K14+K33</f>
        <v>2435566</v>
      </c>
    </row>
    <row r="35" spans="2:12">
      <c r="B35" s="22">
        <v>10</v>
      </c>
      <c r="C35" s="253" t="s">
        <v>91</v>
      </c>
      <c r="D35" s="253"/>
      <c r="E35" s="253"/>
      <c r="F35" s="253"/>
      <c r="G35" s="253"/>
      <c r="H35" s="253"/>
      <c r="I35" s="253"/>
      <c r="J35" s="23">
        <v>0</v>
      </c>
      <c r="K35" s="23">
        <v>0</v>
      </c>
    </row>
    <row r="36" spans="2:12">
      <c r="B36" s="22">
        <v>11</v>
      </c>
      <c r="C36" s="253" t="s">
        <v>92</v>
      </c>
      <c r="D36" s="253"/>
      <c r="E36" s="253"/>
      <c r="F36" s="253"/>
      <c r="G36" s="253"/>
      <c r="H36" s="253"/>
      <c r="I36" s="253"/>
      <c r="J36" s="23">
        <v>0</v>
      </c>
      <c r="K36" s="23">
        <v>0</v>
      </c>
    </row>
    <row r="37" spans="2:12">
      <c r="B37" s="22">
        <v>12</v>
      </c>
      <c r="C37" s="253" t="s">
        <v>93</v>
      </c>
      <c r="D37" s="253"/>
      <c r="E37" s="253"/>
      <c r="F37" s="253"/>
      <c r="G37" s="253"/>
      <c r="H37" s="253"/>
      <c r="I37" s="253"/>
      <c r="J37" s="18">
        <f>J38+J39+J40+J41</f>
        <v>-29840</v>
      </c>
      <c r="K37" s="18">
        <f>K38+K39+K40+K41</f>
        <v>15130</v>
      </c>
    </row>
    <row r="38" spans="2:12">
      <c r="B38" s="22"/>
      <c r="C38" s="253" t="s">
        <v>94</v>
      </c>
      <c r="D38" s="253"/>
      <c r="E38" s="253"/>
      <c r="F38" s="253"/>
      <c r="G38" s="253"/>
      <c r="H38" s="253"/>
      <c r="I38" s="253"/>
      <c r="J38" s="23">
        <v>0</v>
      </c>
      <c r="K38" s="23">
        <v>0</v>
      </c>
    </row>
    <row r="39" spans="2:12">
      <c r="B39" s="22"/>
      <c r="C39" s="253" t="s">
        <v>95</v>
      </c>
      <c r="D39" s="253"/>
      <c r="E39" s="253"/>
      <c r="F39" s="253"/>
      <c r="G39" s="253"/>
      <c r="H39" s="253"/>
      <c r="I39" s="253"/>
      <c r="J39" s="23"/>
      <c r="K39" s="23"/>
    </row>
    <row r="40" spans="2:12">
      <c r="B40" s="22"/>
      <c r="C40" s="253" t="s">
        <v>191</v>
      </c>
      <c r="D40" s="253"/>
      <c r="E40" s="253"/>
      <c r="F40" s="253"/>
      <c r="G40" s="253"/>
      <c r="H40" s="253"/>
      <c r="I40" s="253"/>
      <c r="J40" s="23">
        <v>89</v>
      </c>
      <c r="K40" s="23">
        <v>58480</v>
      </c>
    </row>
    <row r="41" spans="2:12">
      <c r="B41" s="22"/>
      <c r="C41" s="253" t="s">
        <v>96</v>
      </c>
      <c r="D41" s="253"/>
      <c r="E41" s="253"/>
      <c r="F41" s="253"/>
      <c r="G41" s="253"/>
      <c r="H41" s="253"/>
      <c r="I41" s="253"/>
      <c r="J41" s="23">
        <v>-29929</v>
      </c>
      <c r="K41" s="23">
        <v>-43350</v>
      </c>
    </row>
    <row r="42" spans="2:12" ht="15.75">
      <c r="B42" s="22">
        <v>13</v>
      </c>
      <c r="C42" s="253" t="s">
        <v>141</v>
      </c>
      <c r="D42" s="253"/>
      <c r="E42" s="253"/>
      <c r="F42" s="253"/>
      <c r="G42" s="253"/>
      <c r="H42" s="253"/>
      <c r="I42" s="253"/>
      <c r="J42" s="224">
        <f>J37</f>
        <v>-29840</v>
      </c>
      <c r="K42" s="224">
        <v>15130</v>
      </c>
      <c r="L42" s="225"/>
    </row>
    <row r="43" spans="2:12" ht="15.75">
      <c r="B43" s="22">
        <v>14</v>
      </c>
      <c r="C43" s="253" t="s">
        <v>97</v>
      </c>
      <c r="D43" s="253"/>
      <c r="E43" s="253"/>
      <c r="F43" s="253"/>
      <c r="G43" s="253"/>
      <c r="H43" s="253"/>
      <c r="I43" s="253"/>
      <c r="J43" s="17">
        <f>J34+J42</f>
        <v>1868279</v>
      </c>
      <c r="K43" s="17">
        <f>K34+K42</f>
        <v>2450696</v>
      </c>
    </row>
    <row r="44" spans="2:12" ht="15.75">
      <c r="B44" s="22">
        <v>15</v>
      </c>
      <c r="C44" s="253" t="s">
        <v>100</v>
      </c>
      <c r="D44" s="253"/>
      <c r="E44" s="253"/>
      <c r="F44" s="253"/>
      <c r="G44" s="253"/>
      <c r="H44" s="253"/>
      <c r="I44" s="253"/>
      <c r="J44" s="16">
        <v>-186828</v>
      </c>
      <c r="K44" s="16">
        <v>-269069</v>
      </c>
    </row>
    <row r="45" spans="2:12" ht="15" customHeight="1">
      <c r="B45" s="22">
        <v>16</v>
      </c>
      <c r="C45" s="253" t="s">
        <v>98</v>
      </c>
      <c r="D45" s="253"/>
      <c r="E45" s="253"/>
      <c r="F45" s="253"/>
      <c r="G45" s="253"/>
      <c r="H45" s="253"/>
      <c r="I45" s="253"/>
      <c r="J45" s="16">
        <f>SUM(J43:J44)</f>
        <v>1681451</v>
      </c>
      <c r="K45" s="16">
        <f>SUM(K43:K44)</f>
        <v>2181627</v>
      </c>
    </row>
    <row r="46" spans="2:12">
      <c r="B46" s="22">
        <v>17</v>
      </c>
      <c r="C46" s="253" t="s">
        <v>99</v>
      </c>
      <c r="D46" s="253"/>
      <c r="E46" s="253"/>
      <c r="F46" s="253"/>
      <c r="G46" s="253"/>
      <c r="H46" s="253"/>
      <c r="I46" s="253"/>
      <c r="J46" s="23">
        <v>0</v>
      </c>
      <c r="K46" s="23">
        <v>0</v>
      </c>
    </row>
    <row r="47" spans="2:12">
      <c r="B47" s="7"/>
      <c r="C47" s="255"/>
      <c r="D47" s="255"/>
      <c r="E47" s="255"/>
      <c r="F47" s="255"/>
      <c r="G47" s="255"/>
      <c r="H47" s="255"/>
      <c r="I47" s="255"/>
      <c r="J47" s="7"/>
      <c r="K47" s="7"/>
    </row>
  </sheetData>
  <mergeCells count="28">
    <mergeCell ref="C14:I14"/>
    <mergeCell ref="C17:I17"/>
    <mergeCell ref="B1:K1"/>
    <mergeCell ref="B2:K2"/>
    <mergeCell ref="C5:I5"/>
    <mergeCell ref="C9:I9"/>
    <mergeCell ref="B3:B4"/>
    <mergeCell ref="C3:I4"/>
    <mergeCell ref="C46:I46"/>
    <mergeCell ref="C47:I47"/>
    <mergeCell ref="C42:I42"/>
    <mergeCell ref="C43:I43"/>
    <mergeCell ref="C44:I44"/>
    <mergeCell ref="C45:I45"/>
    <mergeCell ref="C20:I20"/>
    <mergeCell ref="C21:I21"/>
    <mergeCell ref="C34:I34"/>
    <mergeCell ref="C35:I35"/>
    <mergeCell ref="C23:I23"/>
    <mergeCell ref="C24:I24"/>
    <mergeCell ref="C28:I28"/>
    <mergeCell ref="C33:I33"/>
    <mergeCell ref="C40:I40"/>
    <mergeCell ref="C41:I41"/>
    <mergeCell ref="C36:I36"/>
    <mergeCell ref="C37:I37"/>
    <mergeCell ref="C38:I38"/>
    <mergeCell ref="C39:I39"/>
  </mergeCells>
  <phoneticPr fontId="10" type="noConversion"/>
  <pageMargins left="0.25" right="0.25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F29"/>
  <sheetViews>
    <sheetView topLeftCell="A19" workbookViewId="0">
      <selection activeCell="K11" sqref="K11"/>
    </sheetView>
  </sheetViews>
  <sheetFormatPr defaultColWidth="9" defaultRowHeight="24.75" customHeight="1"/>
  <cols>
    <col min="1" max="1" width="2.140625" style="39" customWidth="1"/>
    <col min="2" max="2" width="3.42578125" style="39" customWidth="1"/>
    <col min="3" max="3" width="45.28515625" style="39" customWidth="1"/>
    <col min="4" max="4" width="4.7109375" style="39" customWidth="1"/>
    <col min="5" max="5" width="16" style="39" customWidth="1"/>
    <col min="6" max="6" width="17.140625" style="39" customWidth="1"/>
    <col min="7" max="16384" width="9" style="39"/>
  </cols>
  <sheetData>
    <row r="1" spans="2:6" ht="24.75" customHeight="1">
      <c r="B1" s="262" t="s">
        <v>354</v>
      </c>
      <c r="C1" s="263"/>
      <c r="D1" s="263"/>
      <c r="E1" s="263"/>
      <c r="F1" s="263"/>
    </row>
    <row r="2" spans="2:6" ht="24.75" customHeight="1">
      <c r="B2" s="263"/>
      <c r="C2" s="263"/>
      <c r="D2" s="263"/>
      <c r="E2" s="263"/>
      <c r="F2" s="263"/>
    </row>
    <row r="3" spans="2:6" ht="24.75" customHeight="1">
      <c r="B3" s="13"/>
      <c r="C3" s="13"/>
      <c r="D3" s="13"/>
      <c r="E3" s="13"/>
      <c r="F3" s="13"/>
    </row>
    <row r="4" spans="2:6" s="43" customFormat="1" ht="24.75" customHeight="1">
      <c r="B4" s="123" t="s">
        <v>2</v>
      </c>
      <c r="C4" s="264" t="s">
        <v>143</v>
      </c>
      <c r="D4" s="264"/>
      <c r="E4" s="20" t="s">
        <v>5</v>
      </c>
      <c r="F4" s="20" t="s">
        <v>5</v>
      </c>
    </row>
    <row r="5" spans="2:6" ht="24.75" customHeight="1">
      <c r="B5" s="123"/>
      <c r="C5" s="123" t="s">
        <v>166</v>
      </c>
      <c r="D5" s="123"/>
      <c r="E5" s="21" t="s">
        <v>6</v>
      </c>
      <c r="F5" s="21" t="s">
        <v>7</v>
      </c>
    </row>
    <row r="6" spans="2:6" ht="24.75" customHeight="1">
      <c r="B6" s="123"/>
      <c r="C6" s="261" t="s">
        <v>144</v>
      </c>
      <c r="D6" s="261"/>
      <c r="E6" s="124">
        <v>0</v>
      </c>
      <c r="F6" s="124">
        <v>0</v>
      </c>
    </row>
    <row r="7" spans="2:6" ht="24.75" customHeight="1">
      <c r="B7" s="123"/>
      <c r="C7" s="261" t="s">
        <v>150</v>
      </c>
      <c r="D7" s="261"/>
      <c r="E7" s="124">
        <v>14424331</v>
      </c>
      <c r="F7" s="124">
        <v>11424413</v>
      </c>
    </row>
    <row r="8" spans="2:6" ht="24.75" customHeight="1">
      <c r="B8" s="123"/>
      <c r="C8" s="261" t="s">
        <v>151</v>
      </c>
      <c r="D8" s="261"/>
      <c r="E8" s="124">
        <v>-10257424</v>
      </c>
      <c r="F8" s="124">
        <v>-4049443</v>
      </c>
    </row>
    <row r="9" spans="2:6" ht="24.75" customHeight="1">
      <c r="B9" s="123"/>
      <c r="C9" s="261" t="s">
        <v>192</v>
      </c>
      <c r="D9" s="261"/>
      <c r="E9" s="124">
        <v>704948</v>
      </c>
      <c r="F9" s="124">
        <v>-6786039</v>
      </c>
    </row>
    <row r="10" spans="2:6" ht="24.75" customHeight="1">
      <c r="B10" s="123"/>
      <c r="C10" s="261" t="s">
        <v>152</v>
      </c>
      <c r="D10" s="261"/>
      <c r="E10" s="124">
        <f>'a-sh'!J37</f>
        <v>-29840</v>
      </c>
      <c r="F10" s="124">
        <v>-29840</v>
      </c>
    </row>
    <row r="11" spans="2:6" ht="24.75" customHeight="1">
      <c r="B11" s="123"/>
      <c r="C11" s="261" t="s">
        <v>153</v>
      </c>
      <c r="D11" s="261"/>
      <c r="E11" s="124"/>
      <c r="F11" s="124">
        <v>-90000</v>
      </c>
    </row>
    <row r="12" spans="2:6" s="43" customFormat="1" ht="24.75" customHeight="1">
      <c r="B12" s="123"/>
      <c r="C12" s="261" t="s">
        <v>154</v>
      </c>
      <c r="D12" s="261"/>
      <c r="E12" s="125">
        <f>E7+E8+E9+E10+E11</f>
        <v>4842015</v>
      </c>
      <c r="F12" s="125">
        <f>F7+F8+F9+F10+F11</f>
        <v>469091</v>
      </c>
    </row>
    <row r="13" spans="2:6" ht="24.75" customHeight="1">
      <c r="B13" s="123"/>
      <c r="C13" s="261" t="s">
        <v>145</v>
      </c>
      <c r="D13" s="261"/>
      <c r="E13" s="124"/>
      <c r="F13" s="124"/>
    </row>
    <row r="14" spans="2:6" ht="24.75" customHeight="1">
      <c r="B14" s="123"/>
      <c r="C14" s="261" t="s">
        <v>155</v>
      </c>
      <c r="D14" s="261"/>
      <c r="E14" s="124">
        <v>0</v>
      </c>
      <c r="F14" s="124">
        <v>0</v>
      </c>
    </row>
    <row r="15" spans="2:6" ht="24.75" customHeight="1">
      <c r="B15" s="123"/>
      <c r="C15" s="261" t="s">
        <v>156</v>
      </c>
      <c r="D15" s="261"/>
      <c r="E15" s="124">
        <v>0</v>
      </c>
      <c r="F15" s="124">
        <v>0</v>
      </c>
    </row>
    <row r="16" spans="2:6" ht="24.75" customHeight="1">
      <c r="B16" s="123"/>
      <c r="C16" s="261" t="s">
        <v>157</v>
      </c>
      <c r="D16" s="261"/>
      <c r="E16" s="124">
        <v>0</v>
      </c>
      <c r="F16" s="124">
        <v>0</v>
      </c>
    </row>
    <row r="17" spans="2:6" ht="24.75" customHeight="1">
      <c r="B17" s="123"/>
      <c r="C17" s="261" t="s">
        <v>158</v>
      </c>
      <c r="D17" s="261"/>
      <c r="E17" s="124">
        <v>0</v>
      </c>
      <c r="F17" s="124">
        <v>0</v>
      </c>
    </row>
    <row r="18" spans="2:6" ht="24.75" customHeight="1">
      <c r="B18" s="123"/>
      <c r="C18" s="261" t="s">
        <v>159</v>
      </c>
      <c r="D18" s="261"/>
      <c r="E18" s="124">
        <v>0</v>
      </c>
      <c r="F18" s="124">
        <v>0</v>
      </c>
    </row>
    <row r="19" spans="2:6" s="43" customFormat="1" ht="24.75" customHeight="1">
      <c r="B19" s="123"/>
      <c r="C19" s="261" t="s">
        <v>160</v>
      </c>
      <c r="D19" s="261"/>
      <c r="E19" s="125">
        <f>E14+E15+E16+E17+E18</f>
        <v>0</v>
      </c>
      <c r="F19" s="125">
        <f>F14+F15+F16+F17+F18</f>
        <v>0</v>
      </c>
    </row>
    <row r="20" spans="2:6" ht="24.75" customHeight="1">
      <c r="B20" s="123"/>
      <c r="C20" s="261" t="s">
        <v>146</v>
      </c>
      <c r="D20" s="261"/>
      <c r="E20" s="124"/>
      <c r="F20" s="124"/>
    </row>
    <row r="21" spans="2:6" ht="24.75" customHeight="1">
      <c r="B21" s="123"/>
      <c r="C21" s="261" t="s">
        <v>161</v>
      </c>
      <c r="D21" s="261"/>
      <c r="E21" s="124">
        <v>0</v>
      </c>
      <c r="F21" s="124">
        <v>0</v>
      </c>
    </row>
    <row r="22" spans="2:6" ht="24.75" customHeight="1">
      <c r="B22" s="123"/>
      <c r="C22" s="261" t="s">
        <v>162</v>
      </c>
      <c r="D22" s="261"/>
      <c r="E22" s="124"/>
      <c r="F22" s="124"/>
    </row>
    <row r="23" spans="2:6" ht="24.75" customHeight="1">
      <c r="B23" s="123"/>
      <c r="C23" s="261" t="s">
        <v>163</v>
      </c>
      <c r="D23" s="261"/>
      <c r="E23" s="124">
        <v>0</v>
      </c>
      <c r="F23" s="124">
        <v>0</v>
      </c>
    </row>
    <row r="24" spans="2:6" ht="24.75" customHeight="1">
      <c r="B24" s="123"/>
      <c r="C24" s="261" t="s">
        <v>164</v>
      </c>
      <c r="D24" s="261"/>
      <c r="E24" s="124">
        <v>0</v>
      </c>
      <c r="F24" s="124">
        <v>0</v>
      </c>
    </row>
    <row r="25" spans="2:6" ht="24.75" customHeight="1">
      <c r="B25" s="123"/>
      <c r="C25" s="261" t="s">
        <v>165</v>
      </c>
      <c r="D25" s="261"/>
      <c r="E25" s="124">
        <f>E21+E22+E23+E24</f>
        <v>0</v>
      </c>
      <c r="F25" s="124">
        <f>F21+F22+F23+F24</f>
        <v>0</v>
      </c>
    </row>
    <row r="26" spans="2:6" s="43" customFormat="1" ht="24.75" customHeight="1">
      <c r="B26" s="123"/>
      <c r="C26" s="261" t="s">
        <v>147</v>
      </c>
      <c r="D26" s="261"/>
      <c r="E26" s="125">
        <f>E28-E27</f>
        <v>4842015</v>
      </c>
      <c r="F26" s="125">
        <f>F28-F27</f>
        <v>469091</v>
      </c>
    </row>
    <row r="27" spans="2:6" ht="24.75" customHeight="1">
      <c r="B27" s="123"/>
      <c r="C27" s="261" t="s">
        <v>148</v>
      </c>
      <c r="D27" s="261"/>
      <c r="E27" s="124">
        <v>758384</v>
      </c>
      <c r="F27" s="124">
        <v>289293</v>
      </c>
    </row>
    <row r="28" spans="2:6" ht="24.75" customHeight="1">
      <c r="B28" s="123"/>
      <c r="C28" s="261" t="s">
        <v>149</v>
      </c>
      <c r="D28" s="261"/>
      <c r="E28" s="124">
        <v>5600399</v>
      </c>
      <c r="F28" s="124">
        <v>758384</v>
      </c>
    </row>
    <row r="29" spans="2:6" ht="24.75" customHeight="1">
      <c r="B29" s="13"/>
      <c r="C29" s="14"/>
      <c r="D29" s="14"/>
      <c r="E29" s="14"/>
      <c r="F29" s="14"/>
    </row>
  </sheetData>
  <mergeCells count="26">
    <mergeCell ref="C8:D8"/>
    <mergeCell ref="B1:F1"/>
    <mergeCell ref="B2:F2"/>
    <mergeCell ref="C4:D4"/>
    <mergeCell ref="C6:D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7:D27"/>
    <mergeCell ref="C28:D28"/>
    <mergeCell ref="C21:D21"/>
    <mergeCell ref="C22:D22"/>
    <mergeCell ref="C23:D23"/>
    <mergeCell ref="C24:D24"/>
    <mergeCell ref="C25:D25"/>
    <mergeCell ref="C26:D26"/>
  </mergeCells>
  <phoneticPr fontId="10" type="noConversion"/>
  <pageMargins left="0.25" right="0.25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I18"/>
  <sheetViews>
    <sheetView topLeftCell="A4" workbookViewId="0">
      <selection activeCell="I17" sqref="I17"/>
    </sheetView>
  </sheetViews>
  <sheetFormatPr defaultColWidth="9" defaultRowHeight="15"/>
  <cols>
    <col min="1" max="1" width="5.5703125" style="39" customWidth="1"/>
    <col min="2" max="2" width="5.28515625" style="39" customWidth="1"/>
    <col min="3" max="3" width="30.140625" style="39" customWidth="1"/>
    <col min="4" max="4" width="12.85546875" style="39" customWidth="1"/>
    <col min="5" max="5" width="11.42578125" style="39" customWidth="1"/>
    <col min="6" max="6" width="14" style="39" customWidth="1"/>
    <col min="7" max="7" width="14.140625" style="39" customWidth="1"/>
    <col min="8" max="8" width="15.42578125" style="39" customWidth="1"/>
    <col min="9" max="9" width="12.5703125" style="39" customWidth="1"/>
    <col min="10" max="16384" width="9" style="39"/>
  </cols>
  <sheetData>
    <row r="2" spans="2:9" ht="30.75" customHeight="1">
      <c r="B2" s="265" t="s">
        <v>355</v>
      </c>
      <c r="C2" s="265"/>
      <c r="D2" s="265"/>
      <c r="E2" s="265"/>
      <c r="F2" s="265"/>
      <c r="G2" s="265"/>
      <c r="H2" s="265"/>
      <c r="I2" s="265"/>
    </row>
    <row r="3" spans="2:9" ht="21.75" customHeight="1">
      <c r="B3" s="58" t="s">
        <v>108</v>
      </c>
      <c r="C3" s="58"/>
      <c r="D3" s="58"/>
      <c r="E3" s="59"/>
      <c r="F3" s="59"/>
      <c r="G3" s="59"/>
      <c r="H3" s="59"/>
      <c r="I3" s="59"/>
    </row>
    <row r="4" spans="2:9" ht="27.75" customHeight="1">
      <c r="B4" s="60" t="s">
        <v>126</v>
      </c>
      <c r="C4" s="12" t="s">
        <v>125</v>
      </c>
      <c r="D4" s="12" t="s">
        <v>109</v>
      </c>
      <c r="E4" s="12" t="s">
        <v>110</v>
      </c>
      <c r="F4" s="12" t="s">
        <v>111</v>
      </c>
      <c r="G4" s="12" t="s">
        <v>112</v>
      </c>
      <c r="H4" s="12" t="s">
        <v>113</v>
      </c>
      <c r="I4" s="61" t="s">
        <v>114</v>
      </c>
    </row>
    <row r="5" spans="2:9" ht="18.75" customHeight="1">
      <c r="B5" s="60" t="s">
        <v>8</v>
      </c>
      <c r="C5" s="62" t="s">
        <v>356</v>
      </c>
      <c r="D5" s="12">
        <v>25030000</v>
      </c>
      <c r="E5" s="12">
        <v>0</v>
      </c>
      <c r="F5" s="12">
        <v>0</v>
      </c>
      <c r="G5" s="12">
        <v>678603</v>
      </c>
      <c r="H5" s="12">
        <f>pasivi!E40</f>
        <v>4754411</v>
      </c>
      <c r="I5" s="61">
        <f>D5+E5+F5+G5+H5</f>
        <v>30463014</v>
      </c>
    </row>
    <row r="6" spans="2:9" ht="26.25" customHeight="1">
      <c r="B6" s="63" t="s">
        <v>115</v>
      </c>
      <c r="C6" s="12" t="s">
        <v>116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61">
        <f t="shared" ref="I6:I17" si="0">D6+E6+F6+G6+H6</f>
        <v>0</v>
      </c>
    </row>
    <row r="7" spans="2:9" ht="21" customHeight="1">
      <c r="B7" s="63" t="s">
        <v>117</v>
      </c>
      <c r="C7" s="12" t="s">
        <v>118</v>
      </c>
      <c r="D7" s="10">
        <f>D11+D10+D9+D8</f>
        <v>0</v>
      </c>
      <c r="E7" s="10">
        <f>E11+E10+E9+E8</f>
        <v>0</v>
      </c>
      <c r="F7" s="10">
        <f>F11+F10+F9+F8</f>
        <v>0</v>
      </c>
      <c r="G7" s="10">
        <f>G11+G10+G9+G8</f>
        <v>0</v>
      </c>
      <c r="H7" s="10">
        <f>H11+H10+H9+H8</f>
        <v>0</v>
      </c>
      <c r="I7" s="61">
        <f t="shared" si="0"/>
        <v>0</v>
      </c>
    </row>
    <row r="8" spans="2:9" ht="21.75" customHeight="1">
      <c r="B8" s="63">
        <v>1</v>
      </c>
      <c r="C8" s="11" t="s">
        <v>119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61">
        <f t="shared" si="0"/>
        <v>0</v>
      </c>
    </row>
    <row r="9" spans="2:9" ht="21.75" customHeight="1">
      <c r="B9" s="63">
        <v>2</v>
      </c>
      <c r="C9" s="11" t="s">
        <v>120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61">
        <f t="shared" si="0"/>
        <v>0</v>
      </c>
    </row>
    <row r="10" spans="2:9" ht="23.25" customHeight="1">
      <c r="B10" s="63">
        <v>3</v>
      </c>
      <c r="C10" s="11" t="s">
        <v>121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61">
        <f t="shared" si="0"/>
        <v>0</v>
      </c>
    </row>
    <row r="11" spans="2:9" ht="20.25" customHeight="1">
      <c r="B11" s="63">
        <v>4</v>
      </c>
      <c r="C11" s="11" t="s">
        <v>122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61">
        <f t="shared" si="0"/>
        <v>0</v>
      </c>
    </row>
    <row r="12" spans="2:9" ht="22.5" customHeight="1">
      <c r="B12" s="60" t="s">
        <v>30</v>
      </c>
      <c r="C12" s="64" t="s">
        <v>344</v>
      </c>
      <c r="D12" s="12">
        <v>25030000</v>
      </c>
      <c r="E12" s="12">
        <v>0</v>
      </c>
      <c r="F12" s="12">
        <v>0</v>
      </c>
      <c r="G12" s="12">
        <v>678603</v>
      </c>
      <c r="H12" s="12">
        <f>H5</f>
        <v>4754411</v>
      </c>
      <c r="I12" s="61">
        <f>D12+E12+F12+G12+H12</f>
        <v>30463014</v>
      </c>
    </row>
    <row r="13" spans="2:9" ht="24.75" customHeight="1">
      <c r="B13" s="63">
        <v>1</v>
      </c>
      <c r="C13" s="11" t="s">
        <v>119</v>
      </c>
      <c r="D13" s="10">
        <v>0</v>
      </c>
      <c r="E13" s="10">
        <v>0</v>
      </c>
      <c r="F13" s="10">
        <v>0</v>
      </c>
      <c r="G13" s="10">
        <v>0</v>
      </c>
      <c r="H13" s="10">
        <f>'a-sh'!J45</f>
        <v>1681451</v>
      </c>
      <c r="I13" s="61">
        <f t="shared" si="0"/>
        <v>1681451</v>
      </c>
    </row>
    <row r="14" spans="2:9" ht="20.25" customHeight="1">
      <c r="B14" s="63">
        <v>2</v>
      </c>
      <c r="C14" s="11" t="s">
        <v>120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61">
        <f t="shared" si="0"/>
        <v>0</v>
      </c>
    </row>
    <row r="15" spans="2:9" ht="21" customHeight="1">
      <c r="B15" s="63">
        <v>3</v>
      </c>
      <c r="C15" s="11" t="s">
        <v>123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61">
        <f t="shared" si="0"/>
        <v>0</v>
      </c>
    </row>
    <row r="16" spans="2:9" ht="20.25" customHeight="1">
      <c r="B16" s="63">
        <v>4</v>
      </c>
      <c r="C16" s="11" t="s">
        <v>124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61">
        <f t="shared" si="0"/>
        <v>0</v>
      </c>
    </row>
    <row r="17" spans="2:9" ht="26.25" customHeight="1" thickBot="1">
      <c r="B17" s="65" t="s">
        <v>66</v>
      </c>
      <c r="C17" s="66" t="s">
        <v>357</v>
      </c>
      <c r="D17" s="67">
        <f>D5+D13+D14+D15+D16</f>
        <v>25030000</v>
      </c>
      <c r="E17" s="67">
        <f>E5+E13+E14+E15+E16</f>
        <v>0</v>
      </c>
      <c r="F17" s="67">
        <f>F5+F13+F14+F15+F16</f>
        <v>0</v>
      </c>
      <c r="G17" s="67">
        <f>G5+G13+G14+G15+G16</f>
        <v>678603</v>
      </c>
      <c r="H17" s="67">
        <f>H5+H13+H14+H15+H16</f>
        <v>6435862</v>
      </c>
      <c r="I17" s="61">
        <f t="shared" si="0"/>
        <v>32144465</v>
      </c>
    </row>
    <row r="18" spans="2:9" ht="15.75" thickTop="1"/>
  </sheetData>
  <mergeCells count="1">
    <mergeCell ref="B2:I2"/>
  </mergeCells>
  <phoneticPr fontId="10" type="noConversion"/>
  <pageMargins left="0.25" right="0.25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I52"/>
  <sheetViews>
    <sheetView topLeftCell="A4" workbookViewId="0">
      <selection activeCell="L28" sqref="L28"/>
    </sheetView>
  </sheetViews>
  <sheetFormatPr defaultColWidth="9" defaultRowHeight="15"/>
  <cols>
    <col min="1" max="1" width="4" style="29" customWidth="1"/>
    <col min="2" max="8" width="9" style="29"/>
    <col min="9" max="9" width="32" style="29" customWidth="1"/>
    <col min="10" max="16384" width="9" style="29"/>
  </cols>
  <sheetData>
    <row r="2" spans="2:9">
      <c r="B2" s="126"/>
      <c r="C2" s="128"/>
      <c r="D2" s="128"/>
      <c r="E2" s="128"/>
      <c r="F2" s="128"/>
      <c r="G2" s="128"/>
      <c r="H2" s="128"/>
      <c r="I2" s="199"/>
    </row>
    <row r="3" spans="2:9" ht="18">
      <c r="B3" s="277" t="s">
        <v>101</v>
      </c>
      <c r="C3" s="278"/>
      <c r="D3" s="278"/>
      <c r="E3" s="278"/>
      <c r="F3" s="278"/>
      <c r="G3" s="278"/>
      <c r="H3" s="278"/>
      <c r="I3" s="279"/>
    </row>
    <row r="4" spans="2:9" ht="18">
      <c r="B4" s="200"/>
      <c r="C4" s="68"/>
      <c r="D4" s="68"/>
      <c r="E4" s="68"/>
      <c r="F4" s="68"/>
      <c r="G4" s="68"/>
      <c r="H4" s="68"/>
      <c r="I4" s="201"/>
    </row>
    <row r="5" spans="2:9" ht="18">
      <c r="B5" s="200"/>
      <c r="C5" s="68"/>
      <c r="D5" s="68"/>
      <c r="E5" s="68"/>
      <c r="F5" s="68"/>
      <c r="G5" s="68"/>
      <c r="H5" s="68"/>
      <c r="I5" s="201"/>
    </row>
    <row r="6" spans="2:9">
      <c r="B6" s="280" t="s">
        <v>102</v>
      </c>
      <c r="C6" s="281"/>
      <c r="D6" s="70"/>
      <c r="E6" s="70"/>
      <c r="F6" s="70"/>
      <c r="G6" s="70"/>
      <c r="H6" s="70"/>
      <c r="I6" s="203"/>
    </row>
    <row r="7" spans="2:9">
      <c r="B7" s="202"/>
      <c r="C7" s="69"/>
      <c r="D7" s="70"/>
      <c r="E7" s="70"/>
      <c r="F7" s="70"/>
      <c r="G7" s="70"/>
      <c r="H7" s="70"/>
      <c r="I7" s="203"/>
    </row>
    <row r="8" spans="2:9">
      <c r="B8" s="270" t="s">
        <v>103</v>
      </c>
      <c r="C8" s="271"/>
      <c r="D8" s="271"/>
      <c r="E8" s="271"/>
      <c r="F8" s="271"/>
      <c r="G8" s="271"/>
      <c r="H8" s="271"/>
      <c r="I8" s="272"/>
    </row>
    <row r="9" spans="2:9">
      <c r="B9" s="270" t="s">
        <v>172</v>
      </c>
      <c r="C9" s="271"/>
      <c r="D9" s="271"/>
      <c r="E9" s="271"/>
      <c r="F9" s="271"/>
      <c r="G9" s="271"/>
      <c r="H9" s="271"/>
      <c r="I9" s="272"/>
    </row>
    <row r="10" spans="2:9">
      <c r="B10" s="270" t="s">
        <v>104</v>
      </c>
      <c r="C10" s="271"/>
      <c r="D10" s="271"/>
      <c r="E10" s="271"/>
      <c r="F10" s="271"/>
      <c r="G10" s="271"/>
      <c r="H10" s="271"/>
      <c r="I10" s="272"/>
    </row>
    <row r="11" spans="2:9">
      <c r="B11" s="204"/>
      <c r="C11" s="71"/>
      <c r="D11" s="71"/>
      <c r="E11" s="71"/>
      <c r="F11" s="71"/>
      <c r="G11" s="71"/>
      <c r="H11" s="71"/>
      <c r="I11" s="205"/>
    </row>
    <row r="12" spans="2:9">
      <c r="B12" s="270" t="s">
        <v>105</v>
      </c>
      <c r="C12" s="271"/>
      <c r="D12" s="271"/>
      <c r="E12" s="271"/>
      <c r="F12" s="271"/>
      <c r="G12" s="271"/>
      <c r="H12" s="271"/>
      <c r="I12" s="272"/>
    </row>
    <row r="13" spans="2:9">
      <c r="B13" s="204"/>
      <c r="C13" s="71"/>
      <c r="D13" s="71"/>
      <c r="E13" s="71"/>
      <c r="F13" s="71"/>
      <c r="G13" s="71"/>
      <c r="H13" s="71"/>
      <c r="I13" s="205"/>
    </row>
    <row r="14" spans="2:9">
      <c r="B14" s="270" t="s">
        <v>106</v>
      </c>
      <c r="C14" s="271"/>
      <c r="D14" s="271"/>
      <c r="E14" s="271"/>
      <c r="F14" s="271"/>
      <c r="G14" s="271"/>
      <c r="H14" s="271"/>
      <c r="I14" s="272"/>
    </row>
    <row r="15" spans="2:9">
      <c r="B15" s="204"/>
      <c r="C15" s="71"/>
      <c r="D15" s="71"/>
      <c r="E15" s="71"/>
      <c r="F15" s="71"/>
      <c r="G15" s="71"/>
      <c r="H15" s="71"/>
      <c r="I15" s="205"/>
    </row>
    <row r="16" spans="2:9">
      <c r="B16" s="270" t="s">
        <v>107</v>
      </c>
      <c r="C16" s="271"/>
      <c r="D16" s="271"/>
      <c r="E16" s="271"/>
      <c r="F16" s="271"/>
      <c r="G16" s="271"/>
      <c r="H16" s="271"/>
      <c r="I16" s="272"/>
    </row>
    <row r="17" spans="2:9">
      <c r="B17" s="204"/>
      <c r="C17" s="71"/>
      <c r="D17" s="71"/>
      <c r="E17" s="71"/>
      <c r="F17" s="71"/>
      <c r="G17" s="71"/>
      <c r="H17" s="71"/>
      <c r="I17" s="205"/>
    </row>
    <row r="18" spans="2:9">
      <c r="B18" s="266"/>
      <c r="C18" s="267"/>
      <c r="D18" s="267"/>
      <c r="E18" s="267"/>
      <c r="F18" s="267"/>
      <c r="G18" s="267"/>
      <c r="H18" s="267"/>
      <c r="I18" s="268"/>
    </row>
    <row r="19" spans="2:9">
      <c r="B19" s="266" t="s">
        <v>174</v>
      </c>
      <c r="C19" s="267"/>
      <c r="D19" s="267"/>
      <c r="E19" s="267"/>
      <c r="F19" s="267"/>
      <c r="G19" s="267"/>
      <c r="H19" s="267"/>
      <c r="I19" s="268"/>
    </row>
    <row r="20" spans="2:9">
      <c r="B20" s="266" t="s">
        <v>173</v>
      </c>
      <c r="C20" s="267"/>
      <c r="D20" s="267"/>
      <c r="E20" s="267"/>
      <c r="F20" s="267"/>
      <c r="G20" s="267"/>
      <c r="H20" s="267"/>
      <c r="I20" s="268"/>
    </row>
    <row r="21" spans="2:9">
      <c r="B21" s="266"/>
      <c r="C21" s="267"/>
      <c r="D21" s="267"/>
      <c r="E21" s="267"/>
      <c r="F21" s="267"/>
      <c r="G21" s="267"/>
      <c r="H21" s="267"/>
      <c r="I21" s="268"/>
    </row>
    <row r="22" spans="2:9">
      <c r="B22" s="266" t="s">
        <v>175</v>
      </c>
      <c r="C22" s="267"/>
      <c r="D22" s="267"/>
      <c r="E22" s="267"/>
      <c r="F22" s="267"/>
      <c r="G22" s="267"/>
      <c r="H22" s="267"/>
      <c r="I22" s="268"/>
    </row>
    <row r="23" spans="2:9">
      <c r="B23" s="266" t="s">
        <v>358</v>
      </c>
      <c r="C23" s="267"/>
      <c r="D23" s="267"/>
      <c r="E23" s="267"/>
      <c r="F23" s="267"/>
      <c r="G23" s="267"/>
      <c r="H23" s="267"/>
      <c r="I23" s="268"/>
    </row>
    <row r="24" spans="2:9">
      <c r="B24" s="266"/>
      <c r="C24" s="267"/>
      <c r="D24" s="267"/>
      <c r="E24" s="267"/>
      <c r="F24" s="267"/>
      <c r="G24" s="267"/>
      <c r="H24" s="267"/>
      <c r="I24" s="268"/>
    </row>
    <row r="25" spans="2:9">
      <c r="B25" s="266" t="s">
        <v>208</v>
      </c>
      <c r="C25" s="267"/>
      <c r="D25" s="267"/>
      <c r="E25" s="267"/>
      <c r="F25" s="267"/>
      <c r="G25" s="267"/>
      <c r="H25" s="267"/>
      <c r="I25" s="268"/>
    </row>
    <row r="26" spans="2:9">
      <c r="B26" s="266" t="s">
        <v>209</v>
      </c>
      <c r="C26" s="267"/>
      <c r="D26" s="267"/>
      <c r="E26" s="267"/>
      <c r="F26" s="267"/>
      <c r="G26" s="267"/>
      <c r="H26" s="267"/>
      <c r="I26" s="268"/>
    </row>
    <row r="27" spans="2:9">
      <c r="B27" s="266"/>
      <c r="C27" s="267"/>
      <c r="D27" s="267"/>
      <c r="E27" s="267"/>
      <c r="F27" s="267"/>
      <c r="G27" s="267"/>
      <c r="H27" s="267"/>
      <c r="I27" s="268"/>
    </row>
    <row r="28" spans="2:9">
      <c r="B28" s="266" t="s">
        <v>176</v>
      </c>
      <c r="C28" s="267"/>
      <c r="D28" s="267"/>
      <c r="E28" s="267"/>
      <c r="F28" s="267"/>
      <c r="G28" s="267"/>
      <c r="H28" s="267"/>
      <c r="I28" s="268"/>
    </row>
    <row r="29" spans="2:9">
      <c r="B29" s="266" t="s">
        <v>181</v>
      </c>
      <c r="C29" s="267"/>
      <c r="D29" s="267"/>
      <c r="E29" s="267"/>
      <c r="F29" s="267"/>
      <c r="G29" s="267"/>
      <c r="H29" s="267"/>
      <c r="I29" s="268"/>
    </row>
    <row r="30" spans="2:9">
      <c r="B30" s="266" t="s">
        <v>177</v>
      </c>
      <c r="C30" s="267"/>
      <c r="D30" s="267"/>
      <c r="E30" s="267"/>
      <c r="F30" s="267"/>
      <c r="G30" s="267"/>
      <c r="H30" s="267"/>
      <c r="I30" s="268"/>
    </row>
    <row r="31" spans="2:9">
      <c r="B31" s="266"/>
      <c r="C31" s="267"/>
      <c r="D31" s="267"/>
      <c r="E31" s="267"/>
      <c r="F31" s="267"/>
      <c r="G31" s="267"/>
      <c r="H31" s="267"/>
      <c r="I31" s="268"/>
    </row>
    <row r="32" spans="2:9">
      <c r="B32" s="266" t="s">
        <v>178</v>
      </c>
      <c r="C32" s="267"/>
      <c r="D32" s="267"/>
      <c r="E32" s="267"/>
      <c r="F32" s="267"/>
      <c r="G32" s="267"/>
      <c r="H32" s="267"/>
      <c r="I32" s="268"/>
    </row>
    <row r="33" spans="2:9">
      <c r="B33" s="266" t="s">
        <v>359</v>
      </c>
      <c r="C33" s="267"/>
      <c r="D33" s="267"/>
      <c r="E33" s="267"/>
      <c r="F33" s="267"/>
      <c r="G33" s="267"/>
      <c r="H33" s="267"/>
      <c r="I33" s="268"/>
    </row>
    <row r="34" spans="2:9">
      <c r="B34" s="266"/>
      <c r="C34" s="267"/>
      <c r="D34" s="267"/>
      <c r="E34" s="267"/>
      <c r="F34" s="267"/>
      <c r="G34" s="267"/>
      <c r="H34" s="267"/>
      <c r="I34" s="268"/>
    </row>
    <row r="35" spans="2:9">
      <c r="B35" s="266" t="s">
        <v>360</v>
      </c>
      <c r="C35" s="267"/>
      <c r="D35" s="267"/>
      <c r="E35" s="267"/>
      <c r="F35" s="267"/>
      <c r="G35" s="267"/>
      <c r="H35" s="267"/>
      <c r="I35" s="268"/>
    </row>
    <row r="36" spans="2:9">
      <c r="B36" s="266" t="s">
        <v>179</v>
      </c>
      <c r="C36" s="267"/>
      <c r="D36" s="267"/>
      <c r="E36" s="267"/>
      <c r="F36" s="267"/>
      <c r="G36" s="267"/>
      <c r="H36" s="267"/>
      <c r="I36" s="268"/>
    </row>
    <row r="37" spans="2:9">
      <c r="B37" s="266" t="s">
        <v>180</v>
      </c>
      <c r="C37" s="267"/>
      <c r="D37" s="267"/>
      <c r="E37" s="267"/>
      <c r="F37" s="267"/>
      <c r="G37" s="267"/>
      <c r="H37" s="267"/>
      <c r="I37" s="268"/>
    </row>
    <row r="38" spans="2:9">
      <c r="B38" s="266"/>
      <c r="C38" s="267"/>
      <c r="D38" s="267"/>
      <c r="E38" s="267"/>
      <c r="F38" s="267"/>
      <c r="G38" s="267"/>
      <c r="H38" s="267"/>
      <c r="I38" s="268"/>
    </row>
    <row r="39" spans="2:9">
      <c r="B39" s="266" t="s">
        <v>182</v>
      </c>
      <c r="C39" s="267"/>
      <c r="D39" s="267"/>
      <c r="E39" s="267"/>
      <c r="F39" s="267"/>
      <c r="G39" s="267"/>
      <c r="H39" s="267"/>
      <c r="I39" s="268"/>
    </row>
    <row r="40" spans="2:9">
      <c r="B40" s="266" t="s">
        <v>183</v>
      </c>
      <c r="C40" s="267"/>
      <c r="D40" s="267"/>
      <c r="E40" s="267"/>
      <c r="F40" s="267"/>
      <c r="G40" s="267"/>
      <c r="H40" s="267"/>
      <c r="I40" s="268"/>
    </row>
    <row r="41" spans="2:9">
      <c r="B41" s="266"/>
      <c r="C41" s="267"/>
      <c r="D41" s="267"/>
      <c r="E41" s="267"/>
      <c r="F41" s="267"/>
      <c r="G41" s="267"/>
      <c r="H41" s="267"/>
      <c r="I41" s="268"/>
    </row>
    <row r="42" spans="2:9" ht="15.75">
      <c r="B42" s="275"/>
      <c r="C42" s="276"/>
      <c r="D42" s="276"/>
      <c r="E42" s="276"/>
      <c r="F42" s="104" t="s">
        <v>345</v>
      </c>
      <c r="G42" s="104"/>
      <c r="H42" s="104"/>
      <c r="I42" s="206"/>
    </row>
    <row r="43" spans="2:9" ht="52.5" customHeight="1">
      <c r="B43" s="273"/>
      <c r="C43" s="274"/>
      <c r="D43" s="274"/>
      <c r="E43" s="274"/>
      <c r="F43" s="207"/>
      <c r="G43" s="207" t="s">
        <v>346</v>
      </c>
      <c r="H43" s="207"/>
      <c r="I43" s="208"/>
    </row>
    <row r="44" spans="2:9">
      <c r="B44" s="269"/>
      <c r="C44" s="269"/>
      <c r="D44" s="269"/>
      <c r="E44" s="269"/>
      <c r="F44" s="269"/>
      <c r="G44" s="269"/>
      <c r="H44" s="269"/>
      <c r="I44" s="269"/>
    </row>
    <row r="45" spans="2:9">
      <c r="B45" s="269"/>
      <c r="C45" s="269"/>
      <c r="D45" s="269"/>
      <c r="E45" s="269"/>
      <c r="F45" s="269"/>
      <c r="G45" s="269"/>
      <c r="H45" s="269"/>
      <c r="I45" s="269"/>
    </row>
    <row r="46" spans="2:9">
      <c r="B46" s="269"/>
      <c r="C46" s="269"/>
      <c r="D46" s="269"/>
      <c r="E46" s="269"/>
      <c r="F46" s="269"/>
      <c r="G46" s="269"/>
      <c r="H46" s="269"/>
      <c r="I46" s="269"/>
    </row>
    <row r="47" spans="2:9">
      <c r="B47" s="269"/>
      <c r="C47" s="269"/>
      <c r="D47" s="269"/>
      <c r="E47" s="269"/>
      <c r="F47" s="269"/>
      <c r="G47" s="269"/>
      <c r="H47" s="269"/>
      <c r="I47" s="269"/>
    </row>
    <row r="48" spans="2:9">
      <c r="B48" s="269"/>
      <c r="C48" s="269"/>
      <c r="D48" s="269"/>
      <c r="E48" s="269"/>
      <c r="F48" s="269"/>
      <c r="G48" s="269"/>
      <c r="H48" s="269"/>
      <c r="I48" s="269"/>
    </row>
    <row r="49" spans="2:9">
      <c r="B49" s="269"/>
      <c r="C49" s="269"/>
      <c r="D49" s="269"/>
      <c r="E49" s="269"/>
      <c r="F49" s="269"/>
      <c r="G49" s="269"/>
      <c r="H49" s="269"/>
      <c r="I49" s="269"/>
    </row>
    <row r="50" spans="2:9">
      <c r="B50" s="269"/>
      <c r="C50" s="269"/>
      <c r="D50" s="269"/>
      <c r="E50" s="269"/>
      <c r="F50" s="269"/>
      <c r="G50" s="269"/>
      <c r="H50" s="269"/>
      <c r="I50" s="269"/>
    </row>
    <row r="51" spans="2:9">
      <c r="B51" s="269"/>
      <c r="C51" s="269"/>
      <c r="D51" s="269"/>
      <c r="E51" s="269"/>
      <c r="F51" s="269"/>
      <c r="G51" s="269"/>
      <c r="H51" s="269"/>
      <c r="I51" s="269"/>
    </row>
    <row r="52" spans="2:9">
      <c r="B52" s="9"/>
      <c r="C52" s="9"/>
      <c r="D52" s="9"/>
      <c r="E52" s="9"/>
      <c r="F52" s="9"/>
      <c r="G52" s="9"/>
      <c r="H52" s="9"/>
      <c r="I52" s="9"/>
    </row>
  </sheetData>
  <mergeCells count="42">
    <mergeCell ref="B3:I3"/>
    <mergeCell ref="B6:C6"/>
    <mergeCell ref="B8:I8"/>
    <mergeCell ref="B9:I9"/>
    <mergeCell ref="B18:I18"/>
    <mergeCell ref="B19:I19"/>
    <mergeCell ref="B38:I38"/>
    <mergeCell ref="B25:I25"/>
    <mergeCell ref="B26:I26"/>
    <mergeCell ref="B43:E43"/>
    <mergeCell ref="B20:I20"/>
    <mergeCell ref="B21:I21"/>
    <mergeCell ref="B22:I22"/>
    <mergeCell ref="B36:I36"/>
    <mergeCell ref="B42:E42"/>
    <mergeCell ref="B27:I27"/>
    <mergeCell ref="B29:I29"/>
    <mergeCell ref="B30:I30"/>
    <mergeCell ref="B10:I10"/>
    <mergeCell ref="B12:I12"/>
    <mergeCell ref="B14:I14"/>
    <mergeCell ref="B16:I16"/>
    <mergeCell ref="B23:I23"/>
    <mergeCell ref="B24:I24"/>
    <mergeCell ref="B28:I28"/>
    <mergeCell ref="B51:I51"/>
    <mergeCell ref="B44:I44"/>
    <mergeCell ref="B45:I45"/>
    <mergeCell ref="B46:I46"/>
    <mergeCell ref="B49:I49"/>
    <mergeCell ref="B50:I50"/>
    <mergeCell ref="B47:I47"/>
    <mergeCell ref="B31:I31"/>
    <mergeCell ref="B32:I32"/>
    <mergeCell ref="B35:I35"/>
    <mergeCell ref="B33:I33"/>
    <mergeCell ref="B34:I34"/>
    <mergeCell ref="B48:I48"/>
    <mergeCell ref="B39:I39"/>
    <mergeCell ref="B40:I40"/>
    <mergeCell ref="B41:I41"/>
    <mergeCell ref="B37:I37"/>
  </mergeCells>
  <phoneticPr fontId="10" type="noConversion"/>
  <pageMargins left="0.25" right="0.25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185"/>
  <sheetViews>
    <sheetView topLeftCell="A169" workbookViewId="0">
      <selection activeCell="D191" sqref="D191"/>
    </sheetView>
  </sheetViews>
  <sheetFormatPr defaultColWidth="9" defaultRowHeight="15"/>
  <cols>
    <col min="1" max="1" width="3.28515625" style="39" customWidth="1"/>
    <col min="2" max="2" width="3" style="198" customWidth="1"/>
    <col min="3" max="3" width="1.7109375" style="39" customWidth="1"/>
    <col min="4" max="4" width="3" style="39" customWidth="1"/>
    <col min="5" max="5" width="12" style="39" customWidth="1"/>
    <col min="6" max="8" width="7.5703125" style="39" customWidth="1"/>
    <col min="9" max="9" width="10.140625" style="39" customWidth="1"/>
    <col min="10" max="10" width="8.85546875" style="39" customWidth="1"/>
    <col min="11" max="11" width="9.5703125" style="39" customWidth="1"/>
    <col min="12" max="12" width="12.85546875" style="39" customWidth="1"/>
    <col min="13" max="13" width="1.85546875" style="39" customWidth="1"/>
    <col min="14" max="16384" width="9" style="39"/>
  </cols>
  <sheetData>
    <row r="2" spans="1:12" s="29" customFormat="1">
      <c r="A2" s="126"/>
      <c r="B2" s="127"/>
      <c r="C2" s="128"/>
      <c r="D2" s="128"/>
      <c r="E2" s="128"/>
      <c r="F2" s="128"/>
      <c r="G2" s="128"/>
      <c r="H2" s="128"/>
      <c r="I2" s="128"/>
      <c r="J2" s="128"/>
      <c r="K2" s="128"/>
      <c r="L2" s="199"/>
    </row>
    <row r="3" spans="1:12" s="29" customFormat="1">
      <c r="A3" s="129"/>
      <c r="B3" s="130" t="s">
        <v>211</v>
      </c>
      <c r="C3" s="34"/>
      <c r="D3" s="34"/>
      <c r="E3" s="34"/>
      <c r="F3" s="34"/>
      <c r="G3" s="34"/>
      <c r="H3" s="34"/>
      <c r="I3" s="34"/>
      <c r="J3" s="34"/>
      <c r="K3" s="34"/>
      <c r="L3" s="209"/>
    </row>
    <row r="4" spans="1:12" s="133" customFormat="1" ht="33" customHeight="1">
      <c r="A4" s="305" t="s">
        <v>361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7"/>
    </row>
    <row r="5" spans="1:12" s="133" customFormat="1" ht="12.75" customHeight="1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210"/>
    </row>
    <row r="6" spans="1:12" s="139" customFormat="1" ht="15.75">
      <c r="A6" s="134"/>
      <c r="B6" s="135"/>
      <c r="C6" s="308" t="s">
        <v>117</v>
      </c>
      <c r="D6" s="308"/>
      <c r="E6" s="136" t="s">
        <v>212</v>
      </c>
      <c r="F6" s="137"/>
      <c r="G6" s="137"/>
      <c r="H6" s="137"/>
      <c r="I6" s="137"/>
      <c r="J6" s="138"/>
      <c r="K6" s="138"/>
      <c r="L6" s="211"/>
    </row>
    <row r="7" spans="1:12" s="139" customFormat="1">
      <c r="A7" s="140"/>
      <c r="B7" s="141"/>
      <c r="C7" s="137"/>
      <c r="D7" s="137"/>
      <c r="E7" s="137"/>
      <c r="F7" s="137"/>
      <c r="G7" s="137"/>
      <c r="H7" s="137"/>
      <c r="I7" s="137"/>
      <c r="J7" s="138"/>
      <c r="K7" s="138"/>
      <c r="L7" s="211"/>
    </row>
    <row r="8" spans="1:12" s="144" customFormat="1">
      <c r="A8" s="140"/>
      <c r="B8" s="141"/>
      <c r="C8" s="137"/>
      <c r="D8" s="81" t="s">
        <v>8</v>
      </c>
      <c r="E8" s="75" t="s">
        <v>213</v>
      </c>
      <c r="F8" s="75"/>
      <c r="G8" s="142"/>
      <c r="H8" s="143"/>
      <c r="I8" s="143"/>
      <c r="J8" s="143"/>
      <c r="K8" s="143"/>
      <c r="L8" s="212"/>
    </row>
    <row r="9" spans="1:12">
      <c r="A9" s="72"/>
      <c r="B9" s="73"/>
      <c r="C9" s="74"/>
      <c r="D9" s="146">
        <v>1</v>
      </c>
      <c r="E9" s="147" t="s">
        <v>214</v>
      </c>
      <c r="F9" s="75"/>
      <c r="G9" s="48"/>
      <c r="H9" s="48"/>
      <c r="I9" s="48"/>
      <c r="J9" s="48"/>
      <c r="K9" s="48"/>
      <c r="L9" s="213"/>
    </row>
    <row r="10" spans="1:12">
      <c r="A10" s="148"/>
      <c r="B10" s="149">
        <v>3</v>
      </c>
      <c r="C10" s="48"/>
      <c r="D10" s="48"/>
      <c r="E10" s="149" t="s">
        <v>215</v>
      </c>
      <c r="F10" s="150"/>
      <c r="G10" s="150"/>
      <c r="H10" s="150"/>
      <c r="I10" s="150"/>
      <c r="J10" s="150"/>
      <c r="K10" s="150"/>
      <c r="L10" s="213"/>
    </row>
    <row r="11" spans="1:12">
      <c r="A11" s="148"/>
      <c r="B11" s="149"/>
      <c r="C11" s="48"/>
      <c r="D11" s="309" t="s">
        <v>2</v>
      </c>
      <c r="E11" s="309" t="s">
        <v>216</v>
      </c>
      <c r="F11" s="309"/>
      <c r="G11" s="309" t="s">
        <v>217</v>
      </c>
      <c r="H11" s="309" t="s">
        <v>218</v>
      </c>
      <c r="I11" s="309"/>
      <c r="J11" s="151" t="s">
        <v>219</v>
      </c>
      <c r="K11" s="151" t="s">
        <v>220</v>
      </c>
      <c r="L11" s="151" t="s">
        <v>219</v>
      </c>
    </row>
    <row r="12" spans="1:12">
      <c r="A12" s="148"/>
      <c r="B12" s="149"/>
      <c r="C12" s="48"/>
      <c r="D12" s="309"/>
      <c r="E12" s="309"/>
      <c r="F12" s="309"/>
      <c r="G12" s="309"/>
      <c r="H12" s="309"/>
      <c r="I12" s="309"/>
      <c r="J12" s="152" t="s">
        <v>221</v>
      </c>
      <c r="K12" s="152" t="s">
        <v>222</v>
      </c>
      <c r="L12" s="152" t="s">
        <v>223</v>
      </c>
    </row>
    <row r="13" spans="1:12">
      <c r="A13" s="148"/>
      <c r="B13" s="149"/>
      <c r="C13" s="48"/>
      <c r="D13" s="153">
        <v>1</v>
      </c>
      <c r="E13" s="229" t="s">
        <v>331</v>
      </c>
      <c r="F13" s="230"/>
      <c r="G13" s="153" t="s">
        <v>332</v>
      </c>
      <c r="H13" s="155"/>
      <c r="I13" s="154"/>
      <c r="J13" s="152"/>
      <c r="K13" s="152"/>
      <c r="L13" s="152">
        <v>11635.39</v>
      </c>
    </row>
    <row r="14" spans="1:12">
      <c r="A14" s="148"/>
      <c r="B14" s="149"/>
      <c r="C14" s="48"/>
      <c r="D14" s="153">
        <v>2</v>
      </c>
      <c r="E14" s="229" t="s">
        <v>331</v>
      </c>
      <c r="F14" s="230"/>
      <c r="G14" s="153" t="s">
        <v>333</v>
      </c>
      <c r="H14" s="155"/>
      <c r="I14" s="154"/>
      <c r="J14" s="152">
        <v>76.62</v>
      </c>
      <c r="K14" s="152">
        <v>138.77000000000001</v>
      </c>
      <c r="L14" s="152">
        <f>J14*K14</f>
        <v>10632.557400000002</v>
      </c>
    </row>
    <row r="15" spans="1:12">
      <c r="A15" s="148"/>
      <c r="B15" s="149"/>
      <c r="C15" s="48"/>
      <c r="D15" s="153">
        <v>3</v>
      </c>
      <c r="E15" s="294" t="s">
        <v>331</v>
      </c>
      <c r="F15" s="295"/>
      <c r="G15" s="156" t="s">
        <v>334</v>
      </c>
      <c r="H15" s="296"/>
      <c r="I15" s="297"/>
      <c r="J15" s="156">
        <v>32.380000000000003</v>
      </c>
      <c r="K15" s="156">
        <v>104</v>
      </c>
      <c r="L15" s="152">
        <f>J15*K15</f>
        <v>3367.5200000000004</v>
      </c>
    </row>
    <row r="16" spans="1:12">
      <c r="A16" s="148"/>
      <c r="B16" s="149"/>
      <c r="C16" s="48"/>
      <c r="D16" s="153">
        <v>4</v>
      </c>
      <c r="E16" s="294" t="s">
        <v>335</v>
      </c>
      <c r="F16" s="295"/>
      <c r="G16" s="156" t="s">
        <v>333</v>
      </c>
      <c r="H16" s="296"/>
      <c r="I16" s="297"/>
      <c r="J16" s="157">
        <v>389.42</v>
      </c>
      <c r="K16" s="157">
        <v>138.77000000000001</v>
      </c>
      <c r="L16" s="152">
        <f>J16*K16</f>
        <v>54039.813400000006</v>
      </c>
    </row>
    <row r="17" spans="1:12">
      <c r="A17" s="148"/>
      <c r="B17" s="149"/>
      <c r="C17" s="48"/>
      <c r="D17" s="153">
        <v>5</v>
      </c>
      <c r="E17" s="294" t="s">
        <v>335</v>
      </c>
      <c r="F17" s="295"/>
      <c r="G17" s="156" t="s">
        <v>332</v>
      </c>
      <c r="H17" s="296"/>
      <c r="I17" s="297"/>
      <c r="J17" s="157"/>
      <c r="K17" s="157"/>
      <c r="L17" s="157">
        <v>4240.18</v>
      </c>
    </row>
    <row r="18" spans="1:12">
      <c r="A18" s="148"/>
      <c r="B18" s="149"/>
      <c r="C18" s="48"/>
      <c r="D18" s="153">
        <v>6</v>
      </c>
      <c r="E18" s="294" t="s">
        <v>336</v>
      </c>
      <c r="F18" s="295"/>
      <c r="G18" s="156" t="s">
        <v>332</v>
      </c>
      <c r="H18" s="296"/>
      <c r="I18" s="297"/>
      <c r="J18" s="157"/>
      <c r="K18" s="157"/>
      <c r="L18" s="157">
        <v>58271.09</v>
      </c>
    </row>
    <row r="19" spans="1:12">
      <c r="A19" s="148"/>
      <c r="B19" s="149"/>
      <c r="C19" s="48"/>
      <c r="D19" s="153">
        <v>7</v>
      </c>
      <c r="E19" s="294" t="s">
        <v>336</v>
      </c>
      <c r="F19" s="295"/>
      <c r="G19" s="226" t="s">
        <v>333</v>
      </c>
      <c r="H19" s="222"/>
      <c r="I19" s="223"/>
      <c r="J19" s="157">
        <v>200</v>
      </c>
      <c r="K19" s="157">
        <v>138.77000000000001</v>
      </c>
      <c r="L19" s="157">
        <f>J19*K19</f>
        <v>27754.000000000004</v>
      </c>
    </row>
    <row r="20" spans="1:12" s="139" customFormat="1">
      <c r="A20" s="148"/>
      <c r="B20" s="149"/>
      <c r="C20" s="48"/>
      <c r="D20" s="153">
        <v>8</v>
      </c>
      <c r="E20" s="294" t="s">
        <v>337</v>
      </c>
      <c r="F20" s="295"/>
      <c r="G20" s="156" t="s">
        <v>332</v>
      </c>
      <c r="H20" s="296"/>
      <c r="I20" s="297"/>
      <c r="J20" s="76"/>
      <c r="K20" s="76"/>
      <c r="L20" s="158">
        <v>3052</v>
      </c>
    </row>
    <row r="21" spans="1:12" s="139" customFormat="1">
      <c r="A21" s="148"/>
      <c r="B21" s="149"/>
      <c r="C21" s="48"/>
      <c r="D21" s="153">
        <v>9</v>
      </c>
      <c r="E21" s="231" t="s">
        <v>353</v>
      </c>
      <c r="F21" s="221"/>
      <c r="G21" s="226" t="s">
        <v>332</v>
      </c>
      <c r="H21" s="228"/>
      <c r="I21" s="223"/>
      <c r="J21" s="227"/>
      <c r="K21" s="76"/>
      <c r="L21" s="158">
        <v>116975.18</v>
      </c>
    </row>
    <row r="22" spans="1:12" s="163" customFormat="1" ht="21" customHeight="1">
      <c r="A22" s="159"/>
      <c r="B22" s="160"/>
      <c r="C22" s="161"/>
      <c r="D22" s="162"/>
      <c r="E22" s="288" t="s">
        <v>224</v>
      </c>
      <c r="F22" s="289"/>
      <c r="G22" s="289"/>
      <c r="H22" s="289"/>
      <c r="I22" s="289"/>
      <c r="J22" s="289"/>
      <c r="K22" s="290"/>
      <c r="L22" s="162">
        <f>SUM(L13:L21)</f>
        <v>289967.73080000002</v>
      </c>
    </row>
    <row r="23" spans="1:12" s="139" customFormat="1">
      <c r="A23" s="140"/>
      <c r="B23" s="141">
        <v>4</v>
      </c>
      <c r="C23" s="137"/>
      <c r="D23" s="77"/>
      <c r="E23" s="73" t="s">
        <v>225</v>
      </c>
      <c r="F23" s="77"/>
      <c r="G23" s="77"/>
      <c r="H23" s="77"/>
      <c r="I23" s="77"/>
      <c r="J23" s="77"/>
      <c r="K23" s="77"/>
      <c r="L23" s="211"/>
    </row>
    <row r="24" spans="1:12" s="139" customFormat="1">
      <c r="A24" s="140"/>
      <c r="B24" s="141"/>
      <c r="C24" s="137"/>
      <c r="D24" s="298" t="s">
        <v>2</v>
      </c>
      <c r="E24" s="299" t="s">
        <v>226</v>
      </c>
      <c r="F24" s="300"/>
      <c r="G24" s="300"/>
      <c r="H24" s="300"/>
      <c r="I24" s="301"/>
      <c r="J24" s="164" t="s">
        <v>219</v>
      </c>
      <c r="K24" s="164" t="s">
        <v>220</v>
      </c>
      <c r="L24" s="164" t="s">
        <v>219</v>
      </c>
    </row>
    <row r="25" spans="1:12" s="139" customFormat="1">
      <c r="A25" s="140"/>
      <c r="B25" s="141"/>
      <c r="C25" s="137"/>
      <c r="D25" s="298"/>
      <c r="E25" s="302"/>
      <c r="F25" s="303"/>
      <c r="G25" s="303"/>
      <c r="H25" s="303"/>
      <c r="I25" s="304"/>
      <c r="J25" s="165" t="s">
        <v>221</v>
      </c>
      <c r="K25" s="165" t="s">
        <v>222</v>
      </c>
      <c r="L25" s="165" t="s">
        <v>223</v>
      </c>
    </row>
    <row r="26" spans="1:12" s="139" customFormat="1">
      <c r="A26" s="140"/>
      <c r="B26" s="141"/>
      <c r="C26" s="137"/>
      <c r="D26" s="166"/>
      <c r="E26" s="282" t="s">
        <v>227</v>
      </c>
      <c r="F26" s="283"/>
      <c r="G26" s="283"/>
      <c r="H26" s="283"/>
      <c r="I26" s="284"/>
      <c r="J26" s="167"/>
      <c r="K26" s="167"/>
      <c r="L26" s="158">
        <f>aktivi!E7</f>
        <v>5310431</v>
      </c>
    </row>
    <row r="27" spans="1:12" s="139" customFormat="1">
      <c r="A27" s="140"/>
      <c r="B27" s="141"/>
      <c r="C27" s="137"/>
      <c r="D27" s="158"/>
      <c r="E27" s="282" t="s">
        <v>228</v>
      </c>
      <c r="F27" s="283"/>
      <c r="G27" s="283"/>
      <c r="H27" s="283"/>
      <c r="I27" s="284"/>
      <c r="J27" s="158"/>
      <c r="K27" s="158"/>
      <c r="L27" s="158"/>
    </row>
    <row r="28" spans="1:12" s="139" customFormat="1">
      <c r="A28" s="140"/>
      <c r="B28" s="141"/>
      <c r="C28" s="137"/>
      <c r="D28" s="158"/>
      <c r="E28" s="282" t="s">
        <v>229</v>
      </c>
      <c r="F28" s="283"/>
      <c r="G28" s="283"/>
      <c r="H28" s="283"/>
      <c r="I28" s="284"/>
      <c r="J28" s="158"/>
      <c r="K28" s="158"/>
      <c r="L28" s="158"/>
    </row>
    <row r="29" spans="1:12" s="139" customFormat="1">
      <c r="A29" s="140"/>
      <c r="B29" s="141"/>
      <c r="C29" s="137"/>
      <c r="D29" s="158"/>
      <c r="E29" s="282"/>
      <c r="F29" s="283"/>
      <c r="G29" s="283"/>
      <c r="H29" s="283"/>
      <c r="I29" s="284"/>
      <c r="J29" s="158"/>
      <c r="K29" s="158"/>
      <c r="L29" s="158"/>
    </row>
    <row r="30" spans="1:12" s="139" customFormat="1" ht="18" customHeight="1">
      <c r="A30" s="140"/>
      <c r="B30" s="141"/>
      <c r="C30" s="137"/>
      <c r="D30" s="162"/>
      <c r="E30" s="288" t="s">
        <v>224</v>
      </c>
      <c r="F30" s="289"/>
      <c r="G30" s="289"/>
      <c r="H30" s="289"/>
      <c r="I30" s="289"/>
      <c r="J30" s="289"/>
      <c r="K30" s="290"/>
      <c r="L30" s="162">
        <f>L26</f>
        <v>5310431</v>
      </c>
    </row>
    <row r="31" spans="1:12" s="139" customFormat="1">
      <c r="A31" s="140"/>
      <c r="B31" s="141"/>
      <c r="C31" s="137"/>
      <c r="D31" s="137"/>
      <c r="E31" s="137"/>
      <c r="F31" s="137"/>
      <c r="G31" s="137"/>
      <c r="H31" s="137"/>
      <c r="I31" s="137"/>
      <c r="J31" s="137"/>
      <c r="K31" s="137"/>
      <c r="L31" s="211"/>
    </row>
    <row r="32" spans="1:12" s="139" customFormat="1">
      <c r="A32" s="140"/>
      <c r="B32" s="141"/>
      <c r="C32" s="137"/>
      <c r="D32" s="137"/>
      <c r="E32" s="137"/>
      <c r="F32" s="137"/>
      <c r="G32" s="137"/>
      <c r="H32" s="137"/>
      <c r="I32" s="137"/>
      <c r="J32" s="137"/>
      <c r="K32" s="137"/>
      <c r="L32" s="211"/>
    </row>
    <row r="33" spans="1:12" s="43" customFormat="1">
      <c r="A33" s="140"/>
      <c r="B33" s="141">
        <v>5</v>
      </c>
      <c r="C33" s="137"/>
      <c r="D33" s="168">
        <v>2</v>
      </c>
      <c r="E33" s="169" t="s">
        <v>230</v>
      </c>
      <c r="F33" s="78"/>
      <c r="G33" s="45"/>
      <c r="H33" s="45"/>
      <c r="I33" s="45"/>
      <c r="J33" s="45"/>
      <c r="K33" s="45"/>
      <c r="L33" s="214"/>
    </row>
    <row r="34" spans="1:12" s="43" customFormat="1">
      <c r="A34" s="170"/>
      <c r="B34" s="171"/>
      <c r="C34" s="45"/>
      <c r="D34" s="45"/>
      <c r="E34" s="45"/>
      <c r="F34" s="45" t="s">
        <v>231</v>
      </c>
      <c r="G34" s="45"/>
      <c r="H34" s="45"/>
      <c r="I34" s="45"/>
      <c r="J34" s="45"/>
      <c r="K34" s="45"/>
      <c r="L34" s="214"/>
    </row>
    <row r="35" spans="1:12" s="43" customFormat="1">
      <c r="A35" s="170"/>
      <c r="B35" s="171"/>
      <c r="C35" s="45"/>
      <c r="D35" s="45"/>
      <c r="E35" s="45"/>
      <c r="F35" s="45"/>
      <c r="G35" s="45"/>
      <c r="H35" s="45"/>
      <c r="I35" s="45"/>
      <c r="J35" s="45"/>
      <c r="K35" s="45"/>
      <c r="L35" s="214"/>
    </row>
    <row r="36" spans="1:12" s="43" customFormat="1">
      <c r="A36" s="170"/>
      <c r="B36" s="171">
        <v>6</v>
      </c>
      <c r="C36" s="45"/>
      <c r="D36" s="168">
        <v>3</v>
      </c>
      <c r="E36" s="169" t="s">
        <v>232</v>
      </c>
      <c r="F36" s="78"/>
      <c r="G36" s="45"/>
      <c r="H36" s="45"/>
      <c r="I36" s="45"/>
      <c r="J36" s="45"/>
      <c r="K36" s="45"/>
      <c r="L36" s="214"/>
    </row>
    <row r="37" spans="1:12" s="43" customFormat="1">
      <c r="A37" s="170"/>
      <c r="B37" s="171"/>
      <c r="C37" s="45"/>
      <c r="D37" s="79"/>
      <c r="E37" s="80"/>
      <c r="F37" s="78"/>
      <c r="G37" s="45"/>
      <c r="H37" s="45"/>
      <c r="I37" s="45"/>
      <c r="J37" s="45"/>
      <c r="K37" s="45"/>
      <c r="L37" s="214"/>
    </row>
    <row r="38" spans="1:12" s="139" customFormat="1">
      <c r="A38" s="170"/>
      <c r="B38" s="171">
        <v>7</v>
      </c>
      <c r="C38" s="45"/>
      <c r="D38" s="81" t="s">
        <v>233</v>
      </c>
      <c r="E38" s="82" t="s">
        <v>234</v>
      </c>
      <c r="F38" s="137"/>
      <c r="G38" s="137"/>
      <c r="H38" s="137"/>
      <c r="I38" s="137"/>
      <c r="J38" s="137"/>
      <c r="K38" s="137"/>
      <c r="L38" s="211"/>
    </row>
    <row r="39" spans="1:12" s="139" customFormat="1">
      <c r="A39" s="140"/>
      <c r="B39" s="141"/>
      <c r="C39" s="137"/>
      <c r="D39" s="137"/>
      <c r="E39" s="312" t="s">
        <v>235</v>
      </c>
      <c r="F39" s="312"/>
      <c r="G39" s="137"/>
      <c r="H39" s="141" t="s">
        <v>2</v>
      </c>
      <c r="I39" s="137"/>
      <c r="J39" s="141" t="s">
        <v>236</v>
      </c>
      <c r="K39" s="137">
        <f>aktivi!E10</f>
        <v>5509689</v>
      </c>
      <c r="L39" s="211"/>
    </row>
    <row r="40" spans="1:12" s="139" customFormat="1">
      <c r="A40" s="140"/>
      <c r="B40" s="141"/>
      <c r="C40" s="137"/>
      <c r="D40" s="137"/>
      <c r="E40" s="312" t="s">
        <v>237</v>
      </c>
      <c r="F40" s="312"/>
      <c r="G40" s="137"/>
      <c r="H40" s="141" t="s">
        <v>2</v>
      </c>
      <c r="I40" s="172"/>
      <c r="J40" s="141" t="s">
        <v>236</v>
      </c>
      <c r="K40" s="172"/>
      <c r="L40" s="211"/>
    </row>
    <row r="41" spans="1:12" s="139" customFormat="1">
      <c r="A41" s="140"/>
      <c r="B41" s="141"/>
      <c r="C41" s="137"/>
      <c r="D41" s="137"/>
      <c r="E41" s="137" t="s">
        <v>238</v>
      </c>
      <c r="F41" s="137"/>
      <c r="G41" s="137"/>
      <c r="H41" s="141" t="s">
        <v>2</v>
      </c>
      <c r="I41" s="172"/>
      <c r="J41" s="141" t="s">
        <v>236</v>
      </c>
      <c r="K41" s="172"/>
      <c r="L41" s="211"/>
    </row>
    <row r="42" spans="1:12" s="139" customFormat="1">
      <c r="A42" s="140"/>
      <c r="B42" s="141"/>
      <c r="C42" s="137"/>
      <c r="D42" s="137"/>
      <c r="E42" s="137" t="s">
        <v>239</v>
      </c>
      <c r="F42" s="137"/>
      <c r="G42" s="137"/>
      <c r="H42" s="141" t="s">
        <v>2</v>
      </c>
      <c r="I42" s="172"/>
      <c r="J42" s="141" t="s">
        <v>236</v>
      </c>
      <c r="K42" s="172"/>
      <c r="L42" s="211"/>
    </row>
    <row r="43" spans="1:12" s="139" customFormat="1">
      <c r="A43" s="140"/>
      <c r="B43" s="141"/>
      <c r="C43" s="137"/>
      <c r="D43" s="137"/>
      <c r="E43" s="137" t="s">
        <v>240</v>
      </c>
      <c r="F43" s="137"/>
      <c r="G43" s="137"/>
      <c r="H43" s="141" t="s">
        <v>2</v>
      </c>
      <c r="I43" s="172"/>
      <c r="J43" s="141" t="s">
        <v>236</v>
      </c>
      <c r="K43" s="172">
        <f>K39</f>
        <v>5509689</v>
      </c>
      <c r="L43" s="211"/>
    </row>
    <row r="44" spans="1:12" s="139" customFormat="1">
      <c r="A44" s="140"/>
      <c r="B44" s="141"/>
      <c r="C44" s="137"/>
      <c r="D44" s="137"/>
      <c r="E44" s="137" t="s">
        <v>241</v>
      </c>
      <c r="F44" s="137"/>
      <c r="G44" s="137"/>
      <c r="H44" s="141" t="s">
        <v>2</v>
      </c>
      <c r="I44" s="172"/>
      <c r="J44" s="141" t="s">
        <v>236</v>
      </c>
      <c r="K44" s="172"/>
      <c r="L44" s="211"/>
    </row>
    <row r="45" spans="1:12" s="139" customFormat="1">
      <c r="A45" s="140"/>
      <c r="B45" s="141"/>
      <c r="C45" s="137"/>
      <c r="D45" s="137"/>
      <c r="E45" s="313" t="s">
        <v>242</v>
      </c>
      <c r="F45" s="313"/>
      <c r="G45" s="137"/>
      <c r="H45" s="141" t="s">
        <v>2</v>
      </c>
      <c r="I45" s="172"/>
      <c r="J45" s="141" t="s">
        <v>236</v>
      </c>
      <c r="K45" s="172"/>
      <c r="L45" s="211"/>
    </row>
    <row r="46" spans="1:12" s="139" customFormat="1">
      <c r="A46" s="140"/>
      <c r="B46" s="141"/>
      <c r="C46" s="137"/>
      <c r="D46" s="137"/>
      <c r="E46" s="173" t="s">
        <v>243</v>
      </c>
      <c r="F46" s="137"/>
      <c r="G46" s="137"/>
      <c r="H46" s="141" t="s">
        <v>2</v>
      </c>
      <c r="I46" s="172"/>
      <c r="J46" s="141" t="s">
        <v>236</v>
      </c>
      <c r="K46" s="172"/>
      <c r="L46" s="211"/>
    </row>
    <row r="47" spans="1:12" s="139" customFormat="1">
      <c r="A47" s="140"/>
      <c r="B47" s="141"/>
      <c r="C47" s="137"/>
      <c r="D47" s="137"/>
      <c r="E47" s="173" t="s">
        <v>244</v>
      </c>
      <c r="F47" s="137"/>
      <c r="G47" s="137"/>
      <c r="H47" s="141" t="s">
        <v>2</v>
      </c>
      <c r="I47" s="172"/>
      <c r="J47" s="141" t="s">
        <v>236</v>
      </c>
      <c r="K47" s="172"/>
      <c r="L47" s="211"/>
    </row>
    <row r="48" spans="1:12" s="139" customFormat="1">
      <c r="A48" s="140"/>
      <c r="B48" s="141"/>
      <c r="C48" s="137"/>
      <c r="D48" s="137"/>
      <c r="E48" s="137"/>
      <c r="F48" s="137"/>
      <c r="G48" s="137"/>
      <c r="H48" s="137"/>
      <c r="I48" s="137"/>
      <c r="J48" s="137"/>
      <c r="K48" s="137"/>
      <c r="L48" s="211"/>
    </row>
    <row r="49" spans="1:12" s="139" customFormat="1">
      <c r="A49" s="140"/>
      <c r="B49" s="141">
        <v>8</v>
      </c>
      <c r="C49" s="137"/>
      <c r="D49" s="81" t="s">
        <v>233</v>
      </c>
      <c r="E49" s="82" t="s">
        <v>245</v>
      </c>
      <c r="F49" s="137"/>
      <c r="G49" s="137"/>
      <c r="H49" s="137"/>
      <c r="I49" s="137"/>
      <c r="J49" s="137"/>
      <c r="K49" s="137"/>
      <c r="L49" s="211"/>
    </row>
    <row r="50" spans="1:12" s="139" customFormat="1">
      <c r="A50" s="140"/>
      <c r="B50" s="141"/>
      <c r="C50" s="137"/>
      <c r="D50" s="137"/>
      <c r="E50" s="137"/>
      <c r="F50" s="137"/>
      <c r="G50" s="137"/>
      <c r="H50" s="137"/>
      <c r="I50" s="137"/>
      <c r="J50" s="137"/>
      <c r="K50" s="137"/>
      <c r="L50" s="211"/>
    </row>
    <row r="51" spans="1:12" s="139" customFormat="1">
      <c r="A51" s="140"/>
      <c r="B51" s="141">
        <v>9</v>
      </c>
      <c r="C51" s="137"/>
      <c r="D51" s="81" t="s">
        <v>233</v>
      </c>
      <c r="E51" s="82" t="s">
        <v>246</v>
      </c>
      <c r="F51" s="137"/>
      <c r="G51" s="314"/>
      <c r="H51" s="314"/>
      <c r="I51" s="137"/>
      <c r="J51" s="137"/>
      <c r="K51" s="137"/>
      <c r="L51" s="211"/>
    </row>
    <row r="52" spans="1:12" s="139" customFormat="1">
      <c r="A52" s="140"/>
      <c r="B52" s="141"/>
      <c r="C52" s="137"/>
      <c r="D52" s="137"/>
      <c r="E52" s="137"/>
      <c r="F52" s="137" t="s">
        <v>247</v>
      </c>
      <c r="G52" s="137"/>
      <c r="H52" s="137"/>
      <c r="I52" s="137"/>
      <c r="J52" s="141" t="s">
        <v>236</v>
      </c>
      <c r="K52" s="137">
        <v>297110</v>
      </c>
      <c r="L52" s="211"/>
    </row>
    <row r="53" spans="1:12" s="139" customFormat="1">
      <c r="A53" s="140"/>
      <c r="B53" s="141"/>
      <c r="C53" s="137"/>
      <c r="D53" s="137"/>
      <c r="E53" s="137"/>
      <c r="F53" s="137" t="s">
        <v>248</v>
      </c>
      <c r="G53" s="137"/>
      <c r="H53" s="137"/>
      <c r="I53" s="137"/>
      <c r="J53" s="141" t="s">
        <v>236</v>
      </c>
      <c r="K53" s="172">
        <v>0</v>
      </c>
      <c r="L53" s="211"/>
    </row>
    <row r="54" spans="1:12" s="83" customFormat="1">
      <c r="A54" s="84"/>
      <c r="B54" s="85"/>
      <c r="C54" s="86"/>
      <c r="D54" s="86"/>
      <c r="E54" s="86"/>
      <c r="F54" s="86" t="s">
        <v>249</v>
      </c>
      <c r="G54" s="86"/>
      <c r="H54" s="86"/>
      <c r="I54" s="86"/>
      <c r="J54" s="171" t="s">
        <v>236</v>
      </c>
      <c r="K54" s="174">
        <v>297110</v>
      </c>
      <c r="L54" s="215"/>
    </row>
    <row r="55" spans="1:12" s="83" customFormat="1">
      <c r="A55" s="84"/>
      <c r="B55" s="85"/>
      <c r="C55" s="86"/>
      <c r="D55" s="86"/>
      <c r="E55" s="86"/>
      <c r="F55" s="86" t="s">
        <v>250</v>
      </c>
      <c r="G55" s="86"/>
      <c r="H55" s="86"/>
      <c r="I55" s="86"/>
      <c r="J55" s="171" t="s">
        <v>236</v>
      </c>
      <c r="K55" s="174">
        <v>0</v>
      </c>
      <c r="L55" s="215"/>
    </row>
    <row r="56" spans="1:12" s="83" customFormat="1" ht="15.75">
      <c r="A56" s="84"/>
      <c r="B56" s="85"/>
      <c r="C56" s="86"/>
      <c r="D56" s="86"/>
      <c r="E56" s="86"/>
      <c r="F56" s="86" t="s">
        <v>251</v>
      </c>
      <c r="G56" s="87"/>
      <c r="H56" s="87"/>
      <c r="I56" s="87"/>
      <c r="J56" s="149" t="s">
        <v>236</v>
      </c>
      <c r="K56" s="175">
        <v>297110</v>
      </c>
      <c r="L56" s="215"/>
    </row>
    <row r="57" spans="1:12" s="83" customFormat="1">
      <c r="A57" s="84"/>
      <c r="B57" s="85">
        <v>10</v>
      </c>
      <c r="C57" s="86"/>
      <c r="D57" s="81" t="s">
        <v>233</v>
      </c>
      <c r="E57" s="82" t="s">
        <v>252</v>
      </c>
      <c r="F57" s="87"/>
      <c r="G57" s="87"/>
      <c r="H57" s="87"/>
      <c r="I57" s="87"/>
      <c r="J57" s="87"/>
      <c r="K57" s="87"/>
      <c r="L57" s="215"/>
    </row>
    <row r="58" spans="1:12" s="83" customFormat="1">
      <c r="A58" s="84"/>
      <c r="B58" s="85"/>
      <c r="C58" s="86"/>
      <c r="D58" s="86"/>
      <c r="E58" s="86"/>
      <c r="F58" s="86" t="s">
        <v>253</v>
      </c>
      <c r="G58" s="86"/>
      <c r="H58" s="86"/>
      <c r="I58" s="86"/>
      <c r="J58" s="171" t="s">
        <v>236</v>
      </c>
      <c r="K58" s="176">
        <v>183849</v>
      </c>
      <c r="L58" s="215"/>
    </row>
    <row r="59" spans="1:12" s="83" customFormat="1">
      <c r="A59" s="84"/>
      <c r="B59" s="85"/>
      <c r="C59" s="86"/>
      <c r="D59" s="86"/>
      <c r="E59" s="86"/>
      <c r="F59" s="86" t="s">
        <v>254</v>
      </c>
      <c r="G59" s="86"/>
      <c r="H59" s="86"/>
      <c r="I59" s="86"/>
      <c r="J59" s="171" t="s">
        <v>236</v>
      </c>
      <c r="K59" s="174">
        <v>0</v>
      </c>
      <c r="L59" s="215"/>
    </row>
    <row r="60" spans="1:12" s="83" customFormat="1">
      <c r="A60" s="84"/>
      <c r="B60" s="85"/>
      <c r="C60" s="86"/>
      <c r="D60" s="86"/>
      <c r="E60" s="86"/>
      <c r="F60" s="88" t="s">
        <v>255</v>
      </c>
      <c r="G60" s="86"/>
      <c r="H60" s="86"/>
      <c r="I60" s="86"/>
      <c r="J60" s="171" t="s">
        <v>236</v>
      </c>
      <c r="K60" s="174">
        <v>17052</v>
      </c>
      <c r="L60" s="215"/>
    </row>
    <row r="61" spans="1:12" s="83" customFormat="1">
      <c r="A61" s="84"/>
      <c r="B61" s="85"/>
      <c r="C61" s="86"/>
      <c r="D61" s="86"/>
      <c r="E61" s="86"/>
      <c r="F61" s="86" t="s">
        <v>256</v>
      </c>
      <c r="G61" s="86"/>
      <c r="H61" s="86"/>
      <c r="I61" s="86"/>
      <c r="J61" s="171" t="s">
        <v>236</v>
      </c>
      <c r="K61" s="174">
        <v>181083</v>
      </c>
      <c r="L61" s="215"/>
    </row>
    <row r="62" spans="1:12" s="43" customFormat="1">
      <c r="A62" s="84"/>
      <c r="B62" s="85"/>
      <c r="C62" s="86"/>
      <c r="D62" s="86"/>
      <c r="E62" s="86"/>
      <c r="F62" s="86"/>
      <c r="G62" s="86"/>
      <c r="H62" s="86"/>
      <c r="I62" s="86"/>
      <c r="J62" s="85"/>
      <c r="K62" s="86"/>
      <c r="L62" s="215"/>
    </row>
    <row r="63" spans="1:12" s="43" customFormat="1">
      <c r="A63" s="84"/>
      <c r="B63" s="79">
        <v>11</v>
      </c>
      <c r="C63" s="177"/>
      <c r="D63" s="81" t="s">
        <v>233</v>
      </c>
      <c r="E63" s="82" t="s">
        <v>257</v>
      </c>
      <c r="F63" s="75"/>
      <c r="G63" s="142"/>
      <c r="H63" s="143"/>
      <c r="I63" s="143"/>
      <c r="J63" s="145" t="s">
        <v>258</v>
      </c>
      <c r="K63" s="143"/>
      <c r="L63" s="215"/>
    </row>
    <row r="64" spans="1:12" s="43" customFormat="1">
      <c r="A64" s="84"/>
      <c r="B64" s="171">
        <v>14</v>
      </c>
      <c r="C64" s="45"/>
      <c r="D64" s="81">
        <v>4</v>
      </c>
      <c r="E64" s="179" t="s">
        <v>259</v>
      </c>
      <c r="F64" s="180"/>
      <c r="G64" s="150"/>
      <c r="H64" s="150"/>
      <c r="I64" s="48"/>
      <c r="J64" s="149"/>
      <c r="K64" s="48"/>
      <c r="L64" s="215"/>
    </row>
    <row r="65" spans="1:12" s="43" customFormat="1">
      <c r="A65" s="84"/>
      <c r="B65" s="171">
        <v>15</v>
      </c>
      <c r="C65" s="45"/>
      <c r="D65" s="74" t="s">
        <v>233</v>
      </c>
      <c r="E65" s="89" t="s">
        <v>260</v>
      </c>
      <c r="F65" s="181"/>
      <c r="G65" s="138"/>
      <c r="H65" s="138"/>
      <c r="I65" s="137"/>
      <c r="J65" s="141" t="s">
        <v>258</v>
      </c>
      <c r="K65" s="137"/>
      <c r="L65" s="215"/>
    </row>
    <row r="66" spans="1:12" s="43" customFormat="1">
      <c r="A66" s="84"/>
      <c r="B66" s="171">
        <v>16</v>
      </c>
      <c r="C66" s="178"/>
      <c r="D66" s="74" t="s">
        <v>233</v>
      </c>
      <c r="E66" s="89" t="s">
        <v>261</v>
      </c>
      <c r="F66" s="182"/>
      <c r="G66" s="182"/>
      <c r="H66" s="182"/>
      <c r="I66" s="137"/>
      <c r="J66" s="141" t="s">
        <v>342</v>
      </c>
      <c r="K66" s="182">
        <v>636600</v>
      </c>
      <c r="L66" s="215"/>
    </row>
    <row r="67" spans="1:12" s="43" customFormat="1">
      <c r="A67" s="84"/>
      <c r="B67" s="183">
        <v>17</v>
      </c>
      <c r="C67" s="45"/>
      <c r="D67" s="75" t="s">
        <v>233</v>
      </c>
      <c r="E67" s="90" t="s">
        <v>262</v>
      </c>
      <c r="F67" s="77"/>
      <c r="G67" s="77"/>
      <c r="H67" s="77"/>
      <c r="I67" s="137"/>
      <c r="J67" s="141" t="s">
        <v>258</v>
      </c>
      <c r="K67" s="77"/>
      <c r="L67" s="215"/>
    </row>
    <row r="68" spans="1:12" s="43" customFormat="1">
      <c r="A68" s="84"/>
      <c r="B68" s="171">
        <v>18</v>
      </c>
      <c r="C68" s="45"/>
      <c r="D68" s="74" t="s">
        <v>233</v>
      </c>
      <c r="E68" s="91" t="s">
        <v>263</v>
      </c>
      <c r="F68" s="161"/>
      <c r="G68" s="161"/>
      <c r="H68" s="161"/>
      <c r="I68" s="137"/>
      <c r="J68" s="141" t="s">
        <v>258</v>
      </c>
      <c r="K68" s="141"/>
      <c r="L68" s="215"/>
    </row>
    <row r="69" spans="1:12" s="43" customFormat="1">
      <c r="A69" s="84"/>
      <c r="B69" s="171">
        <v>19</v>
      </c>
      <c r="C69" s="45"/>
      <c r="D69" s="74" t="s">
        <v>233</v>
      </c>
      <c r="E69" s="92" t="s">
        <v>264</v>
      </c>
      <c r="F69" s="181"/>
      <c r="G69" s="181"/>
      <c r="H69" s="181"/>
      <c r="I69" s="137"/>
      <c r="J69" s="141" t="s">
        <v>258</v>
      </c>
      <c r="K69" s="137"/>
      <c r="L69" s="215"/>
    </row>
    <row r="70" spans="1:12" s="43" customFormat="1">
      <c r="A70" s="84"/>
      <c r="B70" s="171">
        <v>20</v>
      </c>
      <c r="C70" s="45"/>
      <c r="D70" s="75" t="s">
        <v>233</v>
      </c>
      <c r="E70" s="82" t="s">
        <v>265</v>
      </c>
      <c r="F70" s="181"/>
      <c r="G70" s="181"/>
      <c r="H70" s="181"/>
      <c r="I70" s="137"/>
      <c r="J70" s="141" t="s">
        <v>258</v>
      </c>
      <c r="K70" s="137"/>
      <c r="L70" s="215"/>
    </row>
    <row r="71" spans="1:12" s="43" customFormat="1">
      <c r="A71" s="84"/>
      <c r="B71" s="171">
        <v>22</v>
      </c>
      <c r="C71" s="45"/>
      <c r="D71" s="81">
        <v>5</v>
      </c>
      <c r="E71" s="179" t="s">
        <v>266</v>
      </c>
      <c r="F71" s="75"/>
      <c r="G71" s="48"/>
      <c r="H71" s="48"/>
      <c r="I71" s="48"/>
      <c r="J71" s="149" t="s">
        <v>258</v>
      </c>
      <c r="K71" s="48"/>
      <c r="L71" s="215"/>
    </row>
    <row r="72" spans="1:12" s="43" customFormat="1">
      <c r="A72" s="84"/>
      <c r="B72" s="171">
        <v>23</v>
      </c>
      <c r="C72" s="45"/>
      <c r="D72" s="81">
        <v>6</v>
      </c>
      <c r="E72" s="179" t="s">
        <v>267</v>
      </c>
      <c r="F72" s="75"/>
      <c r="G72" s="48"/>
      <c r="H72" s="48"/>
      <c r="I72" s="48"/>
      <c r="J72" s="149" t="s">
        <v>258</v>
      </c>
      <c r="K72" s="48"/>
      <c r="L72" s="215"/>
    </row>
    <row r="73" spans="1:12" s="43" customFormat="1">
      <c r="A73" s="84"/>
      <c r="B73" s="171">
        <v>24</v>
      </c>
      <c r="C73" s="45"/>
      <c r="D73" s="81">
        <v>7</v>
      </c>
      <c r="E73" s="179" t="s">
        <v>268</v>
      </c>
      <c r="F73" s="75"/>
      <c r="G73" s="48"/>
      <c r="H73" s="48"/>
      <c r="I73" s="48"/>
      <c r="J73" s="149" t="s">
        <v>258</v>
      </c>
      <c r="K73" s="48"/>
      <c r="L73" s="215"/>
    </row>
    <row r="74" spans="1:12" s="43" customFormat="1">
      <c r="A74" s="84"/>
      <c r="B74" s="171">
        <v>25</v>
      </c>
      <c r="C74" s="45"/>
      <c r="D74" s="81" t="s">
        <v>233</v>
      </c>
      <c r="E74" s="75" t="s">
        <v>269</v>
      </c>
      <c r="F74" s="48"/>
      <c r="G74" s="48"/>
      <c r="H74" s="149"/>
      <c r="I74" s="48"/>
      <c r="J74" s="149" t="s">
        <v>258</v>
      </c>
      <c r="K74" s="48"/>
      <c r="L74" s="215"/>
    </row>
    <row r="75" spans="1:12" s="43" customFormat="1">
      <c r="A75" s="84"/>
      <c r="B75" s="171"/>
      <c r="C75" s="45"/>
      <c r="D75" s="45"/>
      <c r="E75" s="45"/>
      <c r="F75" s="45"/>
      <c r="G75" s="45"/>
      <c r="H75" s="171"/>
      <c r="I75" s="45"/>
      <c r="J75" s="171"/>
      <c r="K75" s="45"/>
      <c r="L75" s="215"/>
    </row>
    <row r="76" spans="1:12" s="43" customFormat="1">
      <c r="A76" s="84"/>
      <c r="B76" s="171">
        <v>27</v>
      </c>
      <c r="C76" s="45"/>
      <c r="D76" s="86" t="s">
        <v>30</v>
      </c>
      <c r="E76" s="86" t="s">
        <v>270</v>
      </c>
      <c r="F76" s="45"/>
      <c r="G76" s="45"/>
      <c r="H76" s="171"/>
      <c r="I76" s="45"/>
      <c r="J76" s="171" t="s">
        <v>258</v>
      </c>
      <c r="K76" s="45">
        <f>aktivi!E30</f>
        <v>16646558</v>
      </c>
      <c r="L76" s="215"/>
    </row>
    <row r="77" spans="1:12" s="43" customFormat="1">
      <c r="A77" s="84"/>
      <c r="B77" s="171">
        <v>28</v>
      </c>
      <c r="C77" s="45"/>
      <c r="D77" s="86">
        <v>1</v>
      </c>
      <c r="E77" s="184" t="s">
        <v>271</v>
      </c>
      <c r="F77" s="45"/>
      <c r="G77" s="45"/>
      <c r="H77" s="171"/>
      <c r="I77" s="45"/>
      <c r="J77" s="171" t="s">
        <v>258</v>
      </c>
      <c r="K77" s="45"/>
      <c r="L77" s="215"/>
    </row>
    <row r="78" spans="1:12" s="43" customFormat="1">
      <c r="A78" s="84"/>
      <c r="B78" s="171"/>
      <c r="C78" s="45"/>
      <c r="D78" s="86"/>
      <c r="E78" s="184"/>
      <c r="F78" s="45"/>
      <c r="G78" s="45"/>
      <c r="H78" s="171"/>
      <c r="I78" s="45"/>
      <c r="J78" s="171"/>
      <c r="K78" s="45"/>
      <c r="L78" s="215"/>
    </row>
    <row r="79" spans="1:12" s="43" customFormat="1">
      <c r="A79" s="84"/>
      <c r="B79" s="171">
        <v>29</v>
      </c>
      <c r="C79" s="45"/>
      <c r="D79" s="86">
        <v>2</v>
      </c>
      <c r="E79" s="86" t="s">
        <v>272</v>
      </c>
      <c r="F79" s="45"/>
      <c r="G79" s="45"/>
      <c r="H79" s="45"/>
      <c r="I79" s="45"/>
      <c r="J79" s="171" t="s">
        <v>258</v>
      </c>
      <c r="K79" s="45"/>
      <c r="L79" s="215"/>
    </row>
    <row r="80" spans="1:12" s="43" customFormat="1">
      <c r="A80" s="84"/>
      <c r="B80" s="171"/>
      <c r="C80" s="45"/>
      <c r="D80" s="45"/>
      <c r="E80" s="45"/>
      <c r="F80" s="45"/>
      <c r="G80" s="45"/>
      <c r="H80" s="45"/>
      <c r="I80" s="45"/>
      <c r="J80" s="45"/>
      <c r="K80" s="45"/>
      <c r="L80" s="215"/>
    </row>
    <row r="81" spans="1:12" s="43" customFormat="1">
      <c r="A81" s="84"/>
      <c r="B81" s="171"/>
      <c r="C81" s="45"/>
      <c r="D81" s="45"/>
      <c r="E81" s="45"/>
      <c r="F81" s="45" t="s">
        <v>273</v>
      </c>
      <c r="G81" s="45"/>
      <c r="H81" s="45"/>
      <c r="I81" s="45"/>
      <c r="J81" s="45"/>
      <c r="K81" s="45"/>
      <c r="L81" s="215"/>
    </row>
    <row r="82" spans="1:12" s="43" customFormat="1">
      <c r="A82" s="84"/>
      <c r="B82" s="171"/>
      <c r="C82" s="45"/>
      <c r="D82" s="310" t="s">
        <v>2</v>
      </c>
      <c r="E82" s="310" t="s">
        <v>274</v>
      </c>
      <c r="F82" s="291" t="s">
        <v>275</v>
      </c>
      <c r="G82" s="292"/>
      <c r="H82" s="293"/>
      <c r="I82" s="291" t="s">
        <v>276</v>
      </c>
      <c r="J82" s="292"/>
      <c r="K82" s="293"/>
      <c r="L82" s="215"/>
    </row>
    <row r="83" spans="1:12" s="43" customFormat="1">
      <c r="A83" s="84"/>
      <c r="B83" s="171"/>
      <c r="C83" s="45"/>
      <c r="D83" s="311"/>
      <c r="E83" s="311"/>
      <c r="F83" s="93" t="s">
        <v>277</v>
      </c>
      <c r="G83" s="93" t="s">
        <v>278</v>
      </c>
      <c r="H83" s="93" t="s">
        <v>279</v>
      </c>
      <c r="I83" s="93" t="s">
        <v>277</v>
      </c>
      <c r="J83" s="93" t="s">
        <v>278</v>
      </c>
      <c r="K83" s="93" t="s">
        <v>279</v>
      </c>
      <c r="L83" s="215"/>
    </row>
    <row r="84" spans="1:12" s="43" customFormat="1">
      <c r="A84" s="84"/>
      <c r="B84" s="171"/>
      <c r="C84" s="45"/>
      <c r="D84" s="94"/>
      <c r="E84" s="137" t="s">
        <v>280</v>
      </c>
      <c r="F84" s="94">
        <v>75000</v>
      </c>
      <c r="G84" s="94"/>
      <c r="H84" s="94">
        <f>F84-G84</f>
        <v>75000</v>
      </c>
      <c r="I84" s="94">
        <v>75000</v>
      </c>
      <c r="J84" s="98"/>
      <c r="K84" s="94">
        <v>75000</v>
      </c>
      <c r="L84" s="215"/>
    </row>
    <row r="85" spans="1:12" s="43" customFormat="1">
      <c r="A85" s="84"/>
      <c r="B85" s="171"/>
      <c r="C85" s="45"/>
      <c r="D85" s="94"/>
      <c r="E85" s="95" t="s">
        <v>281</v>
      </c>
      <c r="F85" s="94">
        <v>1112000</v>
      </c>
      <c r="G85" s="94">
        <f>[1]etv!$E$7</f>
        <v>55600</v>
      </c>
      <c r="H85" s="94">
        <f t="shared" ref="H85:H90" si="0">F85-G85</f>
        <v>1056400</v>
      </c>
      <c r="I85" s="99">
        <v>1550000</v>
      </c>
      <c r="J85" s="98">
        <v>58000</v>
      </c>
      <c r="K85" s="94">
        <v>1112000</v>
      </c>
      <c r="L85" s="215"/>
    </row>
    <row r="86" spans="1:12" s="43" customFormat="1">
      <c r="A86" s="84"/>
      <c r="B86" s="171"/>
      <c r="C86" s="45"/>
      <c r="D86" s="94"/>
      <c r="E86" s="95" t="s">
        <v>338</v>
      </c>
      <c r="F86" s="94">
        <v>122000</v>
      </c>
      <c r="G86" s="94">
        <f>[1]etv!$E$8</f>
        <v>24400</v>
      </c>
      <c r="H86" s="94">
        <f t="shared" si="0"/>
        <v>97600</v>
      </c>
      <c r="I86" s="99">
        <v>152000</v>
      </c>
      <c r="J86" s="98">
        <v>30000</v>
      </c>
      <c r="K86" s="94">
        <v>122000</v>
      </c>
      <c r="L86" s="215"/>
    </row>
    <row r="87" spans="1:12" s="43" customFormat="1">
      <c r="A87" s="84"/>
      <c r="B87" s="171"/>
      <c r="C87" s="45"/>
      <c r="D87" s="94"/>
      <c r="E87" s="95" t="s">
        <v>339</v>
      </c>
      <c r="F87" s="94">
        <v>1640000</v>
      </c>
      <c r="G87" s="94">
        <f>[1]etv!$E$9</f>
        <v>136000</v>
      </c>
      <c r="H87" s="94">
        <f t="shared" si="0"/>
        <v>1504000</v>
      </c>
      <c r="I87" s="99">
        <v>3400000</v>
      </c>
      <c r="J87" s="98">
        <v>400000</v>
      </c>
      <c r="K87" s="94">
        <v>1640000</v>
      </c>
      <c r="L87" s="215"/>
    </row>
    <row r="88" spans="1:12" s="43" customFormat="1">
      <c r="A88" s="84"/>
      <c r="B88" s="171"/>
      <c r="C88" s="45"/>
      <c r="D88" s="94"/>
      <c r="E88" s="95" t="s">
        <v>340</v>
      </c>
      <c r="F88" s="94">
        <v>324000</v>
      </c>
      <c r="G88" s="94">
        <f>[1]etv!$E$10</f>
        <v>64800</v>
      </c>
      <c r="H88" s="94">
        <f t="shared" si="0"/>
        <v>259200</v>
      </c>
      <c r="I88" s="99">
        <v>705000</v>
      </c>
      <c r="J88" s="98">
        <v>81000</v>
      </c>
      <c r="K88" s="94">
        <v>324000</v>
      </c>
      <c r="L88" s="215"/>
    </row>
    <row r="89" spans="1:12" s="43" customFormat="1">
      <c r="A89" s="84"/>
      <c r="B89" s="171"/>
      <c r="C89" s="45"/>
      <c r="D89" s="94"/>
      <c r="E89" s="95" t="s">
        <v>343</v>
      </c>
      <c r="F89" s="94">
        <v>821937</v>
      </c>
      <c r="G89" s="94">
        <f>[1]etv!$E$12</f>
        <v>205000</v>
      </c>
      <c r="H89" s="94">
        <f t="shared" si="0"/>
        <v>616937</v>
      </c>
      <c r="I89" s="99">
        <v>1095916</v>
      </c>
      <c r="J89" s="98">
        <v>273979</v>
      </c>
      <c r="K89" s="94">
        <v>821937</v>
      </c>
      <c r="L89" s="215"/>
    </row>
    <row r="90" spans="1:12" s="43" customFormat="1">
      <c r="A90" s="84"/>
      <c r="B90" s="171"/>
      <c r="C90" s="45"/>
      <c r="D90" s="185"/>
      <c r="E90" s="95" t="s">
        <v>341</v>
      </c>
      <c r="F90" s="100">
        <v>16296721</v>
      </c>
      <c r="G90" s="100">
        <f>[1]etv!$E$11</f>
        <v>3259300</v>
      </c>
      <c r="H90" s="94">
        <f t="shared" si="0"/>
        <v>13037421</v>
      </c>
      <c r="I90" s="101">
        <v>30061628</v>
      </c>
      <c r="J90" s="98">
        <v>3957021</v>
      </c>
      <c r="K90" s="100">
        <v>16296721</v>
      </c>
      <c r="L90" s="215"/>
    </row>
    <row r="91" spans="1:12" s="43" customFormat="1">
      <c r="A91" s="84"/>
      <c r="B91" s="171"/>
      <c r="C91" s="45"/>
      <c r="D91" s="185"/>
      <c r="E91" s="185"/>
      <c r="F91" s="100">
        <f t="shared" ref="F91:K91" si="1">SUM(F84:F90)</f>
        <v>20391658</v>
      </c>
      <c r="G91" s="100">
        <f t="shared" si="1"/>
        <v>3745100</v>
      </c>
      <c r="H91" s="100">
        <f t="shared" si="1"/>
        <v>16646558</v>
      </c>
      <c r="I91" s="100">
        <f t="shared" si="1"/>
        <v>37039544</v>
      </c>
      <c r="J91" s="100">
        <f t="shared" si="1"/>
        <v>4800000</v>
      </c>
      <c r="K91" s="100">
        <f t="shared" si="1"/>
        <v>20391658</v>
      </c>
      <c r="L91" s="215"/>
    </row>
    <row r="92" spans="1:12" s="43" customFormat="1">
      <c r="A92" s="84"/>
      <c r="B92" s="85"/>
      <c r="C92" s="86"/>
      <c r="D92" s="86"/>
      <c r="E92" s="86"/>
      <c r="F92" s="186"/>
      <c r="G92" s="186"/>
      <c r="H92" s="186"/>
      <c r="I92" s="186"/>
      <c r="J92" s="102"/>
      <c r="K92" s="186"/>
      <c r="L92" s="215"/>
    </row>
    <row r="93" spans="1:12" s="43" customFormat="1">
      <c r="A93" s="84"/>
      <c r="B93" s="85"/>
      <c r="C93" s="86"/>
      <c r="D93" s="86"/>
      <c r="E93" s="86"/>
      <c r="F93" s="86"/>
      <c r="G93" s="86"/>
      <c r="H93" s="86"/>
      <c r="I93" s="86"/>
      <c r="J93" s="85"/>
      <c r="K93" s="86"/>
      <c r="L93" s="215"/>
    </row>
    <row r="94" spans="1:12" s="43" customFormat="1">
      <c r="A94" s="84"/>
      <c r="B94" s="171">
        <v>34</v>
      </c>
      <c r="C94" s="45"/>
      <c r="D94" s="86">
        <v>3</v>
      </c>
      <c r="E94" s="86" t="s">
        <v>282</v>
      </c>
      <c r="F94" s="45"/>
      <c r="G94" s="45"/>
      <c r="H94" s="45"/>
      <c r="I94" s="45"/>
      <c r="J94" s="45" t="s">
        <v>258</v>
      </c>
      <c r="K94" s="86"/>
      <c r="L94" s="215"/>
    </row>
    <row r="95" spans="1:12" s="43" customFormat="1">
      <c r="A95" s="84"/>
      <c r="B95" s="171">
        <v>35</v>
      </c>
      <c r="C95" s="86"/>
      <c r="D95" s="86">
        <v>4</v>
      </c>
      <c r="E95" s="86" t="s">
        <v>283</v>
      </c>
      <c r="F95" s="86"/>
      <c r="G95" s="86"/>
      <c r="H95" s="86"/>
      <c r="I95" s="45"/>
      <c r="J95" s="86" t="s">
        <v>258</v>
      </c>
      <c r="K95" s="86"/>
      <c r="L95" s="215"/>
    </row>
    <row r="96" spans="1:12" s="43" customFormat="1" ht="15.75">
      <c r="A96" s="84"/>
      <c r="B96" s="171">
        <v>36</v>
      </c>
      <c r="C96" s="86"/>
      <c r="D96" s="86">
        <v>5</v>
      </c>
      <c r="E96" s="86" t="s">
        <v>284</v>
      </c>
      <c r="F96" s="86"/>
      <c r="G96" s="87"/>
      <c r="H96" s="87"/>
      <c r="I96" s="48"/>
      <c r="J96" s="86" t="s">
        <v>258</v>
      </c>
      <c r="K96" s="86"/>
      <c r="L96" s="215"/>
    </row>
    <row r="97" spans="1:12" s="43" customFormat="1" ht="15.75">
      <c r="A97" s="84"/>
      <c r="B97" s="171">
        <v>37</v>
      </c>
      <c r="C97" s="86"/>
      <c r="D97" s="86">
        <v>6</v>
      </c>
      <c r="E97" s="86" t="s">
        <v>285</v>
      </c>
      <c r="F97" s="87"/>
      <c r="G97" s="87"/>
      <c r="H97" s="87"/>
      <c r="I97" s="48"/>
      <c r="J97" s="86" t="s">
        <v>258</v>
      </c>
      <c r="K97" s="86"/>
      <c r="L97" s="215"/>
    </row>
    <row r="98" spans="1:12" s="43" customFormat="1" ht="15.75">
      <c r="A98" s="84"/>
      <c r="B98" s="171"/>
      <c r="C98" s="86"/>
      <c r="D98" s="86"/>
      <c r="E98" s="86"/>
      <c r="F98" s="87"/>
      <c r="G98" s="87"/>
      <c r="H98" s="87"/>
      <c r="I98" s="86"/>
      <c r="J98" s="85"/>
      <c r="K98" s="86"/>
      <c r="L98" s="215"/>
    </row>
    <row r="99" spans="1:12" s="43" customFormat="1">
      <c r="A99" s="84"/>
      <c r="B99" s="85"/>
      <c r="C99" s="74"/>
      <c r="D99" s="73" t="s">
        <v>8</v>
      </c>
      <c r="E99" s="75" t="s">
        <v>286</v>
      </c>
      <c r="F99" s="75"/>
      <c r="G99" s="96"/>
      <c r="H99" s="96"/>
      <c r="I99" s="86"/>
      <c r="J99" s="85"/>
      <c r="K99" s="86"/>
      <c r="L99" s="215"/>
    </row>
    <row r="100" spans="1:12" s="43" customFormat="1">
      <c r="A100" s="84"/>
      <c r="B100" s="85">
        <v>40</v>
      </c>
      <c r="C100" s="74"/>
      <c r="D100" s="81">
        <v>1</v>
      </c>
      <c r="E100" s="179" t="s">
        <v>287</v>
      </c>
      <c r="F100" s="75"/>
      <c r="G100" s="74"/>
      <c r="H100" s="74"/>
      <c r="I100" s="48"/>
      <c r="J100" s="86" t="s">
        <v>258</v>
      </c>
      <c r="K100" s="86"/>
      <c r="L100" s="215"/>
    </row>
    <row r="101" spans="1:12" s="43" customFormat="1">
      <c r="A101" s="170"/>
      <c r="B101" s="85">
        <v>41</v>
      </c>
      <c r="C101" s="74"/>
      <c r="D101" s="81">
        <v>2</v>
      </c>
      <c r="E101" s="179" t="s">
        <v>288</v>
      </c>
      <c r="F101" s="75"/>
      <c r="G101" s="74"/>
      <c r="H101" s="74"/>
      <c r="I101" s="48"/>
      <c r="J101" s="86" t="s">
        <v>258</v>
      </c>
      <c r="K101" s="45"/>
      <c r="L101" s="214"/>
    </row>
    <row r="102" spans="1:12" s="43" customFormat="1">
      <c r="A102" s="170"/>
      <c r="B102" s="85">
        <v>42</v>
      </c>
      <c r="C102" s="74"/>
      <c r="D102" s="81" t="s">
        <v>233</v>
      </c>
      <c r="E102" s="82" t="s">
        <v>289</v>
      </c>
      <c r="F102" s="74"/>
      <c r="G102" s="74"/>
      <c r="H102" s="74"/>
      <c r="I102" s="48"/>
      <c r="J102" s="86" t="s">
        <v>258</v>
      </c>
      <c r="K102" s="45"/>
      <c r="L102" s="214"/>
    </row>
    <row r="103" spans="1:12" s="43" customFormat="1">
      <c r="A103" s="170"/>
      <c r="B103" s="85">
        <v>43</v>
      </c>
      <c r="C103" s="74"/>
      <c r="D103" s="81" t="s">
        <v>233</v>
      </c>
      <c r="E103" s="82" t="s">
        <v>290</v>
      </c>
      <c r="F103" s="74"/>
      <c r="G103" s="74"/>
      <c r="H103" s="74"/>
      <c r="I103" s="48"/>
      <c r="J103" s="86" t="s">
        <v>258</v>
      </c>
      <c r="K103" s="45"/>
      <c r="L103" s="214"/>
    </row>
    <row r="104" spans="1:12" s="43" customFormat="1">
      <c r="A104" s="170"/>
      <c r="B104" s="85">
        <v>44</v>
      </c>
      <c r="C104" s="74"/>
      <c r="D104" s="81">
        <v>3</v>
      </c>
      <c r="E104" s="179" t="s">
        <v>291</v>
      </c>
      <c r="F104" s="75"/>
      <c r="G104" s="74"/>
      <c r="H104" s="74"/>
      <c r="I104" s="48"/>
      <c r="J104" s="86" t="s">
        <v>258</v>
      </c>
      <c r="K104" s="45"/>
      <c r="L104" s="214"/>
    </row>
    <row r="105" spans="1:12" s="43" customFormat="1">
      <c r="A105" s="170"/>
      <c r="B105" s="85"/>
      <c r="C105" s="74"/>
      <c r="D105" s="81"/>
      <c r="E105" s="179"/>
      <c r="F105" s="75"/>
      <c r="G105" s="74"/>
      <c r="H105" s="74"/>
      <c r="I105" s="48"/>
      <c r="J105" s="86"/>
      <c r="K105" s="45"/>
      <c r="L105" s="214"/>
    </row>
    <row r="106" spans="1:12" s="43" customFormat="1">
      <c r="A106" s="170"/>
      <c r="B106" s="85">
        <v>45</v>
      </c>
      <c r="C106" s="74"/>
      <c r="D106" s="81" t="s">
        <v>233</v>
      </c>
      <c r="E106" s="82" t="s">
        <v>292</v>
      </c>
      <c r="F106" s="74"/>
      <c r="G106" s="74"/>
      <c r="H106" s="74"/>
      <c r="I106" s="48"/>
      <c r="J106" s="86"/>
      <c r="K106" s="45"/>
      <c r="L106" s="214"/>
    </row>
    <row r="107" spans="1:12">
      <c r="A107" s="170"/>
      <c r="B107" s="85"/>
      <c r="C107" s="74"/>
      <c r="D107" s="81"/>
      <c r="E107" s="286" t="s">
        <v>235</v>
      </c>
      <c r="F107" s="286"/>
      <c r="G107" s="48"/>
      <c r="H107" s="149" t="s">
        <v>2</v>
      </c>
      <c r="I107" s="48"/>
      <c r="J107" s="149" t="s">
        <v>236</v>
      </c>
      <c r="K107" s="48">
        <f>pasivi!E11</f>
        <v>6931922</v>
      </c>
      <c r="L107" s="213"/>
    </row>
    <row r="108" spans="1:12">
      <c r="A108" s="148"/>
      <c r="B108" s="85"/>
      <c r="C108" s="74"/>
      <c r="D108" s="81"/>
      <c r="E108" s="286" t="s">
        <v>237</v>
      </c>
      <c r="F108" s="286"/>
      <c r="G108" s="48"/>
      <c r="H108" s="149" t="s">
        <v>2</v>
      </c>
      <c r="I108" s="175"/>
      <c r="J108" s="149" t="s">
        <v>236</v>
      </c>
      <c r="K108" s="175"/>
      <c r="L108" s="213"/>
    </row>
    <row r="109" spans="1:12">
      <c r="A109" s="148"/>
      <c r="B109" s="85"/>
      <c r="C109" s="74"/>
      <c r="D109" s="81"/>
      <c r="E109" s="48" t="s">
        <v>238</v>
      </c>
      <c r="F109" s="48"/>
      <c r="G109" s="48"/>
      <c r="H109" s="149" t="s">
        <v>2</v>
      </c>
      <c r="I109" s="175"/>
      <c r="J109" s="149" t="s">
        <v>236</v>
      </c>
      <c r="K109" s="175"/>
      <c r="L109" s="213"/>
    </row>
    <row r="110" spans="1:12">
      <c r="A110" s="148"/>
      <c r="B110" s="85"/>
      <c r="C110" s="74"/>
      <c r="D110" s="81"/>
      <c r="E110" s="48" t="s">
        <v>239</v>
      </c>
      <c r="F110" s="48"/>
      <c r="G110" s="48"/>
      <c r="H110" s="149" t="s">
        <v>2</v>
      </c>
      <c r="I110" s="175"/>
      <c r="J110" s="149" t="s">
        <v>236</v>
      </c>
      <c r="K110" s="175"/>
      <c r="L110" s="213"/>
    </row>
    <row r="111" spans="1:12">
      <c r="A111" s="148"/>
      <c r="B111" s="85"/>
      <c r="C111" s="74"/>
      <c r="D111" s="81"/>
      <c r="E111" s="48" t="s">
        <v>240</v>
      </c>
      <c r="F111" s="48"/>
      <c r="G111" s="48"/>
      <c r="H111" s="149" t="s">
        <v>2</v>
      </c>
      <c r="I111" s="175"/>
      <c r="J111" s="149" t="s">
        <v>236</v>
      </c>
      <c r="K111" s="175">
        <f>K107</f>
        <v>6931922</v>
      </c>
      <c r="L111" s="213"/>
    </row>
    <row r="112" spans="1:12">
      <c r="A112" s="148"/>
      <c r="B112" s="85"/>
      <c r="C112" s="74"/>
      <c r="D112" s="81"/>
      <c r="E112" s="48" t="s">
        <v>241</v>
      </c>
      <c r="F112" s="48"/>
      <c r="G112" s="48"/>
      <c r="H112" s="149" t="s">
        <v>2</v>
      </c>
      <c r="I112" s="175"/>
      <c r="J112" s="149" t="s">
        <v>236</v>
      </c>
      <c r="K112" s="175"/>
      <c r="L112" s="213"/>
    </row>
    <row r="113" spans="1:12">
      <c r="A113" s="148"/>
      <c r="B113" s="85"/>
      <c r="C113" s="74"/>
      <c r="D113" s="81"/>
      <c r="E113" s="287" t="s">
        <v>242</v>
      </c>
      <c r="F113" s="287"/>
      <c r="G113" s="48"/>
      <c r="H113" s="149" t="s">
        <v>2</v>
      </c>
      <c r="I113" s="175"/>
      <c r="J113" s="149" t="s">
        <v>236</v>
      </c>
      <c r="K113" s="175"/>
      <c r="L113" s="213"/>
    </row>
    <row r="114" spans="1:12">
      <c r="A114" s="148"/>
      <c r="B114" s="85"/>
      <c r="C114" s="74"/>
      <c r="D114" s="81"/>
      <c r="E114" s="187" t="s">
        <v>293</v>
      </c>
      <c r="F114" s="48"/>
      <c r="G114" s="48"/>
      <c r="H114" s="149" t="s">
        <v>2</v>
      </c>
      <c r="I114" s="175"/>
      <c r="J114" s="149" t="s">
        <v>236</v>
      </c>
      <c r="K114" s="175">
        <f>6568783</f>
        <v>6568783</v>
      </c>
      <c r="L114" s="213"/>
    </row>
    <row r="115" spans="1:12">
      <c r="A115" s="148"/>
      <c r="B115" s="85"/>
      <c r="C115" s="74"/>
      <c r="D115" s="81"/>
      <c r="E115" s="187" t="s">
        <v>244</v>
      </c>
      <c r="F115" s="48"/>
      <c r="G115" s="48"/>
      <c r="H115" s="149" t="s">
        <v>2</v>
      </c>
      <c r="I115" s="175"/>
      <c r="J115" s="149" t="s">
        <v>236</v>
      </c>
      <c r="K115" s="175"/>
      <c r="L115" s="213"/>
    </row>
    <row r="116" spans="1:12" s="43" customFormat="1">
      <c r="A116" s="148"/>
      <c r="B116" s="85"/>
      <c r="C116" s="74"/>
      <c r="D116" s="81"/>
      <c r="E116" s="82"/>
      <c r="F116" s="74"/>
      <c r="G116" s="74"/>
      <c r="H116" s="74"/>
      <c r="I116" s="48"/>
      <c r="J116" s="86"/>
      <c r="K116" s="45"/>
      <c r="L116" s="214"/>
    </row>
    <row r="117" spans="1:12" s="43" customFormat="1">
      <c r="A117" s="170"/>
      <c r="B117" s="85">
        <v>46</v>
      </c>
      <c r="C117" s="74"/>
      <c r="D117" s="81" t="s">
        <v>233</v>
      </c>
      <c r="E117" s="82" t="s">
        <v>294</v>
      </c>
      <c r="F117" s="74"/>
      <c r="G117" s="74"/>
      <c r="H117" s="74"/>
      <c r="I117" s="48"/>
      <c r="J117" s="86" t="s">
        <v>342</v>
      </c>
      <c r="K117" s="45">
        <v>2404754</v>
      </c>
      <c r="L117" s="214"/>
    </row>
    <row r="118" spans="1:12" s="43" customFormat="1">
      <c r="A118" s="170"/>
      <c r="B118" s="85"/>
      <c r="C118" s="74"/>
      <c r="D118" s="81"/>
      <c r="E118" s="82"/>
      <c r="F118" s="74"/>
      <c r="G118" s="74"/>
      <c r="H118" s="74"/>
      <c r="I118" s="48"/>
      <c r="J118" s="86"/>
      <c r="K118" s="45"/>
      <c r="L118" s="214"/>
    </row>
    <row r="119" spans="1:12" s="43" customFormat="1">
      <c r="A119" s="170"/>
      <c r="B119" s="85">
        <v>47</v>
      </c>
      <c r="C119" s="74"/>
      <c r="D119" s="81" t="s">
        <v>233</v>
      </c>
      <c r="E119" s="82" t="s">
        <v>295</v>
      </c>
      <c r="F119" s="74"/>
      <c r="G119" s="74"/>
      <c r="H119" s="74"/>
      <c r="I119" s="48"/>
      <c r="J119" s="86" t="s">
        <v>342</v>
      </c>
      <c r="K119" s="45">
        <v>43070</v>
      </c>
      <c r="L119" s="214"/>
    </row>
    <row r="120" spans="1:12" s="43" customFormat="1">
      <c r="A120" s="170"/>
      <c r="B120" s="85"/>
      <c r="C120" s="74"/>
      <c r="D120" s="81"/>
      <c r="E120" s="82"/>
      <c r="F120" s="74"/>
      <c r="G120" s="74"/>
      <c r="H120" s="74"/>
      <c r="I120" s="48"/>
      <c r="J120" s="86"/>
      <c r="K120" s="45"/>
      <c r="L120" s="214"/>
    </row>
    <row r="121" spans="1:12" s="43" customFormat="1">
      <c r="A121" s="170"/>
      <c r="B121" s="85">
        <v>48</v>
      </c>
      <c r="C121" s="74"/>
      <c r="D121" s="81" t="s">
        <v>233</v>
      </c>
      <c r="E121" s="82" t="s">
        <v>296</v>
      </c>
      <c r="F121" s="74"/>
      <c r="G121" s="74"/>
      <c r="H121" s="74"/>
      <c r="I121" s="48"/>
      <c r="J121" s="86" t="s">
        <v>342</v>
      </c>
      <c r="K121" s="45">
        <v>17846</v>
      </c>
      <c r="L121" s="214"/>
    </row>
    <row r="122" spans="1:12" s="43" customFormat="1">
      <c r="A122" s="170"/>
      <c r="B122" s="85"/>
      <c r="C122" s="74"/>
      <c r="D122" s="81"/>
      <c r="E122" s="82"/>
      <c r="F122" s="74"/>
      <c r="G122" s="74"/>
      <c r="H122" s="74"/>
      <c r="I122" s="48"/>
      <c r="J122" s="86"/>
      <c r="K122" s="45"/>
      <c r="L122" s="214"/>
    </row>
    <row r="123" spans="1:12" s="43" customFormat="1">
      <c r="A123" s="170"/>
      <c r="B123" s="85">
        <v>49</v>
      </c>
      <c r="C123" s="74"/>
      <c r="D123" s="81" t="s">
        <v>233</v>
      </c>
      <c r="E123" s="82" t="s">
        <v>297</v>
      </c>
      <c r="F123" s="74"/>
      <c r="G123" s="74"/>
      <c r="H123" s="74"/>
      <c r="I123" s="48"/>
      <c r="J123" s="86" t="s">
        <v>258</v>
      </c>
      <c r="K123" s="45"/>
      <c r="L123" s="214"/>
    </row>
    <row r="124" spans="1:12" s="43" customFormat="1">
      <c r="A124" s="170"/>
      <c r="B124" s="85"/>
      <c r="C124" s="74"/>
      <c r="D124" s="81"/>
      <c r="E124" s="82"/>
      <c r="F124" s="74"/>
      <c r="G124" s="74"/>
      <c r="H124" s="74"/>
      <c r="I124" s="48"/>
      <c r="J124" s="86"/>
      <c r="K124" s="45"/>
      <c r="L124" s="214"/>
    </row>
    <row r="125" spans="1:12" s="43" customFormat="1">
      <c r="A125" s="170"/>
      <c r="B125" s="85">
        <v>50</v>
      </c>
      <c r="C125" s="74"/>
      <c r="D125" s="81" t="s">
        <v>233</v>
      </c>
      <c r="E125" s="82" t="s">
        <v>298</v>
      </c>
      <c r="F125" s="74"/>
      <c r="G125" s="74"/>
      <c r="H125" s="74"/>
      <c r="I125" s="48"/>
      <c r="J125" s="86" t="s">
        <v>258</v>
      </c>
      <c r="K125" s="45"/>
      <c r="L125" s="214"/>
    </row>
    <row r="126" spans="1:12" s="43" customFormat="1">
      <c r="A126" s="170"/>
      <c r="B126" s="85">
        <v>51</v>
      </c>
      <c r="C126" s="74"/>
      <c r="D126" s="81" t="s">
        <v>233</v>
      </c>
      <c r="E126" s="82" t="s">
        <v>299</v>
      </c>
      <c r="F126" s="74"/>
      <c r="G126" s="74"/>
      <c r="H126" s="74"/>
      <c r="I126" s="48"/>
      <c r="J126" s="86" t="s">
        <v>258</v>
      </c>
      <c r="K126" s="45"/>
      <c r="L126" s="214"/>
    </row>
    <row r="127" spans="1:12" s="43" customFormat="1">
      <c r="A127" s="170"/>
      <c r="B127" s="85">
        <v>52</v>
      </c>
      <c r="C127" s="74"/>
      <c r="D127" s="81" t="s">
        <v>233</v>
      </c>
      <c r="E127" s="82" t="s">
        <v>257</v>
      </c>
      <c r="F127" s="74"/>
      <c r="G127" s="74"/>
      <c r="H127" s="74"/>
      <c r="I127" s="48"/>
      <c r="J127" s="86" t="s">
        <v>258</v>
      </c>
      <c r="K127" s="45"/>
      <c r="L127" s="214"/>
    </row>
    <row r="128" spans="1:12" s="43" customFormat="1">
      <c r="A128" s="170"/>
      <c r="B128" s="85"/>
      <c r="C128" s="74"/>
      <c r="D128" s="81"/>
      <c r="E128" s="82"/>
      <c r="F128" s="74"/>
      <c r="G128" s="74"/>
      <c r="H128" s="74"/>
      <c r="I128" s="48"/>
      <c r="J128" s="86"/>
      <c r="K128" s="45"/>
      <c r="L128" s="214"/>
    </row>
    <row r="129" spans="1:12" s="43" customFormat="1">
      <c r="A129" s="170"/>
      <c r="B129" s="85">
        <v>53</v>
      </c>
      <c r="C129" s="74"/>
      <c r="D129" s="81" t="s">
        <v>233</v>
      </c>
      <c r="E129" s="82" t="s">
        <v>300</v>
      </c>
      <c r="F129" s="74"/>
      <c r="G129" s="74"/>
      <c r="H129" s="74"/>
      <c r="I129" s="48"/>
      <c r="J129" s="86" t="s">
        <v>258</v>
      </c>
      <c r="K129" s="45"/>
      <c r="L129" s="214"/>
    </row>
    <row r="130" spans="1:12" s="43" customFormat="1">
      <c r="A130" s="170"/>
      <c r="B130" s="85"/>
      <c r="C130" s="74"/>
      <c r="D130" s="81"/>
      <c r="E130" s="82"/>
      <c r="F130" s="74"/>
      <c r="G130" s="74"/>
      <c r="H130" s="74"/>
      <c r="I130" s="48"/>
      <c r="J130" s="86"/>
      <c r="K130" s="45"/>
      <c r="L130" s="214"/>
    </row>
    <row r="131" spans="1:12" s="43" customFormat="1">
      <c r="A131" s="170"/>
      <c r="B131" s="85">
        <v>54</v>
      </c>
      <c r="C131" s="74"/>
      <c r="D131" s="81" t="s">
        <v>233</v>
      </c>
      <c r="E131" s="82" t="s">
        <v>301</v>
      </c>
      <c r="F131" s="74"/>
      <c r="G131" s="74"/>
      <c r="H131" s="74"/>
      <c r="I131" s="48"/>
      <c r="J131" s="86" t="s">
        <v>258</v>
      </c>
      <c r="K131" s="45"/>
      <c r="L131" s="214"/>
    </row>
    <row r="132" spans="1:12" s="43" customFormat="1">
      <c r="A132" s="170"/>
      <c r="B132" s="85"/>
      <c r="C132" s="74"/>
      <c r="D132" s="81"/>
      <c r="E132" s="82"/>
      <c r="F132" s="74"/>
      <c r="G132" s="74"/>
      <c r="H132" s="74"/>
      <c r="I132" s="48"/>
      <c r="J132" s="86"/>
      <c r="K132" s="45"/>
      <c r="L132" s="214"/>
    </row>
    <row r="133" spans="1:12" s="43" customFormat="1">
      <c r="A133" s="170"/>
      <c r="B133" s="85">
        <v>55</v>
      </c>
      <c r="C133" s="74"/>
      <c r="D133" s="81">
        <v>4</v>
      </c>
      <c r="E133" s="179" t="s">
        <v>302</v>
      </c>
      <c r="F133" s="75"/>
      <c r="G133" s="74"/>
      <c r="H133" s="74"/>
      <c r="I133" s="48"/>
      <c r="J133" s="86" t="s">
        <v>258</v>
      </c>
      <c r="K133" s="45"/>
      <c r="L133" s="214"/>
    </row>
    <row r="134" spans="1:12" s="43" customFormat="1">
      <c r="A134" s="170"/>
      <c r="B134" s="85"/>
      <c r="C134" s="74"/>
      <c r="D134" s="81"/>
      <c r="E134" s="179"/>
      <c r="F134" s="75"/>
      <c r="G134" s="74"/>
      <c r="H134" s="74"/>
      <c r="I134" s="48"/>
      <c r="J134" s="86"/>
      <c r="K134" s="45"/>
      <c r="L134" s="214"/>
    </row>
    <row r="135" spans="1:12" s="43" customFormat="1">
      <c r="A135" s="170"/>
      <c r="B135" s="85">
        <v>56</v>
      </c>
      <c r="C135" s="74"/>
      <c r="D135" s="81">
        <v>5</v>
      </c>
      <c r="E135" s="179" t="s">
        <v>303</v>
      </c>
      <c r="F135" s="75"/>
      <c r="G135" s="74"/>
      <c r="H135" s="74"/>
      <c r="I135" s="48"/>
      <c r="J135" s="86" t="s">
        <v>258</v>
      </c>
      <c r="K135" s="45"/>
      <c r="L135" s="214"/>
    </row>
    <row r="136" spans="1:12" s="43" customFormat="1">
      <c r="A136" s="170"/>
      <c r="B136" s="85"/>
      <c r="C136" s="74"/>
      <c r="D136" s="81"/>
      <c r="E136" s="179"/>
      <c r="F136" s="75"/>
      <c r="G136" s="74"/>
      <c r="H136" s="74"/>
      <c r="I136" s="48"/>
      <c r="J136" s="86"/>
      <c r="K136" s="45"/>
      <c r="L136" s="214"/>
    </row>
    <row r="137" spans="1:12" s="43" customFormat="1">
      <c r="A137" s="170"/>
      <c r="B137" s="85"/>
      <c r="C137" s="74"/>
      <c r="D137" s="74" t="s">
        <v>30</v>
      </c>
      <c r="E137" s="75" t="s">
        <v>304</v>
      </c>
      <c r="F137" s="75"/>
      <c r="G137" s="74"/>
      <c r="H137" s="74"/>
      <c r="I137" s="48"/>
      <c r="J137" s="86" t="s">
        <v>258</v>
      </c>
      <c r="K137" s="45"/>
      <c r="L137" s="214"/>
    </row>
    <row r="138" spans="1:12" s="43" customFormat="1">
      <c r="A138" s="170"/>
      <c r="B138" s="85"/>
      <c r="C138" s="74"/>
      <c r="D138" s="74"/>
      <c r="E138" s="75"/>
      <c r="F138" s="75"/>
      <c r="G138" s="74"/>
      <c r="H138" s="74"/>
      <c r="I138" s="48"/>
      <c r="J138" s="86"/>
      <c r="K138" s="45"/>
      <c r="L138" s="214"/>
    </row>
    <row r="139" spans="1:12" s="43" customFormat="1">
      <c r="A139" s="170"/>
      <c r="B139" s="85">
        <v>58</v>
      </c>
      <c r="C139" s="74"/>
      <c r="D139" s="81">
        <v>1</v>
      </c>
      <c r="E139" s="179" t="s">
        <v>305</v>
      </c>
      <c r="F139" s="75"/>
      <c r="G139" s="74"/>
      <c r="H139" s="74"/>
      <c r="I139" s="48"/>
      <c r="J139" s="86" t="s">
        <v>258</v>
      </c>
      <c r="K139" s="45"/>
      <c r="L139" s="214"/>
    </row>
    <row r="140" spans="1:12" s="43" customFormat="1">
      <c r="A140" s="170"/>
      <c r="B140" s="85">
        <v>59</v>
      </c>
      <c r="C140" s="74"/>
      <c r="D140" s="81" t="s">
        <v>233</v>
      </c>
      <c r="E140" s="82" t="s">
        <v>306</v>
      </c>
      <c r="F140" s="74"/>
      <c r="G140" s="74"/>
      <c r="H140" s="74"/>
      <c r="I140" s="48"/>
      <c r="J140" s="86" t="s">
        <v>258</v>
      </c>
      <c r="K140" s="45"/>
      <c r="L140" s="214"/>
    </row>
    <row r="141" spans="1:12" s="43" customFormat="1">
      <c r="A141" s="170"/>
      <c r="B141" s="85">
        <v>60</v>
      </c>
      <c r="C141" s="74"/>
      <c r="D141" s="81" t="s">
        <v>233</v>
      </c>
      <c r="E141" s="82" t="s">
        <v>307</v>
      </c>
      <c r="F141" s="74"/>
      <c r="G141" s="74"/>
      <c r="H141" s="74"/>
      <c r="I141" s="48"/>
      <c r="J141" s="86" t="s">
        <v>258</v>
      </c>
      <c r="K141" s="45"/>
      <c r="L141" s="214"/>
    </row>
    <row r="142" spans="1:12" s="43" customFormat="1">
      <c r="A142" s="170"/>
      <c r="B142" s="85">
        <v>61</v>
      </c>
      <c r="C142" s="74"/>
      <c r="D142" s="81">
        <v>2</v>
      </c>
      <c r="E142" s="179" t="s">
        <v>308</v>
      </c>
      <c r="F142" s="75"/>
      <c r="G142" s="74"/>
      <c r="H142" s="74"/>
      <c r="I142" s="48"/>
      <c r="J142" s="86" t="s">
        <v>258</v>
      </c>
      <c r="K142" s="45"/>
      <c r="L142" s="214"/>
    </row>
    <row r="143" spans="1:12" s="43" customFormat="1">
      <c r="A143" s="170"/>
      <c r="B143" s="85"/>
      <c r="C143" s="74"/>
      <c r="D143" s="81"/>
      <c r="E143" s="179"/>
      <c r="F143" s="75"/>
      <c r="G143" s="74"/>
      <c r="H143" s="74"/>
      <c r="I143" s="48"/>
      <c r="J143" s="86"/>
      <c r="K143" s="45"/>
      <c r="L143" s="214"/>
    </row>
    <row r="144" spans="1:12" s="43" customFormat="1">
      <c r="A144" s="170"/>
      <c r="B144" s="85">
        <v>62</v>
      </c>
      <c r="C144" s="74"/>
      <c r="D144" s="81">
        <v>3</v>
      </c>
      <c r="E144" s="179" t="s">
        <v>302</v>
      </c>
      <c r="F144" s="75"/>
      <c r="G144" s="74"/>
      <c r="H144" s="74"/>
      <c r="I144" s="48"/>
      <c r="J144" s="86" t="s">
        <v>258</v>
      </c>
      <c r="K144" s="45"/>
      <c r="L144" s="214"/>
    </row>
    <row r="145" spans="1:12" s="43" customFormat="1">
      <c r="A145" s="170"/>
      <c r="B145" s="85"/>
      <c r="C145" s="74"/>
      <c r="D145" s="81"/>
      <c r="E145" s="179"/>
      <c r="F145" s="75"/>
      <c r="G145" s="74"/>
      <c r="H145" s="74"/>
      <c r="I145" s="48"/>
      <c r="J145" s="86"/>
      <c r="K145" s="45"/>
      <c r="L145" s="214"/>
    </row>
    <row r="146" spans="1:12" s="43" customFormat="1">
      <c r="A146" s="170"/>
      <c r="B146" s="85">
        <v>63</v>
      </c>
      <c r="C146" s="74"/>
      <c r="D146" s="81">
        <v>4</v>
      </c>
      <c r="E146" s="179" t="s">
        <v>309</v>
      </c>
      <c r="F146" s="75"/>
      <c r="G146" s="74"/>
      <c r="H146" s="74"/>
      <c r="I146" s="48"/>
      <c r="J146" s="86" t="s">
        <v>258</v>
      </c>
      <c r="K146" s="45"/>
      <c r="L146" s="214"/>
    </row>
    <row r="147" spans="1:12" s="43" customFormat="1">
      <c r="A147" s="170"/>
      <c r="B147" s="85"/>
      <c r="C147" s="74"/>
      <c r="D147" s="81"/>
      <c r="E147" s="179"/>
      <c r="F147" s="75"/>
      <c r="G147" s="74"/>
      <c r="H147" s="74"/>
      <c r="I147" s="48"/>
      <c r="J147" s="86"/>
      <c r="K147" s="45"/>
      <c r="L147" s="214"/>
    </row>
    <row r="148" spans="1:12" s="43" customFormat="1">
      <c r="A148" s="170"/>
      <c r="B148" s="85"/>
      <c r="C148" s="74"/>
      <c r="D148" s="74" t="s">
        <v>66</v>
      </c>
      <c r="E148" s="75" t="s">
        <v>310</v>
      </c>
      <c r="F148" s="75"/>
      <c r="G148" s="74"/>
      <c r="H148" s="74"/>
      <c r="I148" s="48"/>
      <c r="J148" s="86" t="s">
        <v>342</v>
      </c>
      <c r="K148" s="45">
        <f>pasivi!E31</f>
        <v>32144465</v>
      </c>
      <c r="L148" s="214"/>
    </row>
    <row r="149" spans="1:12" s="43" customFormat="1">
      <c r="A149" s="170"/>
      <c r="B149" s="85"/>
      <c r="C149" s="74"/>
      <c r="D149" s="74"/>
      <c r="E149" s="75"/>
      <c r="F149" s="75"/>
      <c r="G149" s="74"/>
      <c r="H149" s="74"/>
      <c r="I149" s="48"/>
      <c r="J149" s="86"/>
      <c r="K149" s="45"/>
      <c r="L149" s="214"/>
    </row>
    <row r="150" spans="1:12" s="43" customFormat="1">
      <c r="A150" s="170"/>
      <c r="B150" s="85">
        <v>66</v>
      </c>
      <c r="C150" s="74"/>
      <c r="D150" s="81">
        <v>1</v>
      </c>
      <c r="E150" s="179" t="s">
        <v>311</v>
      </c>
      <c r="F150" s="75"/>
      <c r="G150" s="74"/>
      <c r="H150" s="74"/>
      <c r="I150" s="48"/>
      <c r="J150" s="86" t="s">
        <v>258</v>
      </c>
      <c r="K150" s="45"/>
      <c r="L150" s="214"/>
    </row>
    <row r="151" spans="1:12" s="43" customFormat="1">
      <c r="A151" s="170"/>
      <c r="B151" s="85"/>
      <c r="C151" s="74"/>
      <c r="D151" s="81"/>
      <c r="E151" s="179"/>
      <c r="F151" s="75"/>
      <c r="G151" s="74"/>
      <c r="H151" s="74"/>
      <c r="I151" s="48"/>
      <c r="J151" s="86"/>
      <c r="K151" s="45"/>
      <c r="L151" s="214"/>
    </row>
    <row r="152" spans="1:12" s="43" customFormat="1">
      <c r="A152" s="170"/>
      <c r="B152" s="85">
        <v>67</v>
      </c>
      <c r="C152" s="74"/>
      <c r="D152" s="81">
        <v>2</v>
      </c>
      <c r="E152" s="179" t="s">
        <v>312</v>
      </c>
      <c r="F152" s="75"/>
      <c r="G152" s="74"/>
      <c r="H152" s="74"/>
      <c r="I152" s="48"/>
      <c r="J152" s="86" t="s">
        <v>258</v>
      </c>
      <c r="K152" s="45"/>
      <c r="L152" s="214"/>
    </row>
    <row r="153" spans="1:12" s="43" customFormat="1">
      <c r="A153" s="170"/>
      <c r="B153" s="85"/>
      <c r="C153" s="74"/>
      <c r="D153" s="81"/>
      <c r="E153" s="179"/>
      <c r="F153" s="75"/>
      <c r="G153" s="74"/>
      <c r="H153" s="74"/>
      <c r="I153" s="48"/>
      <c r="J153" s="86"/>
      <c r="K153" s="45"/>
      <c r="L153" s="214"/>
    </row>
    <row r="154" spans="1:12" s="43" customFormat="1">
      <c r="A154" s="170"/>
      <c r="B154" s="85">
        <v>68</v>
      </c>
      <c r="C154" s="74"/>
      <c r="D154" s="81">
        <v>3</v>
      </c>
      <c r="E154" s="179" t="s">
        <v>313</v>
      </c>
      <c r="F154" s="75"/>
      <c r="G154" s="74"/>
      <c r="H154" s="74"/>
      <c r="I154" s="48"/>
      <c r="J154" s="86" t="s">
        <v>342</v>
      </c>
      <c r="K154" s="45">
        <f>pasivi!E35</f>
        <v>25030000</v>
      </c>
      <c r="L154" s="214"/>
    </row>
    <row r="155" spans="1:12" s="43" customFormat="1">
      <c r="A155" s="170"/>
      <c r="B155" s="85"/>
      <c r="C155" s="74"/>
      <c r="D155" s="81"/>
      <c r="E155" s="179"/>
      <c r="F155" s="75"/>
      <c r="G155" s="74"/>
      <c r="H155" s="74"/>
      <c r="I155" s="48"/>
      <c r="J155" s="86"/>
      <c r="K155" s="45"/>
      <c r="L155" s="214"/>
    </row>
    <row r="156" spans="1:12" s="43" customFormat="1">
      <c r="A156" s="170"/>
      <c r="B156" s="85">
        <v>69</v>
      </c>
      <c r="C156" s="74"/>
      <c r="D156" s="81">
        <v>4</v>
      </c>
      <c r="E156" s="179" t="s">
        <v>314</v>
      </c>
      <c r="F156" s="75"/>
      <c r="G156" s="74"/>
      <c r="H156" s="74"/>
      <c r="I156" s="48"/>
      <c r="J156" s="86" t="s">
        <v>258</v>
      </c>
      <c r="K156" s="45"/>
      <c r="L156" s="214"/>
    </row>
    <row r="157" spans="1:12" s="43" customFormat="1">
      <c r="A157" s="170"/>
      <c r="B157" s="85"/>
      <c r="C157" s="74"/>
      <c r="D157" s="81"/>
      <c r="E157" s="179"/>
      <c r="F157" s="75"/>
      <c r="G157" s="74"/>
      <c r="H157" s="74"/>
      <c r="I157" s="48"/>
      <c r="J157" s="86"/>
      <c r="K157" s="45"/>
      <c r="L157" s="214"/>
    </row>
    <row r="158" spans="1:12" s="43" customFormat="1">
      <c r="A158" s="170"/>
      <c r="B158" s="85">
        <v>70</v>
      </c>
      <c r="C158" s="74"/>
      <c r="D158" s="81">
        <v>5</v>
      </c>
      <c r="E158" s="179" t="s">
        <v>315</v>
      </c>
      <c r="F158" s="75"/>
      <c r="G158" s="74"/>
      <c r="H158" s="74"/>
      <c r="I158" s="48"/>
      <c r="J158" s="86" t="s">
        <v>258</v>
      </c>
      <c r="K158" s="45"/>
      <c r="L158" s="214"/>
    </row>
    <row r="159" spans="1:12" s="43" customFormat="1">
      <c r="A159" s="170"/>
      <c r="B159" s="85"/>
      <c r="C159" s="74"/>
      <c r="D159" s="81"/>
      <c r="E159" s="179"/>
      <c r="F159" s="75"/>
      <c r="G159" s="74"/>
      <c r="H159" s="74"/>
      <c r="I159" s="48"/>
      <c r="J159" s="86"/>
      <c r="K159" s="45"/>
      <c r="L159" s="214"/>
    </row>
    <row r="160" spans="1:12" s="43" customFormat="1">
      <c r="A160" s="170"/>
      <c r="B160" s="85">
        <v>71</v>
      </c>
      <c r="C160" s="74"/>
      <c r="D160" s="81">
        <v>6</v>
      </c>
      <c r="E160" s="179" t="s">
        <v>316</v>
      </c>
      <c r="F160" s="75"/>
      <c r="G160" s="74"/>
      <c r="H160" s="74"/>
      <c r="I160" s="48"/>
      <c r="J160" s="86" t="s">
        <v>258</v>
      </c>
      <c r="K160" s="45"/>
      <c r="L160" s="214"/>
    </row>
    <row r="161" spans="1:12" s="43" customFormat="1">
      <c r="A161" s="170"/>
      <c r="B161" s="85"/>
      <c r="C161" s="74"/>
      <c r="D161" s="81"/>
      <c r="E161" s="179"/>
      <c r="F161" s="75"/>
      <c r="G161" s="74"/>
      <c r="H161" s="74"/>
      <c r="I161" s="48"/>
      <c r="J161" s="86"/>
      <c r="K161" s="45"/>
      <c r="L161" s="214"/>
    </row>
    <row r="162" spans="1:12" s="43" customFormat="1">
      <c r="A162" s="170"/>
      <c r="B162" s="85">
        <v>72</v>
      </c>
      <c r="C162" s="74"/>
      <c r="D162" s="81">
        <v>7</v>
      </c>
      <c r="E162" s="179" t="s">
        <v>317</v>
      </c>
      <c r="F162" s="75"/>
      <c r="G162" s="74"/>
      <c r="H162" s="74"/>
      <c r="I162" s="48"/>
      <c r="J162" s="86" t="s">
        <v>342</v>
      </c>
      <c r="K162" s="45">
        <f>pasivi!E38</f>
        <v>678603</v>
      </c>
      <c r="L162" s="214"/>
    </row>
    <row r="163" spans="1:12" s="43" customFormat="1">
      <c r="A163" s="170"/>
      <c r="B163" s="85"/>
      <c r="C163" s="74"/>
      <c r="D163" s="81"/>
      <c r="E163" s="179"/>
      <c r="F163" s="75"/>
      <c r="G163" s="74"/>
      <c r="H163" s="74"/>
      <c r="I163" s="48"/>
      <c r="J163" s="86"/>
      <c r="K163" s="45"/>
      <c r="L163" s="214"/>
    </row>
    <row r="164" spans="1:12" s="43" customFormat="1">
      <c r="A164" s="170"/>
      <c r="B164" s="85">
        <v>73</v>
      </c>
      <c r="C164" s="74"/>
      <c r="D164" s="81">
        <v>8</v>
      </c>
      <c r="E164" s="179" t="s">
        <v>318</v>
      </c>
      <c r="F164" s="75"/>
      <c r="G164" s="74"/>
      <c r="H164" s="74"/>
      <c r="I164" s="48"/>
      <c r="J164" s="86" t="s">
        <v>258</v>
      </c>
      <c r="K164" s="45"/>
      <c r="L164" s="214"/>
    </row>
    <row r="165" spans="1:12" s="43" customFormat="1">
      <c r="A165" s="170"/>
      <c r="B165" s="85"/>
      <c r="C165" s="74"/>
      <c r="D165" s="81"/>
      <c r="E165" s="179"/>
      <c r="F165" s="75"/>
      <c r="G165" s="74"/>
      <c r="H165" s="74"/>
      <c r="I165" s="48"/>
      <c r="J165" s="86"/>
      <c r="K165" s="45"/>
      <c r="L165" s="214"/>
    </row>
    <row r="166" spans="1:12" s="43" customFormat="1">
      <c r="A166" s="170"/>
      <c r="B166" s="85">
        <v>74</v>
      </c>
      <c r="C166" s="74"/>
      <c r="D166" s="81">
        <v>9</v>
      </c>
      <c r="E166" s="179" t="s">
        <v>319</v>
      </c>
      <c r="F166" s="75"/>
      <c r="G166" s="74"/>
      <c r="H166" s="74"/>
      <c r="I166" s="48"/>
      <c r="J166" s="86" t="s">
        <v>342</v>
      </c>
      <c r="K166" s="45">
        <f>pasivi!E40</f>
        <v>4754411</v>
      </c>
      <c r="L166" s="214"/>
    </row>
    <row r="167" spans="1:12" s="43" customFormat="1">
      <c r="A167" s="170"/>
      <c r="B167" s="85"/>
      <c r="C167" s="74"/>
      <c r="D167" s="81"/>
      <c r="E167" s="179"/>
      <c r="F167" s="75"/>
      <c r="G167" s="74"/>
      <c r="H167" s="74"/>
      <c r="I167" s="48"/>
      <c r="J167" s="86"/>
      <c r="K167" s="45"/>
      <c r="L167" s="214"/>
    </row>
    <row r="168" spans="1:12" s="43" customFormat="1">
      <c r="A168" s="170"/>
      <c r="B168" s="85">
        <v>75</v>
      </c>
      <c r="C168" s="74"/>
      <c r="D168" s="81">
        <v>10</v>
      </c>
      <c r="E168" s="179" t="s">
        <v>320</v>
      </c>
      <c r="F168" s="75"/>
      <c r="G168" s="74"/>
      <c r="H168" s="74"/>
      <c r="I168" s="48"/>
      <c r="J168" s="86" t="s">
        <v>342</v>
      </c>
      <c r="K168" s="45">
        <f>pasivi!E41</f>
        <v>1681451</v>
      </c>
      <c r="L168" s="214"/>
    </row>
    <row r="169" spans="1:12" s="43" customFormat="1">
      <c r="A169" s="170"/>
      <c r="B169" s="171"/>
      <c r="C169" s="45"/>
      <c r="D169" s="45"/>
      <c r="E169" s="45"/>
      <c r="F169" s="45"/>
      <c r="G169" s="45"/>
      <c r="H169" s="45"/>
      <c r="I169" s="45"/>
      <c r="J169" s="45"/>
      <c r="K169" s="45"/>
      <c r="L169" s="214"/>
    </row>
    <row r="170" spans="1:12" s="192" customFormat="1">
      <c r="A170" s="170"/>
      <c r="B170" s="171"/>
      <c r="C170" s="45"/>
      <c r="D170" s="45"/>
      <c r="E170" s="188" t="s">
        <v>321</v>
      </c>
      <c r="F170" s="189" t="s">
        <v>322</v>
      </c>
      <c r="G170" s="190"/>
      <c r="H170" s="190"/>
      <c r="I170" s="190"/>
      <c r="J170" s="191" t="s">
        <v>236</v>
      </c>
      <c r="K170" s="190">
        <f>'a-sh'!J43</f>
        <v>1868279</v>
      </c>
      <c r="L170" s="216"/>
    </row>
    <row r="171" spans="1:12" s="192" customFormat="1">
      <c r="A171" s="193"/>
      <c r="B171" s="191"/>
      <c r="C171" s="190"/>
      <c r="D171" s="190"/>
      <c r="E171" s="188" t="s">
        <v>321</v>
      </c>
      <c r="F171" s="190" t="s">
        <v>323</v>
      </c>
      <c r="G171" s="190"/>
      <c r="H171" s="190"/>
      <c r="I171" s="190"/>
      <c r="J171" s="191" t="s">
        <v>236</v>
      </c>
      <c r="K171" s="194">
        <v>0</v>
      </c>
      <c r="L171" s="216"/>
    </row>
    <row r="172" spans="1:12" s="192" customFormat="1">
      <c r="A172" s="193"/>
      <c r="B172" s="191"/>
      <c r="C172" s="190"/>
      <c r="D172" s="190"/>
      <c r="E172" s="188" t="s">
        <v>321</v>
      </c>
      <c r="F172" s="190" t="s">
        <v>324</v>
      </c>
      <c r="G172" s="190"/>
      <c r="H172" s="190"/>
      <c r="I172" s="190"/>
      <c r="J172" s="191" t="s">
        <v>236</v>
      </c>
      <c r="K172" s="194">
        <f>SUM(K170:K171)</f>
        <v>1868279</v>
      </c>
      <c r="L172" s="216"/>
    </row>
    <row r="173" spans="1:12" s="192" customFormat="1">
      <c r="A173" s="193"/>
      <c r="B173" s="191"/>
      <c r="C173" s="190"/>
      <c r="D173" s="190"/>
      <c r="E173" s="188" t="s">
        <v>321</v>
      </c>
      <c r="F173" s="195" t="s">
        <v>325</v>
      </c>
      <c r="G173" s="190"/>
      <c r="H173" s="190"/>
      <c r="I173" s="190"/>
      <c r="J173" s="191" t="s">
        <v>236</v>
      </c>
      <c r="K173" s="194">
        <v>186828</v>
      </c>
      <c r="L173" s="216"/>
    </row>
    <row r="174" spans="1:12" s="192" customFormat="1">
      <c r="A174" s="193"/>
      <c r="B174" s="191"/>
      <c r="C174" s="190"/>
      <c r="D174" s="190"/>
      <c r="E174" s="190"/>
      <c r="F174" s="190"/>
      <c r="G174" s="190"/>
      <c r="H174" s="190"/>
      <c r="I174" s="190"/>
      <c r="J174" s="190"/>
      <c r="K174" s="190"/>
      <c r="L174" s="216"/>
    </row>
    <row r="175" spans="1:12" s="139" customFormat="1">
      <c r="A175" s="193"/>
      <c r="B175" s="191"/>
      <c r="C175" s="285" t="s">
        <v>326</v>
      </c>
      <c r="D175" s="285"/>
      <c r="E175" s="196" t="s">
        <v>327</v>
      </c>
      <c r="F175" s="137"/>
      <c r="G175" s="137"/>
      <c r="H175" s="137"/>
      <c r="I175" s="137"/>
      <c r="J175" s="137"/>
      <c r="K175" s="137"/>
      <c r="L175" s="211"/>
    </row>
    <row r="176" spans="1:12" s="139" customFormat="1">
      <c r="A176" s="140"/>
      <c r="B176" s="141"/>
      <c r="C176" s="137"/>
      <c r="D176" s="137"/>
      <c r="E176" s="137"/>
      <c r="F176" s="137"/>
      <c r="G176" s="137"/>
      <c r="H176" s="137"/>
      <c r="I176" s="137"/>
      <c r="J176" s="137"/>
      <c r="K176" s="137"/>
      <c r="L176" s="211"/>
    </row>
    <row r="177" spans="1:12">
      <c r="A177" s="140"/>
      <c r="B177" s="141"/>
      <c r="C177" s="137"/>
      <c r="D177" s="97"/>
      <c r="E177" s="74" t="s">
        <v>328</v>
      </c>
      <c r="F177" s="48"/>
      <c r="G177" s="48"/>
      <c r="H177" s="48"/>
      <c r="I177" s="48"/>
      <c r="J177" s="48"/>
      <c r="K177" s="48"/>
      <c r="L177" s="213"/>
    </row>
    <row r="178" spans="1:12">
      <c r="A178" s="148"/>
      <c r="B178" s="149"/>
      <c r="C178" s="48"/>
      <c r="D178" s="74" t="s">
        <v>329</v>
      </c>
      <c r="E178" s="74"/>
      <c r="F178" s="48"/>
      <c r="G178" s="48"/>
      <c r="H178" s="48"/>
      <c r="I178" s="48"/>
      <c r="J178" s="48"/>
      <c r="K178" s="48"/>
      <c r="L178" s="213"/>
    </row>
    <row r="179" spans="1:12">
      <c r="A179" s="148"/>
      <c r="B179" s="149"/>
      <c r="C179" s="48"/>
      <c r="D179" s="74"/>
      <c r="E179" s="74" t="s">
        <v>330</v>
      </c>
      <c r="F179" s="48"/>
      <c r="G179" s="48"/>
      <c r="H179" s="48"/>
      <c r="I179" s="48"/>
      <c r="J179" s="48"/>
      <c r="K179" s="48"/>
      <c r="L179" s="213"/>
    </row>
    <row r="180" spans="1:12">
      <c r="A180" s="148"/>
      <c r="B180" s="149"/>
      <c r="C180" s="48"/>
      <c r="D180" s="74" t="s">
        <v>362</v>
      </c>
      <c r="E180" s="74"/>
      <c r="F180" s="48"/>
      <c r="G180" s="48"/>
      <c r="H180" s="48"/>
      <c r="I180" s="48"/>
      <c r="J180" s="48"/>
      <c r="K180" s="48"/>
      <c r="L180" s="213"/>
    </row>
    <row r="181" spans="1:12">
      <c r="A181" s="217"/>
      <c r="B181" s="218"/>
      <c r="C181" s="219"/>
      <c r="D181" s="219"/>
      <c r="E181" s="219"/>
      <c r="F181" s="219"/>
      <c r="G181" s="219"/>
      <c r="H181" s="219"/>
      <c r="I181" s="219"/>
      <c r="J181" s="219"/>
      <c r="K181" s="219"/>
      <c r="L181" s="220"/>
    </row>
    <row r="182" spans="1:12">
      <c r="A182" s="148"/>
      <c r="B182" s="149"/>
      <c r="C182" s="48"/>
      <c r="D182" s="48"/>
      <c r="E182" s="48"/>
      <c r="F182" s="48"/>
      <c r="G182" s="48"/>
      <c r="H182" s="48"/>
      <c r="I182" s="48"/>
      <c r="J182" s="48"/>
      <c r="K182" s="48"/>
      <c r="L182" s="48"/>
    </row>
    <row r="183" spans="1:12">
      <c r="A183" s="148"/>
      <c r="B183" s="149"/>
      <c r="C183" s="48"/>
      <c r="D183" s="48"/>
      <c r="E183" s="48"/>
      <c r="F183" s="48"/>
      <c r="G183" s="48"/>
      <c r="H183" s="48"/>
      <c r="I183" s="48"/>
      <c r="J183" s="48"/>
      <c r="K183" s="48"/>
      <c r="L183" s="48"/>
    </row>
    <row r="184" spans="1:12" s="139" customFormat="1">
      <c r="A184" s="148"/>
      <c r="B184" s="149"/>
      <c r="C184" s="48"/>
      <c r="D184" s="48"/>
      <c r="E184" s="48"/>
      <c r="F184" s="48"/>
      <c r="G184" s="48"/>
    </row>
    <row r="185" spans="1:12">
      <c r="A185" s="139"/>
      <c r="B185" s="197"/>
      <c r="C185" s="139"/>
      <c r="D185" s="139"/>
      <c r="E185" s="139"/>
      <c r="F185" s="139"/>
      <c r="G185" s="139"/>
    </row>
  </sheetData>
  <mergeCells count="37">
    <mergeCell ref="E82:E83"/>
    <mergeCell ref="D82:D83"/>
    <mergeCell ref="I82:K82"/>
    <mergeCell ref="E39:F39"/>
    <mergeCell ref="E40:F40"/>
    <mergeCell ref="E45:F45"/>
    <mergeCell ref="G51:H51"/>
    <mergeCell ref="A4:L4"/>
    <mergeCell ref="C6:D6"/>
    <mergeCell ref="D11:D12"/>
    <mergeCell ref="E11:F12"/>
    <mergeCell ref="G11:G12"/>
    <mergeCell ref="H11:I12"/>
    <mergeCell ref="E15:F15"/>
    <mergeCell ref="H15:I15"/>
    <mergeCell ref="E16:F16"/>
    <mergeCell ref="H16:I16"/>
    <mergeCell ref="E17:F17"/>
    <mergeCell ref="H17:I17"/>
    <mergeCell ref="E18:F18"/>
    <mergeCell ref="H18:I18"/>
    <mergeCell ref="E20:F20"/>
    <mergeCell ref="H20:I20"/>
    <mergeCell ref="E22:K22"/>
    <mergeCell ref="D24:D25"/>
    <mergeCell ref="E24:I25"/>
    <mergeCell ref="E19:F19"/>
    <mergeCell ref="E26:I26"/>
    <mergeCell ref="E27:I27"/>
    <mergeCell ref="E28:I28"/>
    <mergeCell ref="E29:I29"/>
    <mergeCell ref="C175:D175"/>
    <mergeCell ref="E107:F107"/>
    <mergeCell ref="E108:F108"/>
    <mergeCell ref="E113:F113"/>
    <mergeCell ref="E30:K30"/>
    <mergeCell ref="F82:H82"/>
  </mergeCells>
  <phoneticPr fontId="10" type="noConversion"/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f.nr1</vt:lpstr>
      <vt:lpstr>aktivi</vt:lpstr>
      <vt:lpstr>pasivi</vt:lpstr>
      <vt:lpstr>a-sh</vt:lpstr>
      <vt:lpstr>keshflou</vt:lpstr>
      <vt:lpstr>K.VETA</vt:lpstr>
      <vt:lpstr>shenime</vt:lpstr>
      <vt:lpstr>spjeguese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2011-03-17T10:51:15Z</cp:lastPrinted>
  <dcterms:created xsi:type="dcterms:W3CDTF">2009-02-15T10:19:09Z</dcterms:created>
  <dcterms:modified xsi:type="dcterms:W3CDTF">2022-07-23T10:42:09Z</dcterms:modified>
</cp:coreProperties>
</file>