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12075" tabRatio="883"/>
  </bookViews>
  <sheets>
    <sheet name="1.Pasqyra e Perform. (natyra)" sheetId="18" r:id="rId1"/>
    <sheet name="Shpenzime te pazbritshme 14  " sheetId="11" state="hidden" r:id="rId2"/>
    <sheet name="Pasq.e pozicionit financiar" sheetId="19" r:id="rId3"/>
    <sheet name="Sheet1" sheetId="20" r:id="rId4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5" i="19" l="1"/>
  <c r="D69" i="19" s="1"/>
  <c r="D71" i="19" s="1"/>
  <c r="B65" i="19"/>
  <c r="B69" i="19" s="1"/>
  <c r="B71" i="19" s="1"/>
  <c r="D58" i="19"/>
  <c r="D73" i="19" s="1"/>
  <c r="B58" i="19"/>
  <c r="B73" i="19" s="1"/>
  <c r="D44" i="19"/>
  <c r="D46" i="19" s="1"/>
  <c r="D48" i="19" s="1"/>
  <c r="D75" i="19" s="1"/>
  <c r="B44" i="19"/>
  <c r="B46" i="19" s="1"/>
  <c r="B48" i="19" s="1"/>
  <c r="B75" i="19" s="1"/>
  <c r="D32" i="19"/>
  <c r="D34" i="19" s="1"/>
  <c r="D36" i="19" s="1"/>
  <c r="B32" i="19"/>
  <c r="B34" i="19" s="1"/>
  <c r="B36" i="19" s="1"/>
  <c r="D22" i="19"/>
  <c r="B22" i="19"/>
  <c r="D77" i="19" l="1"/>
  <c r="B77" i="19"/>
  <c r="B28" i="18" l="1"/>
  <c r="B30" i="18" s="1"/>
  <c r="B21" i="18"/>
  <c r="D28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<sst xmlns="http://schemas.openxmlformats.org/spreadsheetml/2006/main" count="485" uniqueCount="323">
  <si>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</si>
  <si>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</si>
  <si>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</si>
  <si>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</si>
  <si>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</si>
  <si>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</si>
  <si>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</si>
  <si>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</si>
  <si>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</si>
  <si>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</si>
  <si>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</si>
  <si>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</si>
  <si>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</si>
  <si>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</si>
  <si>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</si>
  <si>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</si>
  <si>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</si>
  <si>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</si>
  <si>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</si>
  <si>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</si>
  <si>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</si>
  <si>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</si>
  <si>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</si>
  <si>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</si>
  <si>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</si>
  <si>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</si>
  <si>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</si>
  <si>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</si>
  <si>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</si>
  <si>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</si>
  <si>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</si>
  <si>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</si>
  <si>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</si>
  <si>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</si>
  <si>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</si>
  <si>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</si>
  <si>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</si>
  <si>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</si>
  <si>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</si>
  <si>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</si>
  <si>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</si>
  <si>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</si>
  <si>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</si>
  <si>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</si>
  <si>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</si>
  <si>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</si>
  <si>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</si>
  <si>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</si>
  <si>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</si>
  <si>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</si>
  <si>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</si>
  <si>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</si>
  <si>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</si>
  <si>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</si>
  <si>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</si>
  <si>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</si>
  <si>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</si>
  <si>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</si>
  <si>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</si>
  <si>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</si>
  <si>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</si>
  <si>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</si>
  <si>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</si>
  <si>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</si>
  <si>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</si>
  <si>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</si>
  <si>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</si>
  <si>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</si>
  <si>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</si>
  <si>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</si>
  <si>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</si>
  <si>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</si>
  <si>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</si>
  <si>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</si>
  <si>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</si>
  <si>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</si>
  <si>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</si>
  <si>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</si>
  <si>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</si>
  <si>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</si>
  <si>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</si>
  <si>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</si>
  <si>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</si>
  <si>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</si>
  <si>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</si>
  <si>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</si>
  <si>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</si>
  <si>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</si>
  <si>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</si>
  <si>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</si>
  <si>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</si>
  <si>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</si>
  <si>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</si>
  <si>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</si>
  <si>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</si>
  <si>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</si>
  <si>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</si>
  <si>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</si>
  <si>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</si>
  <si>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</si>
  <si>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</si>
  <si>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</si>
  <si>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</si>
  <si>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</si>
  <si>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</si>
  <si>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</si>
  <si>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</si>
  <si>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</si>
  <si>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</si>
  <si>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</si>
  <si>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</si>
  <si>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</si>
  <si>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</si>
  <si>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</si>
  <si>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</si>
  <si>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</si>
  <si>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</si>
  <si>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</si>
  <si>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</si>
  <si>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</si>
  <si>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</si>
  <si>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</si>
  <si>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</si>
  <si>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</si>
  <si>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</si>
  <si>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</si>
  <si>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</si>
  <si>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</si>
  <si>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</si>
  <si>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</si>
  <si>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</si>
  <si>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</si>
  <si>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</si>
  <si>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</si>
  <si>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</si>
  <si>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</si>
  <si>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</si>
  <si>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</si>
  <si>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</si>
  <si>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</si>
  <si>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</si>
  <si>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</si>
  <si>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</si>
  <si>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</si>
  <si>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</si>
  <si>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</si>
  <si>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</si>
  <si>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</si>
  <si>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</si>
  <si>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</si>
  <si>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</si>
  <si>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</si>
  <si>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</si>
  <si>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</si>
  <si>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</si>
  <si>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</si>
  <si>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</si>
  <si>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</si>
  <si>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</si>
  <si>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</si>
  <si>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</si>
  <si>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</si>
  <si>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</si>
  <si>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</si>
  <si>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</si>
  <si>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</si>
  <si>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</si>
  <si>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</si>
  <si>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</si>
  <si>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</si>
  <si>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</si>
  <si>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</si>
  <si>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</si>
  <si>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</si>
  <si>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</si>
  <si>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</si>
  <si>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</si>
  <si>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</si>
  <si>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</si>
  <si>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</si>
  <si>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</si>
  <si>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</si>
  <si>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</si>
  <si>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</si>
  <si>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</si>
  <si>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</si>
  <si>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</si>
  <si>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</si>
  <si>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</si>
  <si>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</si>
  <si>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</si>
  <si>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</si>
  <si>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</si>
  <si>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</si>
  <si>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</si>
  <si>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</si>
  <si>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</si>
  <si>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</si>
  <si>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</si>
  <si>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</si>
  <si>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</si>
  <si>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</si>
  <si>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</si>
  <si>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</si>
  <si>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</si>
  <si>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</si>
  <si>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</si>
  <si>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</si>
  <si>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</si>
  <si>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</si>
  <si>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</si>
  <si>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</si>
  <si>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</si>
  <si>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</si>
  <si>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</si>
  <si>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</si>
  <si>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</si>
  <si>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</si>
  <si>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</si>
  <si>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</si>
  <si>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</si>
  <si>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</si>
  <si>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</si>
  <si>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</si>
  <si>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</si>
  <si>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</si>
  <si>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</si>
  <si>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</si>
  <si>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</si>
  <si>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</si>
  <si>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</si>
  <si>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</si>
  <si>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</si>
  <si>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</si>
  <si>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</si>
  <si>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</si>
  <si>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</si>
  <si>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</si>
  <si>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</si>
  <si>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</si>
  <si>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</si>
  <si>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</si>
  <si>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</si>
  <si>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</si>
  <si>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</si>
  <si>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</si>
  <si>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</si>
  <si>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</si>
  <si>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</si>
  <si>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</si>
  <si>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</si>
  <si>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</si>
  <si>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</si>
  <si>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</si>
  <si>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</si>
  <si>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</si>
  <si>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</si>
  <si>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</si>
  <si>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</si>
  <si>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</si>
  <si>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</si>
  <si>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</si>
  <si>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</si>
  <si>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</si>
  <si>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</si>
  <si>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</si>
  <si>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</si>
  <si>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ILIRIA-98</t>
  </si>
  <si>
    <t>K11329003H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</si>
  <si>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</si>
  <si>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</si>
  <si>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</si>
  <si>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</si>
  <si>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</si>
  <si>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</si>
  <si>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</si>
  <si>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</si>
  <si>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</si>
  <si>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</si>
  <si>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</si>
  <si>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</si>
  <si>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</si>
  <si>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</si>
  <si>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</si>
  <si>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</si>
  <si>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</si>
  <si>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</si>
  <si>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</si>
  <si>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</si>
  <si>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</si>
  <si>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</si>
  <si>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</si>
  <si>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</si>
  <si>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</si>
  <si>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</si>
  <si>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</si>
  <si>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</si>
  <si>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</si>
  <si>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</si>
  <si>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Rezerva te tjera (ligjore)</t>
  </si>
  <si>
    <t>Fitime/(humbje) te mbartura</t>
  </si>
  <si>
    <t>Shuma te njohura direkt ne kapital ne lidhje me aktivet e mbajtur per shitje</t>
  </si>
  <si>
    <t>Totali i kapitalit qe i takon pronareve njesise ekonomike</t>
  </si>
  <si>
    <t>Interesa jo-kontrollues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</si>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</sst>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5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3" fillId="0" borderId="0"/>
  </cellStyleXfs>
  <cellXfs count="9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6" fillId="0" borderId="0" xfId="6592" applyNumberFormat="1" applyFont="1" applyFill="1" applyBorder="1" applyAlignment="1" applyProtection="1">
      <alignment wrapText="1"/>
    </xf>
    <xf numFmtId="0" fontId="182" fillId="34" borderId="0" xfId="0" applyFont="1" applyFill="1"/>
    <xf numFmtId="37" fontId="175" fillId="0" borderId="0" xfId="0" applyNumberFormat="1" applyFont="1" applyFill="1" applyBorder="1" applyAlignment="1" applyProtection="1"/>
    <xf numFmtId="0" fontId="176" fillId="0" borderId="0" xfId="0" applyNumberFormat="1" applyFont="1" applyFill="1" applyBorder="1" applyAlignment="1" applyProtection="1"/>
    <xf numFmtId="0" fontId="180" fillId="0" borderId="0" xfId="6592" applyNumberFormat="1" applyFont="1" applyFill="1" applyBorder="1" applyAlignment="1" applyProtection="1">
      <alignment wrapText="1"/>
    </xf>
    <xf numFmtId="0" fontId="186" fillId="0" borderId="0" xfId="0" applyFont="1" applyBorder="1" applyAlignment="1"/>
    <xf numFmtId="0" fontId="176" fillId="0" borderId="0" xfId="6592" applyNumberFormat="1" applyFont="1" applyFill="1" applyBorder="1" applyAlignment="1" applyProtection="1"/>
    <xf numFmtId="3" fontId="187" fillId="0" borderId="0" xfId="0" applyNumberFormat="1" applyFont="1" applyBorder="1" applyAlignment="1">
      <alignment vertical="center"/>
    </xf>
    <xf numFmtId="37" fontId="178" fillId="61" borderId="0" xfId="0" applyNumberFormat="1" applyFont="1" applyFill="1"/>
    <xf numFmtId="37" fontId="178" fillId="0" borderId="0" xfId="0" applyNumberFormat="1" applyFont="1" applyBorder="1"/>
    <xf numFmtId="0" fontId="188" fillId="62" borderId="0" xfId="6592" applyNumberFormat="1" applyFont="1" applyFill="1" applyBorder="1" applyAlignment="1" applyProtection="1">
      <alignment wrapText="1"/>
    </xf>
    <xf numFmtId="37" fontId="177" fillId="0" borderId="25" xfId="0" applyNumberFormat="1" applyFont="1" applyBorder="1" applyAlignment="1">
      <alignment vertical="center"/>
    </xf>
    <xf numFmtId="37" fontId="177" fillId="0" borderId="0" xfId="0" applyNumberFormat="1" applyFont="1" applyBorder="1" applyAlignment="1">
      <alignment vertical="center"/>
    </xf>
    <xf numFmtId="37" fontId="178" fillId="0" borderId="0" xfId="0" applyNumberFormat="1" applyFont="1"/>
    <xf numFmtId="0" fontId="177" fillId="0" borderId="0" xfId="3275" applyFont="1" applyFill="1" applyBorder="1" applyAlignment="1">
      <alignment horizontal="left" vertical="center"/>
    </xf>
    <xf numFmtId="0" fontId="187" fillId="0" borderId="0" xfId="3275" applyFont="1" applyFill="1" applyBorder="1" applyAlignment="1">
      <alignment horizontal="left" vertical="center"/>
    </xf>
    <xf numFmtId="37" fontId="178" fillId="61" borderId="26" xfId="0" applyNumberFormat="1" applyFont="1" applyFill="1" applyBorder="1"/>
    <xf numFmtId="37" fontId="189" fillId="0" borderId="0" xfId="6592" applyNumberFormat="1" applyFont="1"/>
    <xf numFmtId="0" fontId="176" fillId="0" borderId="0" xfId="0" applyNumberFormat="1" applyFont="1" applyFill="1" applyBorder="1" applyAlignment="1" applyProtection="1">
      <alignment wrapText="1"/>
    </xf>
    <xf numFmtId="37" fontId="181" fillId="0" borderId="15" xfId="0" applyNumberFormat="1" applyFont="1" applyBorder="1"/>
    <xf numFmtId="37" fontId="189" fillId="0" borderId="25" xfId="6592" applyNumberFormat="1" applyFont="1" applyBorder="1"/>
    <xf numFmtId="0" fontId="179" fillId="0" borderId="0" xfId="0" applyNumberFormat="1" applyFont="1" applyFill="1" applyBorder="1" applyAlignment="1" applyProtection="1">
      <alignment wrapText="1"/>
    </xf>
    <xf numFmtId="37" fontId="177" fillId="0" borderId="27" xfId="0" applyNumberFormat="1" applyFont="1" applyBorder="1" applyAlignment="1">
      <alignment vertical="center"/>
    </xf>
    <xf numFmtId="37" fontId="176" fillId="0" borderId="25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vertical="top" wrapText="1"/>
    </xf>
    <xf numFmtId="37" fontId="177" fillId="0" borderId="15" xfId="0" applyNumberFormat="1" applyFont="1" applyFill="1" applyBorder="1" applyAlignment="1">
      <alignment vertical="center"/>
    </xf>
    <xf numFmtId="37" fontId="177" fillId="0" borderId="0" xfId="0" applyNumberFormat="1" applyFont="1" applyFill="1" applyBorder="1" applyAlignment="1">
      <alignment vertical="center"/>
    </xf>
    <xf numFmtId="0" fontId="190" fillId="0" borderId="0" xfId="6594" applyNumberFormat="1" applyFont="1" applyFill="1" applyBorder="1" applyAlignment="1">
      <alignment vertical="center"/>
    </xf>
    <xf numFmtId="0" fontId="191" fillId="0" borderId="0" xfId="6594" applyNumberFormat="1" applyFont="1" applyFill="1" applyBorder="1" applyAlignment="1">
      <alignment horizontal="center" vertical="center"/>
    </xf>
    <xf numFmtId="0" fontId="192" fillId="0" borderId="0" xfId="6594" applyNumberFormat="1" applyFont="1" applyFill="1" applyBorder="1" applyAlignment="1">
      <alignment vertical="center"/>
    </xf>
    <xf numFmtId="37" fontId="192" fillId="0" borderId="0" xfId="6594" applyNumberFormat="1" applyFont="1" applyFill="1" applyBorder="1" applyAlignment="1">
      <alignment vertical="center"/>
    </xf>
    <xf numFmtId="0" fontId="191" fillId="0" borderId="0" xfId="6594" applyNumberFormat="1" applyFont="1" applyFill="1" applyBorder="1" applyAlignment="1">
      <alignment vertic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SHEET" xfId="6594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30" workbookViewId="0">
      <selection activeCell="F41" sqref="F41"/>
    </sheetView>
  </sheetViews>
  <sheetFormatPr defaultRowHeight="15"/>
  <cols>
    <col min="1" max="1" width="60.1406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225</v>
      </c>
    </row>
    <row r="2" spans="1:6">
      <c r="A2" s="66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227</v>
      </c>
      <c r="B8" s="38"/>
      <c r="C8" s="39"/>
      <c r="D8" s="38"/>
      <c r="E8" s="46"/>
      <c r="F8" s="62" t="s">
        <v>263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258</v>
      </c>
      <c r="B10" s="50">
        <v>89299405</v>
      </c>
      <c r="C10" s="44"/>
      <c r="D10" s="50">
        <v>74828181</v>
      </c>
      <c r="E10" s="43"/>
      <c r="F10" s="63" t="s">
        <v>264</v>
      </c>
    </row>
    <row r="11" spans="1:6">
      <c r="A11" s="49" t="s">
        <v>259</v>
      </c>
      <c r="B11" s="50"/>
      <c r="C11" s="44"/>
      <c r="D11" s="50"/>
      <c r="E11" s="43"/>
      <c r="F11" s="63" t="s">
        <v>265</v>
      </c>
    </row>
    <row r="12" spans="1:6">
      <c r="A12" s="49" t="s">
        <v>260</v>
      </c>
      <c r="B12" s="50"/>
      <c r="C12" s="44"/>
      <c r="D12" s="50"/>
      <c r="E12" s="43"/>
      <c r="F12" s="63" t="s">
        <v>265</v>
      </c>
    </row>
    <row r="13" spans="1:6">
      <c r="A13" s="49" t="s">
        <v>261</v>
      </c>
      <c r="B13" s="50"/>
      <c r="C13" s="44"/>
      <c r="D13" s="50"/>
      <c r="E13" s="43"/>
      <c r="F13" s="63" t="s">
        <v>265</v>
      </c>
    </row>
    <row r="14" spans="1:6">
      <c r="A14" s="49" t="s">
        <v>262</v>
      </c>
      <c r="B14" s="50"/>
      <c r="C14" s="44"/>
      <c r="D14" s="50"/>
      <c r="E14" s="43"/>
      <c r="F14" s="63" t="s">
        <v>266</v>
      </c>
    </row>
    <row r="15" spans="1:6">
      <c r="A15" s="52" t="s">
        <v>228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229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-4074108</v>
      </c>
      <c r="C18" s="44"/>
      <c r="D18" s="50">
        <v>-3586484</v>
      </c>
      <c r="E18" s="43"/>
      <c r="F18" s="36"/>
    </row>
    <row r="19" spans="1:6">
      <c r="A19" s="52" t="s">
        <v>230</v>
      </c>
      <c r="B19" s="50">
        <v>-1686890</v>
      </c>
      <c r="C19" s="44"/>
      <c r="D19" s="50">
        <v>-1445165</v>
      </c>
      <c r="E19" s="43"/>
      <c r="F19" s="36"/>
    </row>
    <row r="20" spans="1:6">
      <c r="A20" s="52" t="s">
        <v>231</v>
      </c>
      <c r="B20" s="50">
        <v>-23499251</v>
      </c>
      <c r="C20" s="44"/>
      <c r="D20" s="50">
        <v>-19262131</v>
      </c>
      <c r="E20" s="43"/>
      <c r="F20" s="36"/>
    </row>
    <row r="21" spans="1:6">
      <c r="A21" s="52" t="s">
        <v>232</v>
      </c>
      <c r="B21" s="50">
        <f>15935+183296</f>
        <v>199231</v>
      </c>
      <c r="C21" s="44"/>
      <c r="D21" s="50"/>
      <c r="E21" s="43"/>
      <c r="F21" s="36"/>
    </row>
    <row r="22" spans="1:6">
      <c r="A22" s="52" t="s">
        <v>233</v>
      </c>
      <c r="B22" s="50">
        <v>-19804337</v>
      </c>
      <c r="C22" s="44"/>
      <c r="D22" s="50">
        <v>-16160228</v>
      </c>
      <c r="E22" s="43"/>
      <c r="F22" s="67"/>
    </row>
    <row r="23" spans="1:6">
      <c r="A23" s="52"/>
      <c r="B23" s="52"/>
      <c r="C23" s="52"/>
      <c r="D23" s="52"/>
      <c r="E23" s="43"/>
      <c r="F23" s="67"/>
    </row>
    <row r="24" spans="1:6">
      <c r="A24" s="52" t="s">
        <v>234</v>
      </c>
      <c r="B24" s="50"/>
      <c r="C24" s="44"/>
      <c r="D24" s="50"/>
      <c r="E24" s="43"/>
      <c r="F24" s="36"/>
    </row>
    <row r="25" spans="1:6">
      <c r="A25" s="52" t="s">
        <v>235</v>
      </c>
      <c r="B25" s="50"/>
      <c r="C25" s="44"/>
      <c r="D25" s="50"/>
      <c r="E25" s="43"/>
      <c r="F25" s="36"/>
    </row>
    <row r="26" spans="1:6">
      <c r="A26" s="52" t="s">
        <v>236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40434050</v>
      </c>
      <c r="C28" s="44"/>
      <c r="D28" s="57">
        <f>SUM(D10:D22,D24:D27)</f>
        <v>34374173</v>
      </c>
      <c r="E28" s="43"/>
      <c r="F28" s="36"/>
    </row>
    <row r="29" spans="1:6" ht="15" customHeight="1">
      <c r="A29" s="52" t="s">
        <v>26</v>
      </c>
      <c r="B29" s="50">
        <v>-6098807</v>
      </c>
      <c r="C29" s="44"/>
      <c r="D29" s="50">
        <v>-5156126</v>
      </c>
      <c r="E29" s="43"/>
      <c r="F29" s="36"/>
    </row>
    <row r="30" spans="1:6" ht="15" customHeight="1">
      <c r="A30" s="53" t="s">
        <v>237</v>
      </c>
      <c r="B30" s="57">
        <f>SUM(B28:B29)</f>
        <v>34335243</v>
      </c>
      <c r="C30" s="45"/>
      <c r="D30" s="57">
        <f>SUM(D28:D29)</f>
        <v>29218047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238</v>
      </c>
      <c r="B32" s="52"/>
      <c r="C32" s="52"/>
      <c r="D32" s="52"/>
      <c r="E32" s="43"/>
      <c r="F32" s="36"/>
    </row>
    <row r="33" spans="1:6" ht="15" customHeight="1">
      <c r="A33" s="52" t="s">
        <v>239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257</v>
      </c>
      <c r="B35" s="58">
        <f>B30+B33</f>
        <v>34335243</v>
      </c>
      <c r="C35" s="48"/>
      <c r="D35" s="58">
        <f>D30+D33</f>
        <v>29218047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240</v>
      </c>
      <c r="B37" s="65"/>
      <c r="C37" s="53"/>
      <c r="D37" s="53"/>
      <c r="E37" s="43"/>
      <c r="F37" s="36"/>
    </row>
    <row r="38" spans="1:6">
      <c r="A38" s="52" t="s">
        <v>241</v>
      </c>
      <c r="B38" s="50"/>
      <c r="C38" s="44"/>
      <c r="D38" s="50"/>
      <c r="E38" s="43"/>
      <c r="F38" s="36"/>
    </row>
    <row r="39" spans="1:6">
      <c r="A39" s="52" t="s">
        <v>242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243</v>
      </c>
      <c r="B41" s="36"/>
      <c r="C41" s="36"/>
      <c r="D41" s="36"/>
      <c r="E41" s="48"/>
      <c r="F41" s="36"/>
    </row>
    <row r="42" spans="1:6">
      <c r="A42" s="52" t="s">
        <v>244</v>
      </c>
      <c r="B42" s="45"/>
      <c r="C42" s="45"/>
      <c r="D42" s="45"/>
      <c r="E42" s="48"/>
      <c r="F42" s="36"/>
    </row>
    <row r="43" spans="1:6">
      <c r="A43" s="55" t="s">
        <v>245</v>
      </c>
      <c r="B43" s="50"/>
      <c r="C43" s="44"/>
      <c r="D43" s="50"/>
      <c r="E43" s="43"/>
      <c r="F43" s="36"/>
    </row>
    <row r="44" spans="1:6">
      <c r="A44" s="55" t="s">
        <v>246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247</v>
      </c>
      <c r="B46" s="36"/>
      <c r="C46" s="36"/>
      <c r="D46" s="36"/>
      <c r="E46" s="48"/>
      <c r="F46" s="36"/>
    </row>
    <row r="47" spans="1:6">
      <c r="A47" s="55" t="s">
        <v>245</v>
      </c>
      <c r="B47" s="50"/>
      <c r="C47" s="44"/>
      <c r="D47" s="50"/>
      <c r="E47" s="36"/>
      <c r="F47" s="36"/>
    </row>
    <row r="48" spans="1:6">
      <c r="A48" s="55" t="s">
        <v>246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248</v>
      </c>
      <c r="B50" s="59">
        <f>B35</f>
        <v>34335243</v>
      </c>
      <c r="D50" s="59">
        <f>D35</f>
        <v>29218047</v>
      </c>
    </row>
    <row r="51" spans="1:5">
      <c r="A51" s="53"/>
    </row>
    <row r="52" spans="1:5">
      <c r="A52" s="54" t="s">
        <v>226</v>
      </c>
      <c r="B52" s="35">
        <v>0</v>
      </c>
      <c r="D52" s="35">
        <v>0</v>
      </c>
    </row>
    <row r="53" spans="1:5">
      <c r="A53" s="53"/>
    </row>
    <row r="54" spans="1:5">
      <c r="A54" s="53" t="s">
        <v>249</v>
      </c>
    </row>
    <row r="55" spans="1:5">
      <c r="A55" s="52" t="s">
        <v>250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 ht="30">
      <c r="A58" s="52" t="s">
        <v>251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252</v>
      </c>
    </row>
    <row r="62" spans="1:5">
      <c r="A62" s="52" t="s">
        <v>219</v>
      </c>
      <c r="B62" s="50"/>
      <c r="C62" s="44"/>
      <c r="D62" s="50"/>
    </row>
    <row r="63" spans="1:5" ht="30">
      <c r="A63" s="52" t="s">
        <v>220</v>
      </c>
      <c r="B63" s="50"/>
      <c r="C63" s="44"/>
      <c r="D63" s="50"/>
    </row>
    <row r="64" spans="1:5" ht="30">
      <c r="A64" s="52" t="s">
        <v>253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 ht="30">
      <c r="A66" s="52" t="s">
        <v>254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255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256</v>
      </c>
      <c r="B71" s="60">
        <f>B69+B50</f>
        <v>34335243</v>
      </c>
      <c r="D71" s="60">
        <f>D69+D50</f>
        <v>29218047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241</v>
      </c>
      <c r="B74" s="61"/>
      <c r="D74" s="61"/>
    </row>
    <row r="75" spans="1:4">
      <c r="A75" s="52" t="s">
        <v>242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topLeftCell="A64" workbookViewId="0">
      <selection activeCell="B85" sqref="B85"/>
    </sheetView>
  </sheetViews>
  <sheetFormatPr defaultRowHeight="12.75"/>
  <cols>
    <col min="1" max="1" width="40.28515625" customWidth="1"/>
    <col min="2" max="2" width="23.5703125" customWidth="1"/>
    <col min="4" max="4" width="17.7109375" customWidth="1"/>
  </cols>
  <sheetData>
    <row r="1" spans="1:4" ht="15">
      <c r="A1" s="41" t="s">
        <v>225</v>
      </c>
      <c r="B1" s="35"/>
      <c r="C1" s="35"/>
      <c r="D1" s="35"/>
    </row>
    <row r="2" spans="1:4" ht="15">
      <c r="A2" s="66" t="s">
        <v>267</v>
      </c>
      <c r="B2" s="35"/>
      <c r="C2" s="35"/>
      <c r="D2" s="35"/>
    </row>
    <row r="3" spans="1:4" ht="15">
      <c r="A3" s="42" t="s">
        <v>268</v>
      </c>
      <c r="B3" s="35"/>
      <c r="C3" s="35"/>
      <c r="D3" s="35"/>
    </row>
    <row r="4" spans="1:4" ht="15">
      <c r="A4" s="42"/>
      <c r="B4" s="35"/>
      <c r="C4" s="35"/>
      <c r="D4" s="35"/>
    </row>
    <row r="5" spans="1:4" ht="15">
      <c r="A5" s="68" t="s">
        <v>269</v>
      </c>
      <c r="B5" s="35"/>
      <c r="C5" s="35"/>
      <c r="D5" s="35"/>
    </row>
    <row r="6" spans="1:4" ht="61.5" customHeight="1">
      <c r="A6" s="69" t="s">
        <v>270</v>
      </c>
      <c r="B6" s="37" t="s">
        <v>211</v>
      </c>
      <c r="C6" s="37"/>
      <c r="D6" s="37" t="s">
        <v>211</v>
      </c>
    </row>
    <row r="7" spans="1:4" ht="15">
      <c r="A7" s="70"/>
      <c r="B7" s="37" t="s">
        <v>212</v>
      </c>
      <c r="C7" s="37"/>
      <c r="D7" s="37" t="s">
        <v>213</v>
      </c>
    </row>
    <row r="8" spans="1:4" ht="15">
      <c r="A8" s="71" t="s">
        <v>271</v>
      </c>
      <c r="B8" s="72"/>
      <c r="C8" s="72"/>
      <c r="D8" s="72"/>
    </row>
    <row r="9" spans="1:4" ht="15">
      <c r="A9" s="53" t="s">
        <v>272</v>
      </c>
      <c r="B9" s="72"/>
      <c r="C9" s="72"/>
      <c r="D9" s="72"/>
    </row>
    <row r="10" spans="1:4" ht="24.75" customHeight="1">
      <c r="A10" s="52" t="s">
        <v>273</v>
      </c>
      <c r="B10" s="73">
        <v>17855892</v>
      </c>
      <c r="C10" s="74"/>
      <c r="D10" s="73">
        <v>18977184</v>
      </c>
    </row>
    <row r="11" spans="1:4" ht="20.25" customHeight="1">
      <c r="A11" s="52" t="s">
        <v>274</v>
      </c>
      <c r="B11" s="73"/>
      <c r="C11" s="74"/>
      <c r="D11" s="73"/>
    </row>
    <row r="12" spans="1:4" ht="17.25" customHeight="1">
      <c r="A12" s="52" t="s">
        <v>275</v>
      </c>
      <c r="B12" s="73"/>
      <c r="C12" s="74"/>
      <c r="D12" s="73"/>
    </row>
    <row r="13" spans="1:4" ht="25.5" customHeight="1">
      <c r="A13" s="52" t="s">
        <v>276</v>
      </c>
      <c r="B13" s="73">
        <v>786792</v>
      </c>
      <c r="C13" s="74"/>
      <c r="D13" s="73">
        <v>786792</v>
      </c>
    </row>
    <row r="14" spans="1:4" ht="24.75" customHeight="1">
      <c r="A14" s="52" t="s">
        <v>277</v>
      </c>
      <c r="B14" s="73"/>
      <c r="C14" s="74"/>
      <c r="D14" s="73"/>
    </row>
    <row r="15" spans="1:4" ht="21.75" customHeight="1">
      <c r="A15" s="52" t="s">
        <v>278</v>
      </c>
      <c r="B15" s="73"/>
      <c r="C15" s="74"/>
      <c r="D15" s="73"/>
    </row>
    <row r="16" spans="1:4" ht="26.25" customHeight="1">
      <c r="A16" s="52" t="s">
        <v>279</v>
      </c>
      <c r="B16" s="73"/>
      <c r="C16" s="74"/>
      <c r="D16" s="73"/>
    </row>
    <row r="17" spans="1:4" ht="21.75" customHeight="1">
      <c r="A17" s="52" t="s">
        <v>280</v>
      </c>
      <c r="B17" s="73"/>
      <c r="C17" s="74"/>
      <c r="D17" s="73"/>
    </row>
    <row r="18" spans="1:4" ht="21.75" customHeight="1">
      <c r="A18" s="52" t="s">
        <v>281</v>
      </c>
      <c r="B18" s="73"/>
      <c r="C18" s="74"/>
      <c r="D18" s="73"/>
    </row>
    <row r="19" spans="1:4" ht="20.25" customHeight="1">
      <c r="A19" s="52" t="s">
        <v>282</v>
      </c>
      <c r="B19" s="73"/>
      <c r="C19" s="74"/>
      <c r="D19" s="73"/>
    </row>
    <row r="20" spans="1:4" ht="27.75" customHeight="1">
      <c r="A20" s="52" t="s">
        <v>283</v>
      </c>
      <c r="B20" s="73"/>
      <c r="C20" s="74"/>
      <c r="D20" s="73"/>
    </row>
    <row r="21" spans="1:4" ht="34.5" customHeight="1">
      <c r="A21" s="75" t="s">
        <v>284</v>
      </c>
      <c r="B21" s="73"/>
      <c r="C21" s="74"/>
      <c r="D21" s="73"/>
    </row>
    <row r="22" spans="1:4" ht="26.25" customHeight="1">
      <c r="A22" s="53" t="s">
        <v>285</v>
      </c>
      <c r="B22" s="76">
        <f>SUM(B10:B21)</f>
        <v>18642684</v>
      </c>
      <c r="C22" s="77"/>
      <c r="D22" s="76">
        <f>SUM(D10:D21)</f>
        <v>19763976</v>
      </c>
    </row>
    <row r="23" spans="1:4" ht="15">
      <c r="A23" s="71"/>
      <c r="B23" s="78"/>
      <c r="C23" s="74"/>
      <c r="D23" s="78"/>
    </row>
    <row r="24" spans="1:4" ht="15">
      <c r="A24" s="79" t="s">
        <v>286</v>
      </c>
      <c r="B24" s="78"/>
      <c r="C24" s="74"/>
      <c r="D24" s="78"/>
    </row>
    <row r="25" spans="1:4" ht="29.25" customHeight="1">
      <c r="A25" s="52" t="s">
        <v>287</v>
      </c>
      <c r="B25" s="73">
        <v>93550</v>
      </c>
      <c r="C25" s="74"/>
      <c r="D25" s="73">
        <v>93550</v>
      </c>
    </row>
    <row r="26" spans="1:4" ht="51" customHeight="1">
      <c r="A26" s="52" t="s">
        <v>288</v>
      </c>
      <c r="B26" s="73"/>
      <c r="C26" s="74"/>
      <c r="D26" s="73"/>
    </row>
    <row r="27" spans="1:4" ht="15">
      <c r="A27" s="80" t="s">
        <v>289</v>
      </c>
      <c r="B27" s="73"/>
      <c r="C27" s="74"/>
      <c r="D27" s="73"/>
    </row>
    <row r="28" spans="1:4" ht="23.25" customHeight="1">
      <c r="A28" s="52" t="s">
        <v>290</v>
      </c>
      <c r="B28" s="73">
        <v>23894009</v>
      </c>
      <c r="C28" s="74"/>
      <c r="D28" s="73">
        <v>123420000</v>
      </c>
    </row>
    <row r="29" spans="1:4" ht="19.5" customHeight="1">
      <c r="A29" s="52" t="s">
        <v>291</v>
      </c>
      <c r="B29" s="73"/>
      <c r="C29" s="74"/>
      <c r="D29" s="73"/>
    </row>
    <row r="30" spans="1:4" ht="29.25" customHeight="1">
      <c r="A30" s="52" t="s">
        <v>292</v>
      </c>
      <c r="B30" s="73">
        <v>220662092</v>
      </c>
      <c r="C30" s="74"/>
      <c r="D30" s="73">
        <v>211169322</v>
      </c>
    </row>
    <row r="31" spans="1:4" ht="22.5" customHeight="1">
      <c r="A31" s="75" t="s">
        <v>284</v>
      </c>
      <c r="B31" s="81"/>
      <c r="C31" s="74"/>
      <c r="D31" s="81"/>
    </row>
    <row r="32" spans="1:4" ht="15">
      <c r="A32" s="51"/>
      <c r="B32" s="82">
        <f>SUM(B25:B31)</f>
        <v>244649651</v>
      </c>
      <c r="C32" s="51"/>
      <c r="D32" s="82">
        <f>SUM(D25:D31)</f>
        <v>334682872</v>
      </c>
    </row>
    <row r="33" spans="1:4" ht="44.25" customHeight="1">
      <c r="A33" s="52" t="s">
        <v>293</v>
      </c>
      <c r="B33" s="73"/>
      <c r="C33" s="74"/>
      <c r="D33" s="73"/>
    </row>
    <row r="34" spans="1:4" ht="42.75" customHeight="1">
      <c r="A34" s="53" t="s">
        <v>294</v>
      </c>
      <c r="B34" s="76">
        <f>SUM(B32:B33)</f>
        <v>244649651</v>
      </c>
      <c r="C34" s="77"/>
      <c r="D34" s="76">
        <f>SUM(D32:D33)</f>
        <v>334682872</v>
      </c>
    </row>
    <row r="35" spans="1:4" ht="15">
      <c r="A35" s="83"/>
      <c r="B35" s="78"/>
      <c r="C35" s="74"/>
      <c r="D35" s="78"/>
    </row>
    <row r="36" spans="1:4" ht="33.75" customHeight="1" thickBot="1">
      <c r="A36" s="53" t="s">
        <v>295</v>
      </c>
      <c r="B36" s="84">
        <f>B34+B22</f>
        <v>263292335</v>
      </c>
      <c r="C36" s="74"/>
      <c r="D36" s="84">
        <f>D34+D22</f>
        <v>354446848</v>
      </c>
    </row>
    <row r="37" spans="1:4" ht="15.75" thickTop="1">
      <c r="A37" s="49"/>
      <c r="B37" s="49"/>
      <c r="C37" s="49"/>
      <c r="D37" s="49"/>
    </row>
    <row r="38" spans="1:4" ht="15">
      <c r="A38" s="71" t="s">
        <v>296</v>
      </c>
      <c r="B38" s="36"/>
      <c r="C38" s="36"/>
      <c r="D38" s="36"/>
    </row>
    <row r="39" spans="1:4" ht="15">
      <c r="A39" s="71"/>
      <c r="B39" s="36"/>
      <c r="C39" s="36"/>
      <c r="D39" s="36"/>
    </row>
    <row r="40" spans="1:4" ht="27.75" customHeight="1">
      <c r="A40" s="53" t="s">
        <v>297</v>
      </c>
      <c r="B40" s="78"/>
      <c r="C40" s="74"/>
      <c r="D40" s="78"/>
    </row>
    <row r="41" spans="1:4" ht="32.25" customHeight="1">
      <c r="A41" s="52" t="s">
        <v>298</v>
      </c>
      <c r="B41" s="73">
        <v>185000000</v>
      </c>
      <c r="C41" s="74"/>
      <c r="D41" s="73">
        <v>185000000</v>
      </c>
    </row>
    <row r="42" spans="1:4" ht="15">
      <c r="A42" s="75" t="s">
        <v>299</v>
      </c>
      <c r="B42" s="73">
        <v>18500000</v>
      </c>
      <c r="C42" s="74"/>
      <c r="D42" s="73">
        <v>15812790</v>
      </c>
    </row>
    <row r="43" spans="1:4" ht="15">
      <c r="A43" s="52" t="s">
        <v>300</v>
      </c>
      <c r="B43" s="73"/>
      <c r="C43" s="74"/>
      <c r="D43" s="73"/>
    </row>
    <row r="44" spans="1:4" ht="15">
      <c r="A44" s="36"/>
      <c r="B44" s="85">
        <f>SUM(B41:B43)</f>
        <v>203500000</v>
      </c>
      <c r="C44" s="51"/>
      <c r="D44" s="85">
        <f>SUM(D41:D43)</f>
        <v>200812790</v>
      </c>
    </row>
    <row r="45" spans="1:4" ht="39.75" customHeight="1">
      <c r="A45" s="52" t="s">
        <v>301</v>
      </c>
      <c r="B45" s="73"/>
      <c r="C45" s="74"/>
      <c r="D45" s="73"/>
    </row>
    <row r="46" spans="1:4" ht="31.5" customHeight="1">
      <c r="A46" s="83" t="s">
        <v>302</v>
      </c>
      <c r="B46" s="85">
        <f>SUM(B44:B45)</f>
        <v>203500000</v>
      </c>
      <c r="C46" s="51"/>
      <c r="D46" s="85">
        <f>SUM(D44:D45)</f>
        <v>200812790</v>
      </c>
    </row>
    <row r="47" spans="1:4" ht="15">
      <c r="A47" s="86" t="s">
        <v>303</v>
      </c>
      <c r="B47" s="73">
        <v>34335243</v>
      </c>
      <c r="C47" s="74"/>
      <c r="D47" s="73">
        <v>29218047</v>
      </c>
    </row>
    <row r="48" spans="1:4" ht="14.25">
      <c r="A48" s="83" t="s">
        <v>304</v>
      </c>
      <c r="B48" s="87">
        <f>SUM(B46:B47)</f>
        <v>237835243</v>
      </c>
      <c r="C48" s="77"/>
      <c r="D48" s="87">
        <f>SUM(D46:D47)</f>
        <v>230030837</v>
      </c>
    </row>
    <row r="49" spans="1:4" ht="15">
      <c r="A49" s="71"/>
      <c r="B49" s="36"/>
      <c r="C49" s="36"/>
      <c r="D49" s="36"/>
    </row>
    <row r="50" spans="1:4" ht="17.25" customHeight="1">
      <c r="A50" s="53" t="s">
        <v>305</v>
      </c>
      <c r="B50" s="78"/>
      <c r="C50" s="74"/>
      <c r="D50" s="78"/>
    </row>
    <row r="51" spans="1:4" ht="24" customHeight="1">
      <c r="A51" s="52" t="s">
        <v>306</v>
      </c>
      <c r="B51" s="73">
        <v>23894009</v>
      </c>
      <c r="C51" s="74"/>
      <c r="D51" s="73">
        <v>123420000</v>
      </c>
    </row>
    <row r="52" spans="1:4" ht="28.5" customHeight="1">
      <c r="A52" s="52" t="s">
        <v>307</v>
      </c>
      <c r="B52" s="73"/>
      <c r="C52" s="74"/>
      <c r="D52" s="73"/>
    </row>
    <row r="53" spans="1:4" ht="25.5" customHeight="1">
      <c r="A53" s="52" t="s">
        <v>308</v>
      </c>
      <c r="B53" s="73"/>
      <c r="C53" s="74"/>
      <c r="D53" s="73"/>
    </row>
    <row r="54" spans="1:4" ht="21" customHeight="1">
      <c r="A54" s="52" t="s">
        <v>309</v>
      </c>
      <c r="B54" s="73"/>
      <c r="C54" s="74"/>
      <c r="D54" s="73"/>
    </row>
    <row r="55" spans="1:4" ht="20.25" customHeight="1">
      <c r="A55" s="52" t="s">
        <v>310</v>
      </c>
      <c r="B55" s="73"/>
      <c r="C55" s="74"/>
      <c r="D55" s="73"/>
    </row>
    <row r="56" spans="1:4" ht="24" customHeight="1">
      <c r="A56" s="52" t="s">
        <v>311</v>
      </c>
      <c r="B56" s="73"/>
      <c r="C56" s="74"/>
      <c r="D56" s="73"/>
    </row>
    <row r="57" spans="1:4" ht="30" customHeight="1">
      <c r="A57" s="75" t="s">
        <v>312</v>
      </c>
      <c r="B57" s="73"/>
      <c r="C57" s="74"/>
      <c r="D57" s="73"/>
    </row>
    <row r="58" spans="1:4" ht="40.5" customHeight="1">
      <c r="A58" s="53" t="s">
        <v>313</v>
      </c>
      <c r="B58" s="76">
        <f>SUM(B51:B57)</f>
        <v>23894009</v>
      </c>
      <c r="C58" s="77"/>
      <c r="D58" s="76">
        <f>SUM(D51:D57)</f>
        <v>123420000</v>
      </c>
    </row>
    <row r="59" spans="1:4" ht="15">
      <c r="A59" s="71"/>
      <c r="B59" s="36"/>
      <c r="C59" s="36"/>
      <c r="D59" s="36"/>
    </row>
    <row r="60" spans="1:4" ht="34.5" customHeight="1">
      <c r="A60" s="53" t="s">
        <v>314</v>
      </c>
      <c r="B60" s="36"/>
      <c r="C60" s="36"/>
      <c r="D60" s="36"/>
    </row>
    <row r="61" spans="1:4" ht="32.25" customHeight="1">
      <c r="A61" s="52" t="s">
        <v>315</v>
      </c>
      <c r="B61" s="73"/>
      <c r="C61" s="74"/>
      <c r="D61" s="73"/>
    </row>
    <row r="62" spans="1:4" ht="29.25" customHeight="1">
      <c r="A62" s="52" t="s">
        <v>316</v>
      </c>
      <c r="B62" s="73"/>
      <c r="C62" s="74"/>
      <c r="D62" s="73"/>
    </row>
    <row r="63" spans="1:4" ht="25.5" customHeight="1">
      <c r="A63" s="52" t="s">
        <v>306</v>
      </c>
      <c r="B63" s="73"/>
      <c r="C63" s="74"/>
      <c r="D63" s="73"/>
    </row>
    <row r="64" spans="1:4" ht="27.75" customHeight="1">
      <c r="A64" s="52" t="s">
        <v>307</v>
      </c>
      <c r="B64" s="73">
        <v>512100</v>
      </c>
      <c r="C64" s="74"/>
      <c r="D64" s="73">
        <v>428927</v>
      </c>
    </row>
    <row r="65" spans="1:4" ht="30.75" customHeight="1">
      <c r="A65" s="52" t="s">
        <v>317</v>
      </c>
      <c r="B65" s="73">
        <f>940913+110070</f>
        <v>1050983</v>
      </c>
      <c r="C65" s="74"/>
      <c r="D65" s="73">
        <f>467994+99090</f>
        <v>567084</v>
      </c>
    </row>
    <row r="66" spans="1:4" ht="24.75" customHeight="1">
      <c r="A66" s="52" t="s">
        <v>310</v>
      </c>
      <c r="B66" s="73"/>
      <c r="C66" s="74"/>
      <c r="D66" s="73"/>
    </row>
    <row r="67" spans="1:4" ht="21" customHeight="1">
      <c r="A67" s="52" t="s">
        <v>311</v>
      </c>
      <c r="B67" s="73"/>
      <c r="C67" s="74"/>
      <c r="D67" s="73"/>
    </row>
    <row r="68" spans="1:4" ht="24.75" customHeight="1">
      <c r="A68" s="75" t="s">
        <v>312</v>
      </c>
      <c r="B68" s="73"/>
      <c r="C68" s="74"/>
      <c r="D68" s="73"/>
    </row>
    <row r="69" spans="1:4" ht="18.75" customHeight="1">
      <c r="A69" s="52"/>
      <c r="B69" s="88">
        <f>SUM(B61:B68)</f>
        <v>1563083</v>
      </c>
      <c r="C69" s="53"/>
      <c r="D69" s="88">
        <f>SUM(D61:D68)</f>
        <v>996011</v>
      </c>
    </row>
    <row r="70" spans="1:4" ht="57.75" customHeight="1">
      <c r="A70" s="52" t="s">
        <v>318</v>
      </c>
      <c r="B70" s="73"/>
      <c r="C70" s="74"/>
      <c r="D70" s="73"/>
    </row>
    <row r="71" spans="1:4" ht="45.75" customHeight="1">
      <c r="A71" s="53" t="s">
        <v>319</v>
      </c>
      <c r="B71" s="76">
        <f>SUM(B69:B70)</f>
        <v>1563083</v>
      </c>
      <c r="C71" s="77"/>
      <c r="D71" s="76">
        <f>SUM(D69:D70)</f>
        <v>996011</v>
      </c>
    </row>
    <row r="72" spans="1:4" ht="15">
      <c r="A72" s="53"/>
      <c r="B72" s="78"/>
      <c r="C72" s="74"/>
      <c r="D72" s="78"/>
    </row>
    <row r="73" spans="1:4" ht="14.25">
      <c r="A73" s="53" t="s">
        <v>320</v>
      </c>
      <c r="B73" s="87">
        <f>B58+B71</f>
        <v>25457092</v>
      </c>
      <c r="C73" s="77"/>
      <c r="D73" s="87">
        <f>D58+D71</f>
        <v>124416011</v>
      </c>
    </row>
    <row r="74" spans="1:4" ht="15">
      <c r="A74" s="53"/>
      <c r="B74" s="78"/>
      <c r="C74" s="74"/>
      <c r="D74" s="78"/>
    </row>
    <row r="75" spans="1:4" ht="57.75" customHeight="1" thickBot="1">
      <c r="A75" s="89" t="s">
        <v>321</v>
      </c>
      <c r="B75" s="90">
        <f>B48+B73</f>
        <v>263292335</v>
      </c>
      <c r="C75" s="91"/>
      <c r="D75" s="90">
        <f>D48+D73</f>
        <v>354446848</v>
      </c>
    </row>
    <row r="76" spans="1:4" ht="15.75" thickTop="1">
      <c r="A76" s="92"/>
      <c r="B76" s="93"/>
      <c r="C76" s="93"/>
      <c r="D76" s="93"/>
    </row>
    <row r="77" spans="1:4" ht="15">
      <c r="A77" s="94" t="s">
        <v>322</v>
      </c>
      <c r="B77" s="95">
        <f>B75-B36</f>
        <v>0</v>
      </c>
      <c r="C77" s="94"/>
      <c r="D77" s="95">
        <f>D75-D36</f>
        <v>0</v>
      </c>
    </row>
    <row r="78" spans="1:4" ht="15">
      <c r="A78" s="96"/>
      <c r="B78" s="96"/>
      <c r="C78" s="96"/>
      <c r="D78" s="9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8" sqref="I38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1.Pasqyra e Perform. (natyra)</vt:lpstr>
      <vt:lpstr>Shpenzime te pazbritshme 14  </vt:lpstr>
      <vt:lpstr>Pasq.e pozicionit financiar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2020-04-10T07:42:42Z</dcterms:modified>
</cp:coreProperties>
</file>