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kapaku" sheetId="5" r:id="rId1"/>
    <sheet name="aktivi dhe pasivi" sheetId="4" r:id="rId2"/>
    <sheet name="te ardh dhe shpenz" sheetId="1" r:id="rId3"/>
    <sheet name="levizjet e kapitalit" sheetId="2" r:id="rId4"/>
    <sheet name="cash flow" sheetId="3" r:id="rId5"/>
    <sheet name="fin" sheetId="7" r:id="rId6"/>
  </sheets>
  <calcPr calcId="125725"/>
</workbook>
</file>

<file path=xl/calcChain.xml><?xml version="1.0" encoding="utf-8"?>
<calcChain xmlns="http://schemas.openxmlformats.org/spreadsheetml/2006/main">
  <c r="D28" i="3"/>
  <c r="D21"/>
  <c r="D9"/>
  <c r="D24"/>
  <c r="D25"/>
  <c r="D14"/>
  <c r="D10"/>
  <c r="E12" i="1"/>
  <c r="E11"/>
  <c r="F19"/>
  <c r="F10"/>
  <c r="F9"/>
  <c r="F46" i="4"/>
  <c r="F77"/>
  <c r="F76"/>
  <c r="E10" i="1"/>
  <c r="E15"/>
  <c r="E19"/>
  <c r="E9"/>
  <c r="E34"/>
  <c r="F7" i="4"/>
  <c r="F13"/>
  <c r="F59"/>
  <c r="F63"/>
  <c r="F57"/>
  <c r="F95"/>
  <c r="F84"/>
  <c r="F21"/>
  <c r="F40"/>
  <c r="F34"/>
  <c r="F10"/>
  <c r="F15" i="1"/>
  <c r="F34"/>
  <c r="G46" i="4"/>
  <c r="G40"/>
  <c r="G34"/>
  <c r="G7"/>
  <c r="G10"/>
  <c r="G13"/>
  <c r="G6"/>
  <c r="G21"/>
  <c r="G84"/>
  <c r="G63"/>
  <c r="G57"/>
  <c r="G59"/>
  <c r="G77"/>
  <c r="G76"/>
  <c r="D39" i="3"/>
  <c r="E23" i="1"/>
  <c r="E25"/>
  <c r="E35"/>
  <c r="F23"/>
  <c r="F25"/>
  <c r="F35"/>
  <c r="F36"/>
  <c r="F37"/>
  <c r="G95" i="4"/>
  <c r="F6"/>
  <c r="F52"/>
  <c r="F97"/>
  <c r="G52"/>
  <c r="G97"/>
  <c r="E37" i="1"/>
</calcChain>
</file>

<file path=xl/sharedStrings.xml><?xml version="1.0" encoding="utf-8"?>
<sst xmlns="http://schemas.openxmlformats.org/spreadsheetml/2006/main" count="294" uniqueCount="244">
  <si>
    <t xml:space="preserve">PASQYRAT  FINANCIARE </t>
  </si>
  <si>
    <t xml:space="preserve">(Mbeshtetur ne Ligjin nr. 9228, datë 29.04.2004 "Për Kontabilitetin dhe </t>
  </si>
  <si>
    <t>Pasqyrat Financiare" të ndryshuar, dhe Standartet Kombëtare të Kontabilitetit SKK 2)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</si>
  <si>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</si>
  <si>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</si>
  <si>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</si>
  <si>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</si>
  <si>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</si>
  <si>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</si>
  <si>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</si>
  <si>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</si>
  <si>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</si>
  <si>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</si>
  <si>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</si>
  <si>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</si>
  <si>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</si>
  <si>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</si>
  <si>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</si>
  <si>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BILANCI  SIPAS  FORMATIT</t>
  </si>
  <si>
    <t>AKTIVI</t>
  </si>
  <si>
    <t>Shpjegime</t>
  </si>
  <si>
    <t>Viti raportues</t>
  </si>
  <si>
    <t>Viti paraardhes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</si>
  <si>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</si>
  <si>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</si>
  <si>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</si>
  <si>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</si>
  <si>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</si>
  <si>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</si>
  <si>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</si>
  <si>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</si>
  <si>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</si>
  <si>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iii</t>
  </si>
  <si>
    <t>iv</t>
  </si>
  <si>
    <t>Inventari</t>
  </si>
  <si>
    <t>Lëndët e para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</si>
  <si>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</si>
  <si>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</si>
  <si>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</si>
  <si>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</si>
  <si>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</si>
  <si>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</si>
  <si>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</si>
  <si>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</si>
  <si>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</si>
  <si>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</si>
  <si>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</si>
  <si>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</si>
  <si>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</si>
  <si>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</si>
  <si>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</si>
  <si>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</si>
  <si>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</si>
  <si>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</si>
  <si>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</si>
  <si>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</si>
  <si>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</si>
  <si>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</si>
  <si>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</si>
  <si>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</si>
  <si>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</si>
  <si>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</si>
  <si>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</si>
  <si>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Huamarrjet</t>
  </si>
  <si>
    <t>Bono të konvertueshme</t>
  </si>
  <si>
    <t>Huatë dhe parapagimet</t>
  </si>
  <si>
    <t>Të pagueshme ndaj furnitorëve</t>
  </si>
  <si>
    <t>Të pagueshme ndaj punonjësve</t>
  </si>
  <si>
    <t>Grantet dhe të ardhurat e shtyra</t>
  </si>
  <si>
    <t>Provizionet afatshkurtra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</si>
  <si>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</si>
  <si>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</si>
  <si>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</si>
  <si>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</si>
  <si>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</si>
  <si>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Kapitali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</si>
  <si>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</si>
  <si>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</si>
  <si>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</si>
  <si>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</si>
  <si>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</si>
  <si>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</si>
  <si>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</si>
  <si>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</si>
  <si>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</si>
  <si>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</si>
  <si>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</si>
  <si>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</si>
  <si>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</si>
  <si>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</si>
  <si>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>Viti  Paraardhës</t>
  </si>
  <si>
    <t>Të ardhura nga shitja e aktiveve te qendrueshme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</si>
  <si>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</si>
  <si>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</si>
  <si>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</si>
  <si>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</si>
  <si>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</si>
  <si>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</si>
  <si>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</si>
  <si>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</si>
  <si>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</si>
  <si>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 xml:space="preserve">Totali i Shpenzimeve </t>
  </si>
  <si>
    <t>Të ardhurat dhe shpenzimet financiare nga njësitë e kontrolluara</t>
  </si>
  <si>
    <t>Të ardhurat dhe shpenzimet financiare nga pjesëmarrjet</t>
  </si>
  <si>
    <t xml:space="preserve">Të ardhurat dhe shpenzimet financiare </t>
  </si>
  <si>
    <t>Të ardhurat dhe shpenzimet financiare nga investime të tjera financiare afatgjata</t>
  </si>
  <si>
    <t>763, 764, 765, 664, 665</t>
  </si>
  <si>
    <t>Shpenzimet nga interesat</t>
  </si>
  <si>
    <t>Fitimet nga kursi i këmbimit</t>
  </si>
  <si>
    <t>Humbjet nga kursi I kembimit</t>
  </si>
  <si>
    <t>Të ardhura  të tjera financiare</t>
  </si>
  <si>
    <t>Totali i të Ardhurave dhe shpenzimeve financiare</t>
  </si>
  <si>
    <t>Fitimi (humbja) para tatimit</t>
  </si>
  <si>
    <t>Shpenzimet e tatimit mbi fitimin</t>
  </si>
  <si>
    <t xml:space="preserve">Fitimi (humbja) neto e Vitit Financiar </t>
  </si>
  <si>
    <t>Elementët e pasqyrave të konsoliduara</t>
  </si>
  <si>
    <t>Kapitali Aksioner që i përket aksionerëve të shoqërisë mëmë</t>
  </si>
  <si>
    <t xml:space="preserve">Primi i </t>
  </si>
  <si>
    <t xml:space="preserve">Aksionet e </t>
  </si>
  <si>
    <t xml:space="preserve">Rezerva </t>
  </si>
  <si>
    <t xml:space="preserve">Rezerva të </t>
  </si>
  <si>
    <t xml:space="preserve">Fitimi i </t>
  </si>
  <si>
    <t>Totali</t>
  </si>
  <si>
    <t>Zoterimet e</t>
  </si>
  <si>
    <t>Aksioner</t>
  </si>
  <si>
    <t>Aksionit</t>
  </si>
  <si>
    <t>Thesarir</t>
  </si>
  <si>
    <t>Statusore dhe</t>
  </si>
  <si>
    <t xml:space="preserve">Konvertimit të </t>
  </si>
  <si>
    <t>pashper</t>
  </si>
  <si>
    <t xml:space="preserve"> Aksionereve </t>
  </si>
  <si>
    <t>ligjore</t>
  </si>
  <si>
    <t>Efekti i ndryshimeve në politikat Kontabël</t>
  </si>
  <si>
    <t>Pozicioni i rregulluar</t>
  </si>
  <si>
    <t xml:space="preserve">Efektet e ndryshimit të kurseve të këmbimit </t>
  </si>
  <si>
    <t>gjatë konsolidimit</t>
  </si>
  <si>
    <t>Totali i të ardhurave apo i shpenzimeve, që nuk</t>
  </si>
  <si>
    <t>janë njohur në pasqyrën e të Ardhurave dhe Shpenzimeve</t>
  </si>
  <si>
    <t>Dividentët e paguar</t>
  </si>
  <si>
    <t>Transferime në rezervën e detyrueshme statutore</t>
  </si>
  <si>
    <t>Emetim i Kapitali Aksioner</t>
  </si>
  <si>
    <t>Fitimi neto për periudhën Kontabël</t>
  </si>
  <si>
    <t>Emetim i Kapitalit Aksioner</t>
  </si>
  <si>
    <t>Aksione të thesarit të Riblera</t>
  </si>
  <si>
    <t>CASH  FLOW</t>
  </si>
  <si>
    <t>Periudha</t>
  </si>
  <si>
    <t>Nr.Llogarisë</t>
  </si>
  <si>
    <t>Emërtimi I Llogarisë</t>
  </si>
  <si>
    <t>Në Përqindje</t>
  </si>
  <si>
    <t>Vlera</t>
  </si>
  <si>
    <t>Arkëtime</t>
  </si>
  <si>
    <t>Kredi</t>
  </si>
  <si>
    <t>Te ardh nga interesat</t>
  </si>
  <si>
    <t>Te ardh nga kembimet valutore</t>
  </si>
  <si>
    <t>Xhirime të brendëshme/konvertime</t>
  </si>
  <si>
    <t>Pagesa</t>
  </si>
  <si>
    <t>Personeli - Pagat e shpërblimet për tu pagaur</t>
  </si>
  <si>
    <t>Sigurime shoqerore+Tap</t>
  </si>
  <si>
    <t>Furnitore</t>
  </si>
  <si>
    <t>Shteti -tatim mbi fitimin</t>
  </si>
  <si>
    <t>Interesa kredie</t>
  </si>
  <si>
    <t>Kredi e shlyer</t>
  </si>
  <si>
    <t>Sherbime bankare</t>
  </si>
  <si>
    <t>Pagesa te tjera</t>
  </si>
  <si>
    <t xml:space="preserve">Data e plotësimit të PF </t>
  </si>
  <si>
    <t>Banka</t>
  </si>
  <si>
    <t>Arka</t>
  </si>
  <si>
    <t>Kliente per mallra, produkte e sherbime</t>
  </si>
  <si>
    <t>Debitore, Kreditore te tjere</t>
  </si>
  <si>
    <t>Tatim mbi fitimin</t>
  </si>
  <si>
    <t>Tvsh</t>
  </si>
  <si>
    <t>Te drejta dhe detyrime ndaj ortakeve</t>
  </si>
  <si>
    <t>Inventari i imet</t>
  </si>
  <si>
    <t>vi</t>
  </si>
  <si>
    <t>Shpenzime per periudhat e ardhshme</t>
  </si>
  <si>
    <t>Pasivet afatshkurtëra</t>
  </si>
  <si>
    <t>PASIVET DHE KAPITALI</t>
  </si>
  <si>
    <t>Detyrime per sigurimet shoqerore</t>
  </si>
  <si>
    <t>Overdraftet bankare</t>
  </si>
  <si>
    <t>Huamarrjet afatshkurtera</t>
  </si>
  <si>
    <t>Detyrime tatimore TAP</t>
  </si>
  <si>
    <t>Detyrime tatimore Tatim fitimi</t>
  </si>
  <si>
    <t>Detyrime tatimore Tvsh</t>
  </si>
  <si>
    <t>Detyrime tatimore per tatim ne burim</t>
  </si>
  <si>
    <t>vii</t>
  </si>
  <si>
    <t>viii</t>
  </si>
  <si>
    <t>Dividente per tu paguar</t>
  </si>
  <si>
    <t>Debitore dhe Kreditore te tjere</t>
  </si>
  <si>
    <t>ix</t>
  </si>
  <si>
    <t>x</t>
  </si>
  <si>
    <t>Pasivet  afatgjata</t>
  </si>
  <si>
    <t>Aksionet e pakicës (PF te konoliduara)</t>
  </si>
  <si>
    <t>Kapitai që i aksionerëve të shoqërisë mëmë(PF te kons.)</t>
  </si>
  <si>
    <t>PASIVET</t>
  </si>
  <si>
    <t>A</t>
  </si>
  <si>
    <t>B</t>
  </si>
  <si>
    <t>TOTALI I PASIVEVE (A+B)</t>
  </si>
  <si>
    <t>TOTALI I PASIVEVE DHE KAPITALIT (I+II)</t>
  </si>
  <si>
    <t>TOTALI I AKTIVEVE (A+B)</t>
  </si>
  <si>
    <t>Totali i te ardhurave</t>
  </si>
  <si>
    <t>Shitjet mallra</t>
  </si>
  <si>
    <t>Shitje sherbime</t>
  </si>
  <si>
    <t>a-mallra dhe materiale</t>
  </si>
  <si>
    <t>b-nentrajtime dhe sherbime</t>
  </si>
  <si>
    <t>c-transport</t>
  </si>
  <si>
    <t>a-pagat</t>
  </si>
  <si>
    <t>b-sigurime shoqerore dhe shendetesore</t>
  </si>
  <si>
    <t>a-financiare</t>
  </si>
  <si>
    <t>b-interesa bankare</t>
  </si>
  <si>
    <t>d-taksa doganore dhe te tjera taksa</t>
  </si>
  <si>
    <t>Fitimi apo humbja nga veprimtaria kryesore (A-B)</t>
  </si>
  <si>
    <t>Shpenzime te panjohura (Gjoba)</t>
  </si>
  <si>
    <t>Hartoi Bilancin</t>
  </si>
  <si>
    <t>Zaho KUKA</t>
  </si>
  <si>
    <t>Drejtuesi I Shqerise</t>
  </si>
  <si>
    <t>Gjoba dhe penalitete</t>
  </si>
  <si>
    <t>BCTV</t>
  </si>
  <si>
    <t>TIRANE</t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</si>
  <si>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>01.01.2013</t>
    </r>
    <r>
      <rPr>
        <sz val="12"/>
        <rFont val="Garamond"/>
        <family val="1"/>
      </rPr>
      <t xml:space="preserve">   Deri </t>
    </r>
    <r>
      <rPr>
        <b/>
        <i/>
        <sz val="14"/>
        <rFont val="Garamond"/>
        <family val="1"/>
      </rPr>
      <t>31.12.2013</t>
    </r>
  </si>
  <si>
    <t>Tregeti</t>
  </si>
  <si>
    <t>31.01.2014</t>
  </si>
  <si>
    <t>BILANCI PER VITIN 2013</t>
  </si>
  <si>
    <t>Gjendja më datën 31/12/2013</t>
  </si>
  <si>
    <t xml:space="preserve">Gjendja para datës 01/01/2013                                                                               </t>
  </si>
  <si>
    <t>01/01/2013  -  31/12/2013</t>
  </si>
  <si>
    <t>VITI 2013</t>
  </si>
  <si>
    <t>SHOQERIA "BCTV" sh.p.k.</t>
  </si>
  <si>
    <t>Rozeta MERKO</t>
  </si>
  <si>
    <t>Fitimi neto i Vitit  Financiar 2013</t>
  </si>
  <si>
    <t>Tatim qeraje</t>
  </si>
  <si>
    <t>L31722006L</t>
  </si>
  <si>
    <t>Pozicioni më Maj 2013</t>
  </si>
  <si>
    <t>Pozicioni më 31 Dhjetor 2013</t>
  </si>
  <si>
    <t>Klientë (Arketime nga Kliente)</t>
  </si>
  <si>
    <t>Taksa doganore</t>
  </si>
  <si>
    <t>Derdhje kapitali themeltar per Ervin Burduch</t>
  </si>
  <si>
    <t>Derdhje kapitali themeltar per Pasko Berisaj</t>
  </si>
  <si>
    <t>Derdhje kapitali themeltar per Fatbardh Merko</t>
  </si>
  <si>
    <t>Derdhje Kapitali themeltar per Stefano Marzotto</t>
  </si>
  <si>
    <t>Kreditim i perkohshem ortaku Fatbardh Merko</t>
  </si>
  <si>
    <t>Tvsh ne dogane</t>
  </si>
  <si>
    <t>Taksa vendore</t>
  </si>
  <si>
    <t>Debitore te tjere (per sherbime publicitare)</t>
  </si>
  <si>
    <t>Debitore te tjere (sa paguar qeradhenesi)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</si>
</sst>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12"/>
      <name val="Garamond"/>
      <family val="1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0"/>
      <name val="Arial"/>
    </font>
    <font>
      <sz val="10"/>
      <name val="Garamond"/>
      <family val="1"/>
    </font>
    <font>
      <b/>
      <sz val="10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sz val="10"/>
      <color indexed="10"/>
      <name val="Arial"/>
    </font>
    <font>
      <i/>
      <sz val="10"/>
      <name val="Arial"/>
      <family val="2"/>
    </font>
    <font>
      <i/>
      <sz val="11"/>
      <name val="Arial"/>
      <family val="2"/>
    </font>
    <font>
      <sz val="14"/>
      <name val="Arial"/>
    </font>
    <font>
      <sz val="12"/>
      <name val="Arial"/>
    </font>
    <font>
      <sz val="8"/>
      <name val="Arial"/>
    </font>
    <font>
      <sz val="14"/>
      <name val="Arial"/>
      <family val="2"/>
    </font>
    <font>
      <sz val="9.85"/>
      <color indexed="8"/>
      <name val="Times New Roman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9" fillId="0" borderId="5" xfId="0" applyFont="1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4" fillId="0" borderId="0" xfId="0" applyFont="1" applyAlignment="1"/>
    <xf numFmtId="0" fontId="12" fillId="0" borderId="9" xfId="0" applyFont="1" applyFill="1" applyBorder="1" applyAlignment="1"/>
    <xf numFmtId="0" fontId="12" fillId="0" borderId="9" xfId="0" applyFont="1" applyFill="1" applyBorder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1" fillId="0" borderId="22" xfId="0" applyFont="1" applyBorder="1"/>
    <xf numFmtId="0" fontId="20" fillId="0" borderId="9" xfId="0" applyFont="1" applyBorder="1"/>
    <xf numFmtId="0" fontId="20" fillId="0" borderId="23" xfId="0" applyFont="1" applyBorder="1"/>
    <xf numFmtId="0" fontId="22" fillId="0" borderId="22" xfId="0" applyFont="1" applyBorder="1"/>
    <xf numFmtId="0" fontId="22" fillId="0" borderId="22" xfId="0" applyFont="1" applyFill="1" applyBorder="1"/>
    <xf numFmtId="0" fontId="23" fillId="0" borderId="22" xfId="0" applyFont="1" applyBorder="1"/>
    <xf numFmtId="0" fontId="22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0" xfId="0" applyFont="1"/>
    <xf numFmtId="0" fontId="13" fillId="0" borderId="17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9" xfId="0" applyFont="1" applyFill="1" applyBorder="1"/>
    <xf numFmtId="0" fontId="13" fillId="0" borderId="0" xfId="0" applyFont="1" applyFill="1"/>
    <xf numFmtId="0" fontId="17" fillId="0" borderId="0" xfId="0" applyFont="1" applyFill="1"/>
    <xf numFmtId="0" fontId="12" fillId="0" borderId="20" xfId="0" applyFont="1" applyFill="1" applyBorder="1" applyAlignment="1"/>
    <xf numFmtId="0" fontId="12" fillId="0" borderId="2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3" fillId="0" borderId="2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right"/>
    </xf>
    <xf numFmtId="0" fontId="18" fillId="0" borderId="27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" fillId="0" borderId="0" xfId="0" applyFont="1" applyFill="1"/>
    <xf numFmtId="0" fontId="19" fillId="0" borderId="9" xfId="0" applyFont="1" applyFill="1" applyBorder="1"/>
    <xf numFmtId="0" fontId="19" fillId="0" borderId="9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8" fillId="0" borderId="0" xfId="0" applyFont="1" applyBorder="1"/>
    <xf numFmtId="0" fontId="13" fillId="0" borderId="9" xfId="0" applyFont="1" applyFill="1" applyBorder="1" applyAlignment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4" fillId="0" borderId="0" xfId="0" applyFont="1" applyFill="1" applyAlignment="1"/>
    <xf numFmtId="0" fontId="16" fillId="0" borderId="22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9" xfId="0" applyFont="1" applyFill="1" applyBorder="1"/>
    <xf numFmtId="0" fontId="12" fillId="0" borderId="9" xfId="0" applyFont="1" applyFill="1" applyBorder="1" applyAlignment="1">
      <alignment horizontal="right"/>
    </xf>
    <xf numFmtId="0" fontId="16" fillId="0" borderId="9" xfId="0" applyFont="1" applyFill="1" applyBorder="1" applyAlignment="1">
      <alignment horizontal="left"/>
    </xf>
    <xf numFmtId="0" fontId="16" fillId="0" borderId="24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left"/>
    </xf>
    <xf numFmtId="0" fontId="16" fillId="0" borderId="25" xfId="0" applyFont="1" applyFill="1" applyBorder="1"/>
    <xf numFmtId="0" fontId="16" fillId="0" borderId="0" xfId="0" applyFont="1" applyFill="1"/>
    <xf numFmtId="0" fontId="13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" fillId="0" borderId="9" xfId="0" applyFont="1" applyFill="1" applyBorder="1"/>
    <xf numFmtId="3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9" fillId="0" borderId="9" xfId="0" applyFont="1" applyFill="1" applyBorder="1" applyAlignment="1"/>
    <xf numFmtId="0" fontId="26" fillId="0" borderId="9" xfId="0" applyFont="1" applyFill="1" applyBorder="1"/>
    <xf numFmtId="0" fontId="25" fillId="0" borderId="9" xfId="0" applyFont="1" applyFill="1" applyBorder="1"/>
    <xf numFmtId="3" fontId="19" fillId="0" borderId="9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14" fillId="0" borderId="9" xfId="0" applyFont="1" applyFill="1" applyBorder="1" applyAlignment="1">
      <alignment horizontal="center"/>
    </xf>
    <xf numFmtId="1" fontId="0" fillId="0" borderId="9" xfId="0" applyNumberFormat="1" applyFill="1" applyBorder="1"/>
    <xf numFmtId="0" fontId="12" fillId="0" borderId="28" xfId="0" applyFont="1" applyFill="1" applyBorder="1" applyAlignment="1"/>
    <xf numFmtId="0" fontId="12" fillId="0" borderId="29" xfId="0" applyFont="1" applyFill="1" applyBorder="1" applyAlignment="1"/>
    <xf numFmtId="0" fontId="12" fillId="0" borderId="30" xfId="0" applyFont="1" applyFill="1" applyBorder="1" applyAlignment="1"/>
    <xf numFmtId="0" fontId="0" fillId="0" borderId="9" xfId="0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24" fillId="0" borderId="9" xfId="0" applyFont="1" applyFill="1" applyBorder="1" applyAlignment="1">
      <alignment horizontal="left"/>
    </xf>
    <xf numFmtId="0" fontId="24" fillId="0" borderId="9" xfId="0" applyFont="1" applyFill="1" applyBorder="1"/>
    <xf numFmtId="0" fontId="24" fillId="0" borderId="0" xfId="0" applyFont="1" applyFill="1"/>
    <xf numFmtId="1" fontId="12" fillId="0" borderId="9" xfId="0" applyNumberFormat="1" applyFont="1" applyFill="1" applyBorder="1"/>
    <xf numFmtId="1" fontId="0" fillId="0" borderId="0" xfId="0" applyNumberFormat="1" applyFill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26" fillId="0" borderId="9" xfId="0" applyFont="1" applyFill="1" applyBorder="1" applyAlignment="1"/>
    <xf numFmtId="0" fontId="1" fillId="0" borderId="0" xfId="0" applyFont="1" applyFill="1" applyAlignment="1"/>
    <xf numFmtId="1" fontId="1" fillId="0" borderId="9" xfId="0" applyNumberFormat="1" applyFont="1" applyFill="1" applyBorder="1" applyAlignment="1"/>
    <xf numFmtId="1" fontId="1" fillId="0" borderId="9" xfId="0" applyNumberFormat="1" applyFont="1" applyFill="1" applyBorder="1"/>
    <xf numFmtId="1" fontId="19" fillId="0" borderId="9" xfId="0" applyNumberFormat="1" applyFont="1" applyFill="1" applyBorder="1" applyAlignment="1"/>
    <xf numFmtId="1" fontId="19" fillId="0" borderId="9" xfId="0" applyNumberFormat="1" applyFont="1" applyFill="1" applyBorder="1"/>
    <xf numFmtId="0" fontId="19" fillId="0" borderId="9" xfId="0" applyFont="1" applyFill="1" applyBorder="1" applyAlignment="1">
      <alignment horizontal="left"/>
    </xf>
    <xf numFmtId="0" fontId="19" fillId="0" borderId="9" xfId="0" applyFont="1" applyFill="1" applyBorder="1" applyAlignment="1">
      <alignment horizontal="right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3" fillId="0" borderId="0" xfId="0" applyFont="1" applyBorder="1"/>
    <xf numFmtId="0" fontId="8" fillId="0" borderId="0" xfId="0" applyFont="1" applyFill="1" applyBorder="1" applyAlignment="1">
      <alignment horizontal="left"/>
    </xf>
    <xf numFmtId="0" fontId="31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E21" sqref="E21"/>
    </sheetView>
  </sheetViews>
  <sheetFormatPr defaultRowHeight="12.75"/>
  <cols>
    <col min="1" max="1" width="6.7109375" customWidth="1"/>
    <col min="11" max="11" width="7.42578125" customWidth="1"/>
  </cols>
  <sheetData>
    <row r="1" spans="1:11" ht="13.5" thickBot="1"/>
    <row r="2" spans="1:11" ht="15.7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7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7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15.75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26.25">
      <c r="A6" s="4"/>
      <c r="B6" s="7"/>
      <c r="C6" s="131" t="s">
        <v>0</v>
      </c>
      <c r="D6" s="131"/>
      <c r="E6" s="131"/>
      <c r="F6" s="131"/>
      <c r="G6" s="131"/>
      <c r="H6" s="131"/>
      <c r="I6" s="7"/>
      <c r="J6" s="7"/>
      <c r="K6" s="6"/>
    </row>
    <row r="7" spans="1:11" ht="15.75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ht="15.75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15.75">
      <c r="A9" s="4"/>
      <c r="B9" s="132" t="s">
        <v>1</v>
      </c>
      <c r="C9" s="132"/>
      <c r="D9" s="132"/>
      <c r="E9" s="132"/>
      <c r="F9" s="132"/>
      <c r="G9" s="132"/>
      <c r="H9" s="132"/>
      <c r="I9" s="132"/>
      <c r="J9" s="132"/>
      <c r="K9" s="6"/>
    </row>
    <row r="10" spans="1:11" ht="15.75">
      <c r="A10" s="4"/>
      <c r="B10" s="132" t="s">
        <v>2</v>
      </c>
      <c r="C10" s="132"/>
      <c r="D10" s="132"/>
      <c r="E10" s="132"/>
      <c r="F10" s="132"/>
      <c r="G10" s="132"/>
      <c r="H10" s="132"/>
      <c r="I10" s="132"/>
      <c r="J10" s="132"/>
      <c r="K10" s="6"/>
    </row>
    <row r="11" spans="1:11" ht="15.75">
      <c r="A11" s="4"/>
      <c r="B11" s="8"/>
      <c r="C11" s="8"/>
      <c r="D11" s="8"/>
      <c r="E11" s="8"/>
      <c r="F11" s="8"/>
      <c r="G11" s="8"/>
      <c r="H11" s="8"/>
      <c r="I11" s="8"/>
      <c r="J11" s="8"/>
      <c r="K11" s="6"/>
    </row>
    <row r="12" spans="1:11" ht="15.75">
      <c r="A12" s="4"/>
      <c r="B12" s="8"/>
      <c r="C12" s="8"/>
      <c r="D12" s="8"/>
      <c r="E12" s="8"/>
      <c r="F12" s="8"/>
      <c r="G12" s="8"/>
      <c r="H12" s="8"/>
      <c r="I12" s="8"/>
      <c r="J12" s="8"/>
      <c r="K12" s="6"/>
    </row>
    <row r="13" spans="1:11" ht="15.75">
      <c r="A13" s="4"/>
      <c r="B13" s="8"/>
      <c r="C13" s="8"/>
      <c r="D13" s="8"/>
      <c r="E13" s="8"/>
      <c r="F13" s="8"/>
      <c r="G13" s="8"/>
      <c r="H13" s="8"/>
      <c r="I13" s="8"/>
      <c r="J13" s="8"/>
      <c r="K13" s="6"/>
    </row>
    <row r="14" spans="1:11" ht="15.75">
      <c r="A14" s="4"/>
      <c r="B14" s="8"/>
      <c r="C14" s="8"/>
      <c r="D14" s="8"/>
      <c r="E14" s="8"/>
      <c r="F14" s="8"/>
      <c r="G14" s="8"/>
      <c r="H14" s="8"/>
      <c r="I14" s="8"/>
      <c r="J14" s="8"/>
      <c r="K14" s="6"/>
    </row>
    <row r="15" spans="1:11" ht="15.7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ht="15.7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ht="15.7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ht="16.5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15.75">
      <c r="A19" s="4"/>
      <c r="B19" s="133" t="s">
        <v>3</v>
      </c>
      <c r="C19" s="134"/>
      <c r="D19" s="134"/>
      <c r="E19" s="135"/>
      <c r="F19" s="5"/>
      <c r="G19" s="133" t="s">
        <v>4</v>
      </c>
      <c r="H19" s="134"/>
      <c r="I19" s="134"/>
      <c r="J19" s="135"/>
      <c r="K19" s="6"/>
    </row>
    <row r="20" spans="1:11" ht="15.75">
      <c r="A20" s="4"/>
      <c r="B20" s="4"/>
      <c r="C20" s="5"/>
      <c r="D20" s="5"/>
      <c r="E20" s="6"/>
      <c r="F20" s="5"/>
      <c r="G20" s="4"/>
      <c r="H20" s="5"/>
      <c r="I20" s="5"/>
      <c r="J20" s="6"/>
      <c r="K20" s="6"/>
    </row>
    <row r="21" spans="1:11" ht="18.75">
      <c r="A21" s="4"/>
      <c r="B21" s="4" t="s">
        <v>5</v>
      </c>
      <c r="C21" s="9" t="s">
        <v>216</v>
      </c>
      <c r="D21" s="10"/>
      <c r="E21" s="6"/>
      <c r="F21" s="5"/>
      <c r="G21" s="4"/>
      <c r="H21" s="5"/>
      <c r="I21" s="5" t="s">
        <v>6</v>
      </c>
      <c r="J21" s="6"/>
      <c r="K21" s="6"/>
    </row>
    <row r="22" spans="1:11" ht="18.75">
      <c r="A22" s="4"/>
      <c r="B22" s="4"/>
      <c r="C22" s="11"/>
      <c r="D22" s="5"/>
      <c r="E22" s="6"/>
      <c r="F22" s="5"/>
      <c r="G22" s="4" t="s">
        <v>7</v>
      </c>
      <c r="H22" s="5"/>
      <c r="I22" s="5"/>
      <c r="J22" s="6"/>
      <c r="K22" s="6"/>
    </row>
    <row r="23" spans="1:11" ht="18.75">
      <c r="A23" s="4"/>
      <c r="B23" s="4" t="s">
        <v>8</v>
      </c>
      <c r="C23" s="129" t="s">
        <v>230</v>
      </c>
      <c r="D23" s="9"/>
      <c r="E23" s="6"/>
      <c r="F23" s="5"/>
      <c r="G23" s="4"/>
      <c r="H23" s="5"/>
      <c r="I23" s="5" t="s">
        <v>9</v>
      </c>
      <c r="J23" s="6"/>
      <c r="K23" s="6"/>
    </row>
    <row r="24" spans="1:11" ht="15.75">
      <c r="A24" s="4"/>
      <c r="B24" s="4"/>
      <c r="C24" s="5"/>
      <c r="D24" s="5"/>
      <c r="E24" s="6"/>
      <c r="F24" s="5"/>
      <c r="G24" s="4"/>
      <c r="H24" s="5"/>
      <c r="I24" s="5"/>
      <c r="J24" s="6"/>
      <c r="K24" s="6"/>
    </row>
    <row r="25" spans="1:11" ht="18.75">
      <c r="A25" s="4"/>
      <c r="B25" s="4" t="s">
        <v>10</v>
      </c>
      <c r="C25" s="9" t="s">
        <v>217</v>
      </c>
      <c r="D25" s="9"/>
      <c r="E25" s="12"/>
      <c r="F25" s="5"/>
      <c r="G25" s="4" t="s">
        <v>11</v>
      </c>
      <c r="H25" s="5"/>
      <c r="I25" s="9" t="s">
        <v>12</v>
      </c>
      <c r="J25" s="6"/>
      <c r="K25" s="6"/>
    </row>
    <row r="26" spans="1:11" ht="18.75">
      <c r="A26" s="4"/>
      <c r="B26" s="13"/>
      <c r="C26" s="9"/>
      <c r="D26" s="9"/>
      <c r="E26" s="12"/>
      <c r="F26" s="5"/>
      <c r="G26" s="4"/>
      <c r="H26" s="5"/>
      <c r="I26" s="5"/>
      <c r="J26" s="6"/>
      <c r="K26" s="6"/>
    </row>
    <row r="27" spans="1:11" ht="18.75">
      <c r="A27" s="4"/>
      <c r="B27" s="4" t="s">
        <v>13</v>
      </c>
      <c r="C27" s="5"/>
      <c r="D27" s="9"/>
      <c r="E27" s="14"/>
      <c r="F27" s="5"/>
      <c r="G27" s="4" t="s">
        <v>14</v>
      </c>
      <c r="H27" s="5"/>
      <c r="I27" s="5"/>
      <c r="J27" s="6"/>
      <c r="K27" s="6"/>
    </row>
    <row r="28" spans="1:11" ht="15.75">
      <c r="A28" s="4"/>
      <c r="B28" s="4"/>
      <c r="C28" s="5"/>
      <c r="D28" s="5"/>
      <c r="E28" s="6"/>
      <c r="F28" s="5"/>
      <c r="G28" s="4"/>
      <c r="H28" s="5"/>
      <c r="I28" s="5"/>
      <c r="J28" s="6"/>
      <c r="K28" s="6"/>
    </row>
    <row r="29" spans="1:11" ht="18.75">
      <c r="A29" s="4"/>
      <c r="B29" s="4" t="s">
        <v>15</v>
      </c>
      <c r="C29" s="5"/>
      <c r="D29" s="9"/>
      <c r="E29" s="6"/>
      <c r="F29" s="5"/>
      <c r="G29" s="4" t="s">
        <v>16</v>
      </c>
      <c r="H29" s="5"/>
      <c r="I29" s="5"/>
      <c r="J29" s="6"/>
      <c r="K29" s="6"/>
    </row>
    <row r="30" spans="1:11" ht="18.75">
      <c r="A30" s="4"/>
      <c r="B30" s="4"/>
      <c r="C30" s="5"/>
      <c r="D30" s="5"/>
      <c r="E30" s="6"/>
      <c r="F30" s="5"/>
      <c r="G30" s="4" t="s">
        <v>218</v>
      </c>
      <c r="H30" s="5"/>
      <c r="I30" s="6"/>
      <c r="J30" s="6"/>
      <c r="K30" s="6"/>
    </row>
    <row r="31" spans="1:11" ht="15.75">
      <c r="A31" s="4"/>
      <c r="B31" s="4" t="s">
        <v>17</v>
      </c>
      <c r="C31" s="5"/>
      <c r="D31" s="5"/>
      <c r="E31" s="6"/>
      <c r="F31" s="5"/>
      <c r="G31" s="4"/>
      <c r="H31" s="5"/>
      <c r="I31" s="5"/>
      <c r="J31" s="6"/>
      <c r="K31" s="6"/>
    </row>
    <row r="32" spans="1:11" ht="15.75">
      <c r="A32" s="4"/>
      <c r="B32" s="4"/>
      <c r="C32" s="5"/>
      <c r="D32" s="5"/>
      <c r="E32" s="6"/>
      <c r="F32" s="5"/>
      <c r="G32" s="4"/>
      <c r="H32" s="5"/>
      <c r="I32" s="5"/>
      <c r="J32" s="6"/>
      <c r="K32" s="6"/>
    </row>
    <row r="33" spans="1:11" ht="18.75">
      <c r="A33" s="4"/>
      <c r="B33" s="13" t="s">
        <v>219</v>
      </c>
      <c r="C33" s="15"/>
      <c r="D33" s="9"/>
      <c r="E33" s="12"/>
      <c r="F33" s="5"/>
      <c r="G33" s="4" t="s">
        <v>164</v>
      </c>
      <c r="H33" s="5"/>
      <c r="I33" s="5"/>
      <c r="J33" s="6"/>
      <c r="K33" s="6"/>
    </row>
    <row r="34" spans="1:11" ht="15.75">
      <c r="A34" s="4"/>
      <c r="B34" s="4"/>
      <c r="C34" s="5"/>
      <c r="D34" s="5"/>
      <c r="E34" s="6"/>
      <c r="F34" s="5"/>
      <c r="G34" s="4"/>
      <c r="H34" s="5" t="s">
        <v>220</v>
      </c>
      <c r="I34" s="5"/>
      <c r="J34" s="6"/>
      <c r="K34" s="6"/>
    </row>
    <row r="35" spans="1:11" ht="16.5" thickBot="1">
      <c r="A35" s="4"/>
      <c r="B35" s="16"/>
      <c r="C35" s="17"/>
      <c r="D35" s="17"/>
      <c r="E35" s="18"/>
      <c r="F35" s="5"/>
      <c r="G35" s="16"/>
      <c r="H35" s="17"/>
      <c r="I35" s="17"/>
      <c r="J35" s="18"/>
      <c r="K35" s="6"/>
    </row>
    <row r="36" spans="1:11" ht="15.75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5.75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ht="16.5" thickBot="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</row>
  </sheetData>
  <mergeCells count="5">
    <mergeCell ref="C6:H6"/>
    <mergeCell ref="B9:J9"/>
    <mergeCell ref="B10:J10"/>
    <mergeCell ref="B19:E19"/>
    <mergeCell ref="G19:J19"/>
  </mergeCells>
  <phoneticPr fontId="0" type="noConversion"/>
  <pageMargins left="0.43" right="0.36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7"/>
  <sheetViews>
    <sheetView topLeftCell="C85" workbookViewId="0">
      <selection activeCell="F65" sqref="F65"/>
    </sheetView>
  </sheetViews>
  <sheetFormatPr defaultRowHeight="15.95" customHeight="1"/>
  <cols>
    <col min="1" max="2" width="3.5703125" style="75" customWidth="1"/>
    <col min="3" max="3" width="3.5703125" style="88" customWidth="1"/>
    <col min="4" max="4" width="48.5703125" style="47" customWidth="1"/>
    <col min="5" max="5" width="11.5703125" style="47" customWidth="1"/>
    <col min="6" max="6" width="13.140625" style="47" customWidth="1"/>
    <col min="7" max="7" width="15.42578125" style="47" customWidth="1"/>
    <col min="8" max="16384" width="9.140625" style="47"/>
  </cols>
  <sheetData>
    <row r="1" spans="1:7" ht="12.75">
      <c r="A1" s="74"/>
      <c r="B1" s="74"/>
      <c r="C1" s="74"/>
      <c r="D1" s="136" t="s">
        <v>18</v>
      </c>
      <c r="E1" s="136"/>
      <c r="F1" s="136"/>
      <c r="G1" s="136"/>
    </row>
    <row r="2" spans="1:7" ht="12.75">
      <c r="A2" s="74"/>
      <c r="B2" s="74"/>
      <c r="C2" s="74"/>
      <c r="D2" s="76"/>
      <c r="E2" s="76"/>
      <c r="F2" s="76"/>
    </row>
    <row r="3" spans="1:7" ht="12.75">
      <c r="A3" s="136" t="s">
        <v>221</v>
      </c>
      <c r="B3" s="136"/>
      <c r="C3" s="136"/>
      <c r="D3" s="136"/>
      <c r="E3" s="136"/>
      <c r="F3" s="136"/>
      <c r="G3" s="136"/>
    </row>
    <row r="4" spans="1:7" ht="11.25" customHeight="1">
      <c r="A4" s="77"/>
      <c r="C4" s="75"/>
      <c r="D4" s="75"/>
      <c r="E4" s="75"/>
      <c r="F4" s="75"/>
      <c r="G4" s="75"/>
    </row>
    <row r="5" spans="1:7" ht="17.25" customHeight="1">
      <c r="A5" s="137" t="s">
        <v>19</v>
      </c>
      <c r="B5" s="137"/>
      <c r="C5" s="137"/>
      <c r="D5" s="137"/>
      <c r="E5" s="20" t="s">
        <v>20</v>
      </c>
      <c r="F5" s="21" t="s">
        <v>21</v>
      </c>
      <c r="G5" s="21" t="s">
        <v>22</v>
      </c>
    </row>
    <row r="6" spans="1:7" s="48" customFormat="1" ht="15" customHeight="1">
      <c r="A6" s="78" t="s">
        <v>194</v>
      </c>
      <c r="B6" s="79"/>
      <c r="C6" s="79"/>
      <c r="D6" s="80" t="s">
        <v>24</v>
      </c>
      <c r="E6" s="80"/>
      <c r="F6" s="80">
        <f>F7+F10+F13+F21+F29+F30+F31</f>
        <v>2532512</v>
      </c>
      <c r="G6" s="80">
        <f>G7+G10+G13+G21+G29+G30+G31</f>
        <v>0</v>
      </c>
    </row>
    <row r="7" spans="1:7" s="76" customFormat="1" ht="15" customHeight="1">
      <c r="A7" s="45"/>
      <c r="B7" s="21">
        <v>1</v>
      </c>
      <c r="C7" s="21"/>
      <c r="D7" s="46" t="s">
        <v>25</v>
      </c>
      <c r="E7" s="46"/>
      <c r="F7" s="81">
        <f>SUM(F8:F9)</f>
        <v>125731</v>
      </c>
      <c r="G7" s="81">
        <f>SUM(G8:G9)</f>
        <v>0</v>
      </c>
    </row>
    <row r="8" spans="1:7" s="76" customFormat="1" ht="15" customHeight="1">
      <c r="A8" s="45"/>
      <c r="B8" s="21"/>
      <c r="C8" s="21"/>
      <c r="D8" s="46" t="s">
        <v>165</v>
      </c>
      <c r="E8" s="46"/>
      <c r="F8" s="46">
        <v>123731</v>
      </c>
      <c r="G8" s="46"/>
    </row>
    <row r="9" spans="1:7" s="76" customFormat="1" ht="15" customHeight="1">
      <c r="A9" s="45"/>
      <c r="B9" s="21"/>
      <c r="C9" s="21"/>
      <c r="D9" s="46" t="s">
        <v>166</v>
      </c>
      <c r="E9" s="46"/>
      <c r="F9" s="46">
        <v>2000</v>
      </c>
      <c r="G9" s="46"/>
    </row>
    <row r="10" spans="1:7" s="76" customFormat="1" ht="15" customHeight="1">
      <c r="A10" s="45"/>
      <c r="B10" s="21">
        <v>2</v>
      </c>
      <c r="C10" s="21"/>
      <c r="D10" s="46" t="s">
        <v>26</v>
      </c>
      <c r="E10" s="46"/>
      <c r="F10" s="46">
        <f>SUM(F11:F12)</f>
        <v>0</v>
      </c>
      <c r="G10" s="46">
        <f>SUM(G11:G12)</f>
        <v>0</v>
      </c>
    </row>
    <row r="11" spans="1:7" ht="15" customHeight="1">
      <c r="A11" s="45"/>
      <c r="B11" s="21"/>
      <c r="C11" s="55" t="s">
        <v>27</v>
      </c>
      <c r="D11" s="56" t="s">
        <v>28</v>
      </c>
      <c r="E11" s="56"/>
      <c r="F11" s="56"/>
      <c r="G11" s="56"/>
    </row>
    <row r="12" spans="1:7" ht="15" customHeight="1">
      <c r="A12" s="45"/>
      <c r="B12" s="21"/>
      <c r="C12" s="55" t="s">
        <v>29</v>
      </c>
      <c r="D12" s="56" t="s">
        <v>30</v>
      </c>
      <c r="E12" s="56"/>
      <c r="F12" s="56"/>
      <c r="G12" s="56"/>
    </row>
    <row r="13" spans="1:7" ht="15" customHeight="1">
      <c r="A13" s="45"/>
      <c r="B13" s="21">
        <v>3</v>
      </c>
      <c r="C13" s="55"/>
      <c r="D13" s="46" t="s">
        <v>31</v>
      </c>
      <c r="E13" s="46"/>
      <c r="F13" s="46">
        <f>SUM(F14:F20)</f>
        <v>491899</v>
      </c>
      <c r="G13" s="46">
        <f>SUM(G14:G20)</f>
        <v>0</v>
      </c>
    </row>
    <row r="14" spans="1:7" ht="15" customHeight="1">
      <c r="A14" s="45"/>
      <c r="B14" s="21"/>
      <c r="C14" s="55" t="s">
        <v>27</v>
      </c>
      <c r="D14" s="56" t="s">
        <v>167</v>
      </c>
      <c r="E14" s="56"/>
      <c r="F14" s="56">
        <v>0</v>
      </c>
      <c r="G14" s="56"/>
    </row>
    <row r="15" spans="1:7" ht="15" customHeight="1">
      <c r="A15" s="45"/>
      <c r="B15" s="21"/>
      <c r="C15" s="55" t="s">
        <v>29</v>
      </c>
      <c r="D15" s="56" t="s">
        <v>168</v>
      </c>
      <c r="E15" s="56"/>
      <c r="F15" s="56">
        <v>80120</v>
      </c>
      <c r="G15" s="56"/>
    </row>
    <row r="16" spans="1:7" ht="15" customHeight="1">
      <c r="A16" s="45"/>
      <c r="B16" s="21"/>
      <c r="C16" s="55" t="s">
        <v>32</v>
      </c>
      <c r="D16" s="56" t="s">
        <v>169</v>
      </c>
      <c r="E16" s="56"/>
      <c r="F16" s="56"/>
      <c r="G16" s="56"/>
    </row>
    <row r="17" spans="1:7" ht="15" customHeight="1">
      <c r="A17" s="45"/>
      <c r="B17" s="21"/>
      <c r="C17" s="55" t="s">
        <v>33</v>
      </c>
      <c r="D17" s="56" t="s">
        <v>170</v>
      </c>
      <c r="E17" s="56"/>
      <c r="F17" s="56">
        <v>411779</v>
      </c>
      <c r="G17" s="56"/>
    </row>
    <row r="18" spans="1:7" ht="15" customHeight="1">
      <c r="A18" s="45"/>
      <c r="B18" s="21"/>
      <c r="C18" s="55" t="s">
        <v>39</v>
      </c>
      <c r="D18" s="56" t="s">
        <v>171</v>
      </c>
      <c r="E18" s="56"/>
      <c r="F18" s="56"/>
      <c r="G18" s="56"/>
    </row>
    <row r="19" spans="1:7" ht="15" customHeight="1">
      <c r="A19" s="45"/>
      <c r="B19" s="21"/>
      <c r="C19" s="55"/>
      <c r="D19" s="56"/>
      <c r="E19" s="56"/>
      <c r="F19" s="56"/>
      <c r="G19" s="58"/>
    </row>
    <row r="20" spans="1:7" ht="15" customHeight="1">
      <c r="A20" s="45"/>
      <c r="B20" s="21"/>
      <c r="C20" s="55"/>
      <c r="D20" s="56"/>
      <c r="E20" s="56"/>
      <c r="F20" s="56"/>
      <c r="G20" s="58"/>
    </row>
    <row r="21" spans="1:7" ht="15" customHeight="1">
      <c r="A21" s="45"/>
      <c r="B21" s="21">
        <v>4</v>
      </c>
      <c r="C21" s="55"/>
      <c r="D21" s="46" t="s">
        <v>34</v>
      </c>
      <c r="E21" s="46"/>
      <c r="F21" s="46">
        <f>SUM(F22:F28)</f>
        <v>1914882</v>
      </c>
      <c r="G21" s="46">
        <f>SUM(G22:G28)</f>
        <v>0</v>
      </c>
    </row>
    <row r="22" spans="1:7" ht="15" customHeight="1">
      <c r="A22" s="45"/>
      <c r="B22" s="21"/>
      <c r="C22" s="55" t="s">
        <v>27</v>
      </c>
      <c r="D22" s="56" t="s">
        <v>35</v>
      </c>
      <c r="E22" s="56"/>
      <c r="F22" s="56"/>
      <c r="G22" s="56"/>
    </row>
    <row r="23" spans="1:7" ht="15" customHeight="1">
      <c r="A23" s="45"/>
      <c r="B23" s="21"/>
      <c r="C23" s="55" t="s">
        <v>29</v>
      </c>
      <c r="D23" s="56" t="s">
        <v>172</v>
      </c>
      <c r="E23" s="56"/>
      <c r="F23" s="56"/>
      <c r="G23" s="56"/>
    </row>
    <row r="24" spans="1:7" ht="15" customHeight="1">
      <c r="A24" s="45"/>
      <c r="B24" s="21"/>
      <c r="C24" s="55" t="s">
        <v>32</v>
      </c>
      <c r="D24" s="56" t="s">
        <v>36</v>
      </c>
      <c r="E24" s="56"/>
      <c r="F24" s="56"/>
      <c r="G24" s="56"/>
    </row>
    <row r="25" spans="1:7" ht="15" customHeight="1">
      <c r="A25" s="45"/>
      <c r="B25" s="21"/>
      <c r="C25" s="55" t="s">
        <v>33</v>
      </c>
      <c r="D25" s="56" t="s">
        <v>37</v>
      </c>
      <c r="E25" s="56"/>
      <c r="F25" s="56"/>
      <c r="G25" s="56"/>
    </row>
    <row r="26" spans="1:7" ht="15" customHeight="1">
      <c r="A26" s="45"/>
      <c r="B26" s="21"/>
      <c r="C26" s="55" t="s">
        <v>39</v>
      </c>
      <c r="D26" s="56" t="s">
        <v>38</v>
      </c>
      <c r="E26" s="56"/>
      <c r="F26" s="56">
        <v>1914882</v>
      </c>
      <c r="G26" s="56"/>
    </row>
    <row r="27" spans="1:7" ht="15" customHeight="1">
      <c r="A27" s="45"/>
      <c r="B27" s="21"/>
      <c r="C27" s="44" t="s">
        <v>173</v>
      </c>
      <c r="D27" s="56" t="s">
        <v>40</v>
      </c>
      <c r="E27" s="56"/>
      <c r="F27" s="56"/>
      <c r="G27" s="56"/>
    </row>
    <row r="28" spans="1:7" ht="15" customHeight="1">
      <c r="A28" s="45"/>
      <c r="B28" s="21"/>
      <c r="C28" s="55"/>
      <c r="D28" s="56"/>
      <c r="E28" s="56"/>
      <c r="F28" s="56"/>
      <c r="G28" s="56"/>
    </row>
    <row r="29" spans="1:7" ht="15" customHeight="1">
      <c r="A29" s="45"/>
      <c r="B29" s="21">
        <v>5</v>
      </c>
      <c r="C29" s="21"/>
      <c r="D29" s="46" t="s">
        <v>41</v>
      </c>
      <c r="E29" s="46"/>
      <c r="F29" s="46"/>
      <c r="G29" s="46"/>
    </row>
    <row r="30" spans="1:7" ht="15" customHeight="1">
      <c r="A30" s="45"/>
      <c r="B30" s="21">
        <v>6</v>
      </c>
      <c r="C30" s="21"/>
      <c r="D30" s="46" t="s">
        <v>42</v>
      </c>
      <c r="E30" s="46"/>
      <c r="F30" s="46"/>
      <c r="G30" s="46"/>
    </row>
    <row r="31" spans="1:7" ht="15" customHeight="1">
      <c r="A31" s="45"/>
      <c r="B31" s="21">
        <v>7</v>
      </c>
      <c r="C31" s="21"/>
      <c r="D31" s="46" t="s">
        <v>43</v>
      </c>
      <c r="E31" s="46"/>
      <c r="F31" s="46"/>
      <c r="G31" s="46"/>
    </row>
    <row r="32" spans="1:7" ht="15" customHeight="1">
      <c r="A32" s="45"/>
      <c r="B32" s="21"/>
      <c r="C32" s="21" t="s">
        <v>27</v>
      </c>
      <c r="D32" s="46" t="s">
        <v>174</v>
      </c>
      <c r="E32" s="46"/>
      <c r="F32" s="46"/>
      <c r="G32" s="46"/>
    </row>
    <row r="33" spans="1:7" ht="15" customHeight="1">
      <c r="A33" s="45"/>
      <c r="B33" s="21"/>
      <c r="C33" s="21"/>
      <c r="D33" s="46"/>
      <c r="E33" s="46"/>
      <c r="F33" s="46"/>
      <c r="G33" s="46"/>
    </row>
    <row r="34" spans="1:7" s="48" customFormat="1" ht="15" customHeight="1">
      <c r="A34" s="78" t="s">
        <v>195</v>
      </c>
      <c r="B34" s="79"/>
      <c r="C34" s="79"/>
      <c r="D34" s="80" t="s">
        <v>45</v>
      </c>
      <c r="E34" s="80"/>
      <c r="F34" s="80">
        <f>F35+F40+F45+F46+F50+F51</f>
        <v>270684</v>
      </c>
      <c r="G34" s="80">
        <f>G35+G40+G45+G46+G50+G51</f>
        <v>0</v>
      </c>
    </row>
    <row r="35" spans="1:7" ht="15" customHeight="1">
      <c r="A35" s="45"/>
      <c r="B35" s="21">
        <v>1</v>
      </c>
      <c r="C35" s="21"/>
      <c r="D35" s="46" t="s">
        <v>46</v>
      </c>
      <c r="E35" s="46"/>
      <c r="F35" s="46"/>
      <c r="G35" s="46"/>
    </row>
    <row r="36" spans="1:7" ht="15" customHeight="1">
      <c r="A36" s="45"/>
      <c r="B36" s="21"/>
      <c r="C36" s="55" t="s">
        <v>27</v>
      </c>
      <c r="D36" s="57" t="s">
        <v>47</v>
      </c>
      <c r="E36" s="57"/>
      <c r="F36" s="57"/>
      <c r="G36" s="58"/>
    </row>
    <row r="37" spans="1:7" ht="15" customHeight="1">
      <c r="A37" s="45"/>
      <c r="B37" s="21"/>
      <c r="C37" s="55" t="s">
        <v>29</v>
      </c>
      <c r="D37" s="57" t="s">
        <v>48</v>
      </c>
      <c r="E37" s="57"/>
      <c r="F37" s="57"/>
      <c r="G37" s="56"/>
    </row>
    <row r="38" spans="1:7" ht="15" customHeight="1">
      <c r="A38" s="45"/>
      <c r="B38" s="21"/>
      <c r="C38" s="55" t="s">
        <v>32</v>
      </c>
      <c r="D38" s="56" t="s">
        <v>49</v>
      </c>
      <c r="E38" s="56"/>
      <c r="F38" s="56"/>
      <c r="G38" s="56"/>
    </row>
    <row r="39" spans="1:7" ht="15" customHeight="1">
      <c r="A39" s="45"/>
      <c r="B39" s="21"/>
      <c r="C39" s="55" t="s">
        <v>33</v>
      </c>
      <c r="D39" s="56" t="s">
        <v>50</v>
      </c>
      <c r="E39" s="56"/>
      <c r="F39" s="56"/>
      <c r="G39" s="56"/>
    </row>
    <row r="40" spans="1:7" s="76" customFormat="1" ht="15" customHeight="1">
      <c r="A40" s="45"/>
      <c r="B40" s="21">
        <v>2</v>
      </c>
      <c r="C40" s="21"/>
      <c r="D40" s="46" t="s">
        <v>51</v>
      </c>
      <c r="E40" s="46"/>
      <c r="F40" s="46">
        <f>SUM(F41:F44)</f>
        <v>270684</v>
      </c>
      <c r="G40" s="46">
        <f>SUM(G41:G44)</f>
        <v>0</v>
      </c>
    </row>
    <row r="41" spans="1:7" ht="15" customHeight="1">
      <c r="A41" s="45"/>
      <c r="B41" s="21"/>
      <c r="C41" s="55" t="s">
        <v>27</v>
      </c>
      <c r="D41" s="56" t="s">
        <v>52</v>
      </c>
      <c r="E41" s="56"/>
      <c r="F41" s="56"/>
      <c r="G41" s="56"/>
    </row>
    <row r="42" spans="1:7" ht="15" customHeight="1">
      <c r="A42" s="45"/>
      <c r="B42" s="21"/>
      <c r="C42" s="55" t="s">
        <v>29</v>
      </c>
      <c r="D42" s="56" t="s">
        <v>53</v>
      </c>
      <c r="E42" s="56"/>
      <c r="F42" s="56"/>
      <c r="G42" s="56"/>
    </row>
    <row r="43" spans="1:7" ht="15" customHeight="1">
      <c r="A43" s="45"/>
      <c r="B43" s="21"/>
      <c r="C43" s="55" t="s">
        <v>32</v>
      </c>
      <c r="D43" s="56" t="s">
        <v>54</v>
      </c>
      <c r="E43" s="56"/>
      <c r="F43" s="56"/>
      <c r="G43" s="58"/>
    </row>
    <row r="44" spans="1:7" ht="15" customHeight="1">
      <c r="A44" s="45"/>
      <c r="B44" s="21"/>
      <c r="C44" s="55" t="s">
        <v>33</v>
      </c>
      <c r="D44" s="56" t="s">
        <v>55</v>
      </c>
      <c r="E44" s="56"/>
      <c r="F44" s="56">
        <v>270684</v>
      </c>
      <c r="G44" s="56"/>
    </row>
    <row r="45" spans="1:7" ht="15" customHeight="1">
      <c r="A45" s="45"/>
      <c r="B45" s="21">
        <v>3</v>
      </c>
      <c r="C45" s="21"/>
      <c r="D45" s="46" t="s">
        <v>56</v>
      </c>
      <c r="E45" s="46"/>
      <c r="F45" s="46"/>
      <c r="G45" s="81"/>
    </row>
    <row r="46" spans="1:7" ht="15" customHeight="1">
      <c r="A46" s="45"/>
      <c r="B46" s="21">
        <v>4</v>
      </c>
      <c r="C46" s="21"/>
      <c r="D46" s="46" t="s">
        <v>57</v>
      </c>
      <c r="E46" s="46"/>
      <c r="F46" s="81">
        <f>SUM(F47:F49)</f>
        <v>0</v>
      </c>
      <c r="G46" s="81">
        <f>SUM(G47:G49)</f>
        <v>0</v>
      </c>
    </row>
    <row r="47" spans="1:7" ht="15" customHeight="1">
      <c r="A47" s="45"/>
      <c r="B47" s="21"/>
      <c r="C47" s="55" t="s">
        <v>27</v>
      </c>
      <c r="D47" s="56" t="s">
        <v>58</v>
      </c>
      <c r="E47" s="56"/>
      <c r="F47" s="56"/>
      <c r="G47" s="58"/>
    </row>
    <row r="48" spans="1:7" ht="15" customHeight="1">
      <c r="A48" s="45"/>
      <c r="B48" s="21"/>
      <c r="C48" s="55" t="s">
        <v>29</v>
      </c>
      <c r="D48" s="56" t="s">
        <v>59</v>
      </c>
      <c r="E48" s="56"/>
      <c r="F48" s="56"/>
      <c r="G48" s="58"/>
    </row>
    <row r="49" spans="1:7" ht="15" customHeight="1">
      <c r="A49" s="45"/>
      <c r="B49" s="21"/>
      <c r="C49" s="55" t="s">
        <v>32</v>
      </c>
      <c r="D49" s="56" t="s">
        <v>60</v>
      </c>
      <c r="E49" s="56"/>
      <c r="F49" s="56"/>
      <c r="G49" s="58"/>
    </row>
    <row r="50" spans="1:7" ht="15" customHeight="1">
      <c r="A50" s="45"/>
      <c r="B50" s="21">
        <v>5</v>
      </c>
      <c r="C50" s="21"/>
      <c r="D50" s="46" t="s">
        <v>61</v>
      </c>
      <c r="E50" s="46"/>
      <c r="F50" s="46"/>
      <c r="G50" s="81"/>
    </row>
    <row r="51" spans="1:7" s="76" customFormat="1" ht="15" customHeight="1">
      <c r="A51" s="45"/>
      <c r="B51" s="21">
        <v>6</v>
      </c>
      <c r="C51" s="21"/>
      <c r="D51" s="46" t="s">
        <v>62</v>
      </c>
      <c r="E51" s="46"/>
      <c r="F51" s="46"/>
      <c r="G51" s="46"/>
    </row>
    <row r="52" spans="1:7" s="48" customFormat="1" ht="15" customHeight="1">
      <c r="A52" s="79"/>
      <c r="B52" s="79"/>
      <c r="C52" s="79"/>
      <c r="D52" s="82" t="s">
        <v>198</v>
      </c>
      <c r="E52" s="82"/>
      <c r="F52" s="80">
        <f>F6+F34</f>
        <v>2803196</v>
      </c>
      <c r="G52" s="80">
        <f>G6+G34</f>
        <v>0</v>
      </c>
    </row>
    <row r="53" spans="1:7" s="48" customFormat="1" ht="11.25" customHeight="1">
      <c r="A53" s="51"/>
      <c r="B53" s="51"/>
      <c r="C53" s="51"/>
      <c r="D53" s="52"/>
      <c r="E53" s="52"/>
      <c r="F53" s="52"/>
      <c r="G53" s="53"/>
    </row>
    <row r="54" spans="1:7" ht="17.25" customHeight="1">
      <c r="A54" s="138" t="s">
        <v>176</v>
      </c>
      <c r="B54" s="138"/>
      <c r="C54" s="138"/>
      <c r="D54" s="138"/>
      <c r="E54" s="20" t="s">
        <v>20</v>
      </c>
      <c r="F54" s="21" t="s">
        <v>21</v>
      </c>
      <c r="G54" s="21" t="s">
        <v>22</v>
      </c>
    </row>
    <row r="55" spans="1:7" ht="17.25" customHeight="1">
      <c r="A55" s="59"/>
      <c r="B55" s="60"/>
      <c r="C55" s="60"/>
      <c r="D55" s="60"/>
      <c r="E55" s="49"/>
      <c r="F55" s="49"/>
      <c r="G55" s="50"/>
    </row>
    <row r="56" spans="1:7" ht="17.25" customHeight="1">
      <c r="A56" s="59" t="s">
        <v>23</v>
      </c>
      <c r="B56" s="60"/>
      <c r="C56" s="60"/>
      <c r="D56" s="60" t="s">
        <v>193</v>
      </c>
      <c r="E56" s="49"/>
      <c r="F56" s="49"/>
      <c r="G56" s="50"/>
    </row>
    <row r="57" spans="1:7" s="48" customFormat="1" ht="17.25" customHeight="1">
      <c r="A57" s="78" t="s">
        <v>194</v>
      </c>
      <c r="B57" s="79"/>
      <c r="C57" s="79"/>
      <c r="D57" s="80" t="s">
        <v>175</v>
      </c>
      <c r="E57" s="80"/>
      <c r="F57" s="80">
        <f>F58+F59+F63+F74+F75</f>
        <v>2223179</v>
      </c>
      <c r="G57" s="80">
        <f>G58+G59+G63+G74+G75</f>
        <v>0</v>
      </c>
    </row>
    <row r="58" spans="1:7" s="76" customFormat="1" ht="17.25" customHeight="1">
      <c r="A58" s="45"/>
      <c r="B58" s="21">
        <v>1</v>
      </c>
      <c r="C58" s="21"/>
      <c r="D58" s="46" t="s">
        <v>28</v>
      </c>
      <c r="E58" s="46"/>
      <c r="F58" s="46"/>
      <c r="G58" s="81"/>
    </row>
    <row r="59" spans="1:7" s="76" customFormat="1" ht="17.25" customHeight="1">
      <c r="A59" s="45"/>
      <c r="B59" s="21">
        <v>2</v>
      </c>
      <c r="C59" s="21"/>
      <c r="D59" s="46" t="s">
        <v>63</v>
      </c>
      <c r="E59" s="46"/>
      <c r="F59" s="46">
        <f>F60+F61+F62</f>
        <v>0</v>
      </c>
      <c r="G59" s="46">
        <f>G60+G61+G62</f>
        <v>0</v>
      </c>
    </row>
    <row r="60" spans="1:7" ht="17.25" customHeight="1">
      <c r="A60" s="45"/>
      <c r="B60" s="21"/>
      <c r="C60" s="55" t="s">
        <v>27</v>
      </c>
      <c r="D60" s="56" t="s">
        <v>178</v>
      </c>
      <c r="E60" s="56"/>
      <c r="F60" s="56"/>
      <c r="G60" s="56"/>
    </row>
    <row r="61" spans="1:7" ht="17.25" customHeight="1">
      <c r="A61" s="45"/>
      <c r="B61" s="21"/>
      <c r="C61" s="55" t="s">
        <v>29</v>
      </c>
      <c r="D61" s="56" t="s">
        <v>179</v>
      </c>
      <c r="E61" s="56"/>
      <c r="F61" s="56"/>
      <c r="G61" s="56"/>
    </row>
    <row r="62" spans="1:7" ht="17.25" customHeight="1">
      <c r="A62" s="45"/>
      <c r="B62" s="21"/>
      <c r="C62" s="55" t="s">
        <v>32</v>
      </c>
      <c r="D62" s="56" t="s">
        <v>64</v>
      </c>
      <c r="E62" s="56"/>
      <c r="F62" s="56"/>
      <c r="G62" s="56"/>
    </row>
    <row r="63" spans="1:7" s="76" customFormat="1" ht="17.25" customHeight="1">
      <c r="A63" s="45"/>
      <c r="B63" s="21">
        <v>3</v>
      </c>
      <c r="C63" s="21"/>
      <c r="D63" s="46" t="s">
        <v>65</v>
      </c>
      <c r="E63" s="46"/>
      <c r="F63" s="46">
        <f>SUM(F64:F73)</f>
        <v>2223179</v>
      </c>
      <c r="G63" s="46">
        <f>SUM(G64:G73)</f>
        <v>0</v>
      </c>
    </row>
    <row r="64" spans="1:7" ht="17.25" customHeight="1">
      <c r="A64" s="45"/>
      <c r="B64" s="21"/>
      <c r="C64" s="55" t="s">
        <v>27</v>
      </c>
      <c r="D64" s="56" t="s">
        <v>66</v>
      </c>
      <c r="E64" s="56"/>
      <c r="F64" s="56">
        <v>1862047</v>
      </c>
      <c r="G64" s="56"/>
    </row>
    <row r="65" spans="1:7" ht="17.25" customHeight="1">
      <c r="A65" s="45"/>
      <c r="B65" s="21"/>
      <c r="C65" s="55" t="s">
        <v>29</v>
      </c>
      <c r="D65" s="56" t="s">
        <v>67</v>
      </c>
      <c r="E65" s="56"/>
      <c r="F65" s="56">
        <v>288232</v>
      </c>
      <c r="G65" s="56"/>
    </row>
    <row r="66" spans="1:7" ht="17.25" customHeight="1">
      <c r="A66" s="45"/>
      <c r="B66" s="21"/>
      <c r="C66" s="55" t="s">
        <v>32</v>
      </c>
      <c r="D66" s="56" t="s">
        <v>177</v>
      </c>
      <c r="E66" s="56"/>
      <c r="F66" s="56">
        <v>27900</v>
      </c>
      <c r="G66" s="56"/>
    </row>
    <row r="67" spans="1:7" ht="17.25" customHeight="1">
      <c r="A67" s="45"/>
      <c r="B67" s="21"/>
      <c r="C67" s="55" t="s">
        <v>33</v>
      </c>
      <c r="D67" s="56" t="s">
        <v>180</v>
      </c>
      <c r="E67" s="56"/>
      <c r="F67" s="56">
        <v>5000</v>
      </c>
      <c r="G67" s="56"/>
    </row>
    <row r="68" spans="1:7" ht="17.25" customHeight="1">
      <c r="A68" s="45"/>
      <c r="B68" s="21"/>
      <c r="C68" s="55" t="s">
        <v>39</v>
      </c>
      <c r="D68" s="56" t="s">
        <v>181</v>
      </c>
      <c r="E68" s="56"/>
      <c r="F68" s="56"/>
      <c r="G68" s="56"/>
    </row>
    <row r="69" spans="1:7" ht="17.25" customHeight="1">
      <c r="A69" s="45"/>
      <c r="B69" s="21"/>
      <c r="C69" s="55" t="s">
        <v>173</v>
      </c>
      <c r="D69" s="56" t="s">
        <v>182</v>
      </c>
      <c r="E69" s="56"/>
      <c r="F69" s="56"/>
      <c r="G69" s="56"/>
    </row>
    <row r="70" spans="1:7" ht="17.25" customHeight="1">
      <c r="A70" s="45"/>
      <c r="B70" s="21"/>
      <c r="C70" s="55" t="s">
        <v>184</v>
      </c>
      <c r="D70" s="56" t="s">
        <v>183</v>
      </c>
      <c r="E70" s="56"/>
      <c r="F70" s="56"/>
      <c r="G70" s="58"/>
    </row>
    <row r="71" spans="1:7" ht="17.25" customHeight="1">
      <c r="A71" s="45"/>
      <c r="B71" s="21"/>
      <c r="C71" s="55" t="s">
        <v>185</v>
      </c>
      <c r="D71" s="56" t="s">
        <v>171</v>
      </c>
      <c r="E71" s="56"/>
      <c r="F71" s="56">
        <v>40000</v>
      </c>
      <c r="G71" s="58"/>
    </row>
    <row r="72" spans="1:7" ht="17.25" customHeight="1">
      <c r="A72" s="45"/>
      <c r="B72" s="21"/>
      <c r="C72" s="55" t="s">
        <v>188</v>
      </c>
      <c r="D72" s="56" t="s">
        <v>186</v>
      </c>
      <c r="E72" s="56"/>
      <c r="F72" s="56"/>
      <c r="G72" s="58"/>
    </row>
    <row r="73" spans="1:7" ht="17.25" customHeight="1">
      <c r="A73" s="45"/>
      <c r="B73" s="21"/>
      <c r="C73" s="55" t="s">
        <v>189</v>
      </c>
      <c r="D73" s="56" t="s">
        <v>187</v>
      </c>
      <c r="E73" s="56"/>
      <c r="F73" s="56"/>
      <c r="G73" s="58"/>
    </row>
    <row r="74" spans="1:7" ht="17.25" customHeight="1">
      <c r="A74" s="45"/>
      <c r="B74" s="21">
        <v>4</v>
      </c>
      <c r="C74" s="55"/>
      <c r="D74" s="46" t="s">
        <v>68</v>
      </c>
      <c r="E74" s="46"/>
      <c r="F74" s="46"/>
      <c r="G74" s="46"/>
    </row>
    <row r="75" spans="1:7" ht="17.25" customHeight="1">
      <c r="A75" s="45"/>
      <c r="B75" s="21">
        <v>5</v>
      </c>
      <c r="C75" s="55"/>
      <c r="D75" s="46" t="s">
        <v>69</v>
      </c>
      <c r="E75" s="46"/>
      <c r="F75" s="46"/>
      <c r="G75" s="46"/>
    </row>
    <row r="76" spans="1:7" s="48" customFormat="1" ht="17.25" customHeight="1">
      <c r="A76" s="78" t="s">
        <v>195</v>
      </c>
      <c r="B76" s="79"/>
      <c r="C76" s="79"/>
      <c r="D76" s="80" t="s">
        <v>190</v>
      </c>
      <c r="E76" s="80"/>
      <c r="F76" s="80">
        <f>F77+F80+F81+F82</f>
        <v>0</v>
      </c>
      <c r="G76" s="80">
        <f>G77+G80+G81+G82</f>
        <v>0</v>
      </c>
    </row>
    <row r="77" spans="1:7" s="76" customFormat="1" ht="17.25" customHeight="1">
      <c r="A77" s="45"/>
      <c r="B77" s="21">
        <v>1</v>
      </c>
      <c r="C77" s="21"/>
      <c r="D77" s="46" t="s">
        <v>70</v>
      </c>
      <c r="E77" s="46"/>
      <c r="F77" s="46">
        <f>F78+F79</f>
        <v>0</v>
      </c>
      <c r="G77" s="46">
        <f>G78+G79</f>
        <v>0</v>
      </c>
    </row>
    <row r="78" spans="1:7" ht="17.25" customHeight="1">
      <c r="A78" s="45"/>
      <c r="B78" s="21"/>
      <c r="C78" s="55" t="s">
        <v>27</v>
      </c>
      <c r="D78" s="56" t="s">
        <v>71</v>
      </c>
      <c r="E78" s="56"/>
      <c r="F78" s="56"/>
      <c r="G78" s="56"/>
    </row>
    <row r="79" spans="1:7" ht="17.25" customHeight="1">
      <c r="A79" s="45"/>
      <c r="B79" s="21"/>
      <c r="C79" s="55" t="s">
        <v>29</v>
      </c>
      <c r="D79" s="56" t="s">
        <v>72</v>
      </c>
      <c r="E79" s="56"/>
      <c r="F79" s="56"/>
      <c r="G79" s="56"/>
    </row>
    <row r="80" spans="1:7" ht="17.25" customHeight="1">
      <c r="A80" s="45"/>
      <c r="B80" s="21">
        <v>2</v>
      </c>
      <c r="C80" s="21"/>
      <c r="D80" s="46" t="s">
        <v>73</v>
      </c>
      <c r="E80" s="46"/>
      <c r="F80" s="46"/>
      <c r="G80" s="46"/>
    </row>
    <row r="81" spans="1:7" ht="17.25" customHeight="1">
      <c r="A81" s="45"/>
      <c r="B81" s="21">
        <v>3</v>
      </c>
      <c r="C81" s="21"/>
      <c r="D81" s="46" t="s">
        <v>74</v>
      </c>
      <c r="E81" s="46"/>
      <c r="F81" s="46"/>
      <c r="G81" s="46"/>
    </row>
    <row r="82" spans="1:7" ht="17.25" customHeight="1">
      <c r="A82" s="45"/>
      <c r="B82" s="21">
        <v>4</v>
      </c>
      <c r="C82" s="21"/>
      <c r="D82" s="46" t="s">
        <v>68</v>
      </c>
      <c r="E82" s="46"/>
      <c r="F82" s="46"/>
      <c r="G82" s="46"/>
    </row>
    <row r="83" spans="1:7" ht="17.25" customHeight="1">
      <c r="A83" s="45"/>
      <c r="B83" s="21"/>
      <c r="C83" s="21"/>
      <c r="D83" s="46" t="s">
        <v>196</v>
      </c>
      <c r="E83" s="46"/>
      <c r="F83" s="46"/>
      <c r="G83" s="46"/>
    </row>
    <row r="84" spans="1:7" s="48" customFormat="1" ht="17.25" customHeight="1">
      <c r="A84" s="78" t="s">
        <v>44</v>
      </c>
      <c r="B84" s="79"/>
      <c r="C84" s="79"/>
      <c r="D84" s="80" t="s">
        <v>75</v>
      </c>
      <c r="E84" s="80"/>
      <c r="F84" s="80">
        <f>SUM(F85:F94)</f>
        <v>580017</v>
      </c>
      <c r="G84" s="80">
        <f>SUM(G85:G94)</f>
        <v>0</v>
      </c>
    </row>
    <row r="85" spans="1:7" ht="17.25" customHeight="1">
      <c r="A85" s="54"/>
      <c r="B85" s="55">
        <v>1</v>
      </c>
      <c r="C85" s="55"/>
      <c r="D85" s="56" t="s">
        <v>191</v>
      </c>
      <c r="E85" s="56"/>
      <c r="F85" s="56"/>
      <c r="G85" s="56"/>
    </row>
    <row r="86" spans="1:7" ht="17.25" customHeight="1">
      <c r="A86" s="54"/>
      <c r="B86" s="55">
        <v>2</v>
      </c>
      <c r="C86" s="55"/>
      <c r="D86" s="57" t="s">
        <v>192</v>
      </c>
      <c r="E86" s="57"/>
      <c r="F86" s="57"/>
      <c r="G86" s="58"/>
    </row>
    <row r="87" spans="1:7" ht="17.25" customHeight="1">
      <c r="A87" s="54"/>
      <c r="B87" s="55">
        <v>3</v>
      </c>
      <c r="C87" s="55"/>
      <c r="D87" s="57" t="s">
        <v>76</v>
      </c>
      <c r="E87" s="57"/>
      <c r="F87" s="73">
        <v>1058550</v>
      </c>
      <c r="G87" s="73"/>
    </row>
    <row r="88" spans="1:7" ht="17.25" customHeight="1">
      <c r="A88" s="54"/>
      <c r="B88" s="55">
        <v>4</v>
      </c>
      <c r="C88" s="55"/>
      <c r="D88" s="56" t="s">
        <v>77</v>
      </c>
      <c r="E88" s="56"/>
      <c r="F88" s="56"/>
      <c r="G88" s="56"/>
    </row>
    <row r="89" spans="1:7" ht="17.25" customHeight="1">
      <c r="A89" s="54"/>
      <c r="B89" s="55">
        <v>5</v>
      </c>
      <c r="C89" s="55"/>
      <c r="D89" s="56" t="s">
        <v>78</v>
      </c>
      <c r="E89" s="56"/>
      <c r="F89" s="56"/>
      <c r="G89" s="56"/>
    </row>
    <row r="90" spans="1:7" ht="17.25" customHeight="1">
      <c r="A90" s="54"/>
      <c r="B90" s="55">
        <v>6</v>
      </c>
      <c r="C90" s="55"/>
      <c r="D90" s="56" t="s">
        <v>79</v>
      </c>
      <c r="E90" s="56"/>
      <c r="F90" s="56"/>
      <c r="G90" s="56"/>
    </row>
    <row r="91" spans="1:7" ht="17.25" customHeight="1">
      <c r="A91" s="54"/>
      <c r="B91" s="55">
        <v>7</v>
      </c>
      <c r="C91" s="55"/>
      <c r="D91" s="56" t="s">
        <v>80</v>
      </c>
      <c r="E91" s="56"/>
      <c r="F91" s="56"/>
      <c r="G91" s="56"/>
    </row>
    <row r="92" spans="1:7" ht="17.25" customHeight="1">
      <c r="A92" s="54"/>
      <c r="B92" s="55">
        <v>8</v>
      </c>
      <c r="C92" s="55"/>
      <c r="D92" s="56" t="s">
        <v>81</v>
      </c>
      <c r="E92" s="56"/>
      <c r="F92" s="56"/>
      <c r="G92" s="56"/>
    </row>
    <row r="93" spans="1:7" ht="17.25" customHeight="1">
      <c r="A93" s="54"/>
      <c r="B93" s="55">
        <v>9</v>
      </c>
      <c r="C93" s="55"/>
      <c r="D93" s="56" t="s">
        <v>82</v>
      </c>
      <c r="E93" s="56"/>
      <c r="F93" s="56">
        <v>-478533</v>
      </c>
      <c r="G93" s="58"/>
    </row>
    <row r="94" spans="1:7" ht="17.25" customHeight="1">
      <c r="A94" s="54"/>
      <c r="B94" s="55">
        <v>10</v>
      </c>
      <c r="C94" s="55"/>
      <c r="D94" s="56" t="s">
        <v>83</v>
      </c>
      <c r="E94" s="56"/>
      <c r="F94" s="56"/>
      <c r="G94" s="56"/>
    </row>
    <row r="95" spans="1:7" s="87" customFormat="1" ht="17.25" customHeight="1" thickBot="1">
      <c r="A95" s="83"/>
      <c r="B95" s="84"/>
      <c r="C95" s="84"/>
      <c r="D95" s="85" t="s">
        <v>197</v>
      </c>
      <c r="E95" s="85"/>
      <c r="F95" s="86">
        <f>F57+F76+F84</f>
        <v>2803196</v>
      </c>
      <c r="G95" s="86">
        <f>G57+G76+G84</f>
        <v>0</v>
      </c>
    </row>
    <row r="96" spans="1:7" ht="14.25" customHeight="1"/>
    <row r="97" spans="3:7" ht="15.95" customHeight="1">
      <c r="C97" s="75"/>
      <c r="D97" s="76"/>
      <c r="E97" s="76"/>
      <c r="F97" s="76">
        <f>F52-F95</f>
        <v>0</v>
      </c>
      <c r="G97" s="76">
        <f>G52-G95</f>
        <v>0</v>
      </c>
    </row>
  </sheetData>
  <mergeCells count="4">
    <mergeCell ref="D1:G1"/>
    <mergeCell ref="A3:G3"/>
    <mergeCell ref="A5:D5"/>
    <mergeCell ref="A54:D54"/>
  </mergeCells>
  <phoneticPr fontId="0" type="noConversion"/>
  <pageMargins left="0.34" right="0.35" top="0.26" bottom="0.26" header="0.32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8"/>
  <sheetViews>
    <sheetView topLeftCell="A7" workbookViewId="0">
      <selection activeCell="H38" sqref="H38"/>
    </sheetView>
  </sheetViews>
  <sheetFormatPr defaultRowHeight="15.95" customHeight="1"/>
  <cols>
    <col min="1" max="1" width="2.85546875" style="61" customWidth="1"/>
    <col min="2" max="2" width="4.140625" style="98" customWidth="1"/>
    <col min="3" max="3" width="73.140625" style="61" bestFit="1" customWidth="1"/>
    <col min="4" max="4" width="16.5703125" style="99" customWidth="1"/>
    <col min="5" max="5" width="20.7109375" style="118" customWidth="1"/>
    <col min="6" max="6" width="17.28515625" style="61" customWidth="1"/>
    <col min="7" max="16384" width="9.140625" style="61"/>
  </cols>
  <sheetData>
    <row r="1" spans="2:7" ht="15.95" customHeight="1">
      <c r="B1" s="139" t="s">
        <v>84</v>
      </c>
      <c r="C1" s="139"/>
      <c r="D1" s="139"/>
      <c r="E1" s="139"/>
      <c r="F1" s="139"/>
      <c r="G1" s="89"/>
    </row>
    <row r="2" spans="2:7" ht="15.95" customHeight="1">
      <c r="B2" s="139" t="s">
        <v>85</v>
      </c>
      <c r="C2" s="139"/>
      <c r="D2" s="139"/>
      <c r="E2" s="139"/>
      <c r="F2" s="139"/>
      <c r="G2" s="89"/>
    </row>
    <row r="3" spans="2:7" ht="8.25" customHeight="1">
      <c r="B3" s="123"/>
      <c r="C3" s="90"/>
      <c r="D3" s="92"/>
      <c r="E3" s="116"/>
      <c r="F3" s="90"/>
    </row>
    <row r="4" spans="2:7" ht="15.95" customHeight="1">
      <c r="B4" s="63" t="s">
        <v>86</v>
      </c>
      <c r="C4" s="63" t="s">
        <v>87</v>
      </c>
      <c r="D4" s="63" t="s">
        <v>88</v>
      </c>
      <c r="E4" s="124" t="s">
        <v>89</v>
      </c>
      <c r="F4" s="63" t="s">
        <v>90</v>
      </c>
    </row>
    <row r="5" spans="2:7" ht="15.95" customHeight="1">
      <c r="B5" s="123">
        <v>1</v>
      </c>
      <c r="C5" s="90" t="s">
        <v>200</v>
      </c>
      <c r="D5" s="91">
        <v>705</v>
      </c>
      <c r="E5" s="115">
        <v>656440</v>
      </c>
      <c r="F5" s="90"/>
    </row>
    <row r="6" spans="2:7" ht="15.95" customHeight="1">
      <c r="B6" s="123">
        <v>2</v>
      </c>
      <c r="C6" s="90" t="s">
        <v>201</v>
      </c>
      <c r="D6" s="91">
        <v>704</v>
      </c>
      <c r="E6" s="115"/>
      <c r="F6" s="115"/>
    </row>
    <row r="7" spans="2:7" ht="15.95" customHeight="1">
      <c r="B7" s="123">
        <v>3</v>
      </c>
      <c r="C7" s="90" t="s">
        <v>91</v>
      </c>
      <c r="D7" s="92">
        <v>752</v>
      </c>
      <c r="E7" s="116"/>
      <c r="F7" s="90"/>
    </row>
    <row r="8" spans="2:7" ht="15.95" customHeight="1">
      <c r="B8" s="123">
        <v>4</v>
      </c>
      <c r="C8" s="116" t="s">
        <v>92</v>
      </c>
      <c r="D8" s="92">
        <v>71</v>
      </c>
      <c r="E8" s="116"/>
      <c r="F8" s="90"/>
    </row>
    <row r="9" spans="2:7" ht="15.95" customHeight="1">
      <c r="B9" s="63" t="s">
        <v>194</v>
      </c>
      <c r="C9" s="93" t="s">
        <v>199</v>
      </c>
      <c r="D9" s="63"/>
      <c r="E9" s="93">
        <f>SUM(E5:E8)</f>
        <v>656440</v>
      </c>
      <c r="F9" s="93">
        <f>SUM(F5:F8)</f>
        <v>0</v>
      </c>
    </row>
    <row r="10" spans="2:7" ht="15.95" customHeight="1">
      <c r="B10" s="123">
        <v>1</v>
      </c>
      <c r="C10" s="90" t="s">
        <v>93</v>
      </c>
      <c r="D10" s="92" t="s">
        <v>94</v>
      </c>
      <c r="E10" s="117">
        <f>E11+E12+E13+E14</f>
        <v>658653</v>
      </c>
      <c r="F10" s="117">
        <f>F11+F12+F13+F14</f>
        <v>0</v>
      </c>
    </row>
    <row r="11" spans="2:7" ht="15.95" customHeight="1">
      <c r="B11" s="123"/>
      <c r="C11" s="90" t="s">
        <v>202</v>
      </c>
      <c r="D11" s="92"/>
      <c r="E11" s="116">
        <f>2178774-1914882</f>
        <v>263892</v>
      </c>
      <c r="F11" s="116"/>
    </row>
    <row r="12" spans="2:7" ht="15.95" customHeight="1">
      <c r="B12" s="123"/>
      <c r="C12" s="90" t="s">
        <v>203</v>
      </c>
      <c r="D12" s="92"/>
      <c r="E12" s="116">
        <f>270000+33400+24417</f>
        <v>327817</v>
      </c>
      <c r="F12" s="116"/>
    </row>
    <row r="13" spans="2:7" ht="15.95" customHeight="1">
      <c r="B13" s="123"/>
      <c r="C13" s="90" t="s">
        <v>204</v>
      </c>
      <c r="D13" s="92"/>
      <c r="E13" s="116">
        <v>29250</v>
      </c>
      <c r="F13" s="90"/>
    </row>
    <row r="14" spans="2:7" ht="15.95" customHeight="1">
      <c r="B14" s="123"/>
      <c r="C14" s="90" t="s">
        <v>209</v>
      </c>
      <c r="D14" s="92"/>
      <c r="E14" s="116">
        <v>37694</v>
      </c>
      <c r="F14" s="90"/>
    </row>
    <row r="15" spans="2:7" ht="15.95" customHeight="1">
      <c r="B15" s="123">
        <v>2</v>
      </c>
      <c r="C15" s="90" t="s">
        <v>95</v>
      </c>
      <c r="D15" s="92" t="s">
        <v>96</v>
      </c>
      <c r="E15" s="117">
        <f>E16+E17</f>
        <v>424788</v>
      </c>
      <c r="F15" s="94">
        <f>F16+F17</f>
        <v>0</v>
      </c>
    </row>
    <row r="16" spans="2:7" ht="15.95" customHeight="1">
      <c r="B16" s="123"/>
      <c r="C16" s="90" t="s">
        <v>205</v>
      </c>
      <c r="D16" s="92"/>
      <c r="E16" s="116">
        <v>364000</v>
      </c>
      <c r="F16" s="116"/>
    </row>
    <row r="17" spans="2:6" ht="15.95" customHeight="1">
      <c r="B17" s="123"/>
      <c r="C17" s="90" t="s">
        <v>206</v>
      </c>
      <c r="D17" s="92"/>
      <c r="E17" s="116">
        <v>60788</v>
      </c>
      <c r="F17" s="116"/>
    </row>
    <row r="18" spans="2:6" ht="15.95" customHeight="1">
      <c r="B18" s="123">
        <v>3</v>
      </c>
      <c r="C18" s="90" t="s">
        <v>97</v>
      </c>
      <c r="D18" s="92" t="s">
        <v>98</v>
      </c>
      <c r="E18" s="117">
        <v>10000</v>
      </c>
      <c r="F18" s="117"/>
    </row>
    <row r="19" spans="2:6" ht="15.95" customHeight="1">
      <c r="B19" s="123">
        <v>4</v>
      </c>
      <c r="C19" s="90" t="s">
        <v>99</v>
      </c>
      <c r="D19" s="92" t="s">
        <v>100</v>
      </c>
      <c r="E19" s="117">
        <f>E20+E21</f>
        <v>31769</v>
      </c>
      <c r="F19" s="117">
        <f>F20+F21</f>
        <v>0</v>
      </c>
    </row>
    <row r="20" spans="2:6" ht="15.95" customHeight="1">
      <c r="B20" s="123"/>
      <c r="C20" s="90" t="s">
        <v>207</v>
      </c>
      <c r="D20" s="92"/>
      <c r="E20" s="116"/>
      <c r="F20" s="90"/>
    </row>
    <row r="21" spans="2:6" ht="15.95" customHeight="1">
      <c r="B21" s="123"/>
      <c r="C21" s="90" t="s">
        <v>208</v>
      </c>
      <c r="D21" s="92"/>
      <c r="E21" s="116">
        <v>31769</v>
      </c>
      <c r="F21" s="116"/>
    </row>
    <row r="22" spans="2:6" ht="15.95" customHeight="1">
      <c r="B22" s="123">
        <v>5</v>
      </c>
      <c r="C22" s="90" t="s">
        <v>211</v>
      </c>
      <c r="D22" s="92">
        <v>657</v>
      </c>
      <c r="E22" s="116"/>
      <c r="F22" s="95"/>
    </row>
    <row r="23" spans="2:6" ht="15.95" customHeight="1">
      <c r="B23" s="123" t="s">
        <v>195</v>
      </c>
      <c r="C23" s="62" t="s">
        <v>101</v>
      </c>
      <c r="D23" s="63"/>
      <c r="E23" s="93">
        <f>E10+E15+E18+E19+E22</f>
        <v>1125210</v>
      </c>
      <c r="F23" s="62">
        <f>F10+F15+F18+F19+F22</f>
        <v>0</v>
      </c>
    </row>
    <row r="24" spans="2:6" ht="10.5" customHeight="1">
      <c r="B24" s="123"/>
      <c r="C24" s="62"/>
      <c r="D24" s="63"/>
      <c r="E24" s="93"/>
      <c r="F24" s="62"/>
    </row>
    <row r="25" spans="2:6" s="97" customFormat="1" ht="15.95" customHeight="1">
      <c r="B25" s="63" t="s">
        <v>23</v>
      </c>
      <c r="C25" s="62" t="s">
        <v>210</v>
      </c>
      <c r="D25" s="96"/>
      <c r="E25" s="93">
        <f>E9-E23</f>
        <v>-468770</v>
      </c>
      <c r="F25" s="62">
        <f>F9-F23</f>
        <v>0</v>
      </c>
    </row>
    <row r="26" spans="2:6" ht="15" customHeight="1">
      <c r="B26" s="123">
        <v>1</v>
      </c>
      <c r="C26" s="90" t="s">
        <v>102</v>
      </c>
      <c r="D26" s="91">
        <v>761661</v>
      </c>
      <c r="E26" s="115"/>
      <c r="F26" s="90"/>
    </row>
    <row r="27" spans="2:6" ht="15" customHeight="1">
      <c r="B27" s="123">
        <v>2</v>
      </c>
      <c r="C27" s="90" t="s">
        <v>103</v>
      </c>
      <c r="D27" s="91">
        <v>762662</v>
      </c>
      <c r="E27" s="115"/>
      <c r="F27" s="90"/>
    </row>
    <row r="28" spans="2:6" ht="15" customHeight="1">
      <c r="B28" s="123">
        <v>3</v>
      </c>
      <c r="C28" s="90" t="s">
        <v>104</v>
      </c>
      <c r="D28" s="92"/>
      <c r="E28" s="116"/>
      <c r="F28" s="90"/>
    </row>
    <row r="29" spans="2:6" ht="15" customHeight="1">
      <c r="B29" s="123">
        <v>4</v>
      </c>
      <c r="C29" s="90" t="s">
        <v>105</v>
      </c>
      <c r="D29" s="92" t="s">
        <v>106</v>
      </c>
      <c r="E29" s="116"/>
      <c r="F29" s="90"/>
    </row>
    <row r="30" spans="2:6" ht="15" customHeight="1">
      <c r="B30" s="123">
        <v>5</v>
      </c>
      <c r="C30" s="90" t="s">
        <v>107</v>
      </c>
      <c r="D30" s="92">
        <v>661</v>
      </c>
      <c r="E30" s="116"/>
      <c r="F30" s="90"/>
    </row>
    <row r="31" spans="2:6" ht="15" customHeight="1">
      <c r="B31" s="123">
        <v>6</v>
      </c>
      <c r="C31" s="90" t="s">
        <v>108</v>
      </c>
      <c r="D31" s="91">
        <v>766</v>
      </c>
      <c r="E31" s="115"/>
      <c r="F31" s="90"/>
    </row>
    <row r="32" spans="2:6" ht="15" customHeight="1">
      <c r="B32" s="123">
        <v>7</v>
      </c>
      <c r="C32" s="90" t="s">
        <v>109</v>
      </c>
      <c r="D32" s="91">
        <v>666</v>
      </c>
      <c r="E32" s="115">
        <v>-9763</v>
      </c>
      <c r="F32" s="90"/>
    </row>
    <row r="33" spans="2:6" ht="15" customHeight="1">
      <c r="B33" s="123">
        <v>8</v>
      </c>
      <c r="C33" s="90" t="s">
        <v>110</v>
      </c>
      <c r="D33" s="92">
        <v>767</v>
      </c>
      <c r="E33" s="116"/>
      <c r="F33" s="116"/>
    </row>
    <row r="34" spans="2:6" s="97" customFormat="1" ht="15.95" customHeight="1">
      <c r="B34" s="63" t="s">
        <v>44</v>
      </c>
      <c r="C34" s="62" t="s">
        <v>111</v>
      </c>
      <c r="D34" s="63"/>
      <c r="E34" s="93">
        <f>SUM(E26:E33)</f>
        <v>-9763</v>
      </c>
      <c r="F34" s="62">
        <f>SUM(F26:F33)</f>
        <v>0</v>
      </c>
    </row>
    <row r="35" spans="2:6" ht="15.95" customHeight="1">
      <c r="B35" s="123"/>
      <c r="C35" s="90" t="s">
        <v>112</v>
      </c>
      <c r="D35" s="92"/>
      <c r="E35" s="116">
        <f>E25+E34+E22</f>
        <v>-478533</v>
      </c>
      <c r="F35" s="90">
        <f>F25+F34+F22</f>
        <v>0</v>
      </c>
    </row>
    <row r="36" spans="2:6" ht="15.95" customHeight="1">
      <c r="B36" s="123"/>
      <c r="C36" s="90" t="s">
        <v>113</v>
      </c>
      <c r="D36" s="92">
        <v>69</v>
      </c>
      <c r="E36" s="119"/>
      <c r="F36" s="120">
        <f>F35*10%</f>
        <v>0</v>
      </c>
    </row>
    <row r="37" spans="2:6" s="97" customFormat="1" ht="15.95" customHeight="1">
      <c r="B37" s="123">
        <v>22</v>
      </c>
      <c r="C37" s="62" t="s">
        <v>114</v>
      </c>
      <c r="D37" s="63"/>
      <c r="E37" s="121">
        <f>E35-E36-E22</f>
        <v>-478533</v>
      </c>
      <c r="F37" s="122">
        <f>F35-F36-F22</f>
        <v>0</v>
      </c>
    </row>
    <row r="38" spans="2:6" ht="15.95" customHeight="1">
      <c r="B38" s="123">
        <v>23</v>
      </c>
      <c r="C38" s="90" t="s">
        <v>115</v>
      </c>
      <c r="D38" s="92"/>
      <c r="E38" s="116"/>
      <c r="F38" s="90"/>
    </row>
  </sheetData>
  <mergeCells count="2">
    <mergeCell ref="B1:F1"/>
    <mergeCell ref="B2:F2"/>
  </mergeCells>
  <phoneticPr fontId="0" type="noConversion"/>
  <pageMargins left="0.17" right="0.17" top="0.25" bottom="0.26" header="0.18" footer="0.17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J32"/>
  <sheetViews>
    <sheetView workbookViewId="0">
      <selection activeCell="O26" sqref="O26"/>
    </sheetView>
  </sheetViews>
  <sheetFormatPr defaultRowHeight="12.75"/>
  <cols>
    <col min="1" max="1" width="38.140625" customWidth="1"/>
    <col min="9" max="9" width="10.7109375" customWidth="1"/>
  </cols>
  <sheetData>
    <row r="4" spans="1:10" ht="18.75" thickBot="1">
      <c r="A4" s="19"/>
    </row>
    <row r="5" spans="1:10">
      <c r="A5" s="22"/>
      <c r="B5" s="125" t="s">
        <v>116</v>
      </c>
      <c r="C5" s="126"/>
      <c r="D5" s="126"/>
      <c r="E5" s="126"/>
      <c r="F5" s="126"/>
      <c r="G5" s="126"/>
      <c r="H5" s="127"/>
      <c r="I5" s="23"/>
      <c r="J5" s="24"/>
    </row>
    <row r="6" spans="1:10">
      <c r="A6" s="25"/>
      <c r="B6" s="26" t="s">
        <v>75</v>
      </c>
      <c r="C6" s="26" t="s">
        <v>117</v>
      </c>
      <c r="D6" s="26" t="s">
        <v>118</v>
      </c>
      <c r="E6" s="26" t="s">
        <v>119</v>
      </c>
      <c r="F6" s="26" t="s">
        <v>120</v>
      </c>
      <c r="G6" s="26" t="s">
        <v>121</v>
      </c>
      <c r="H6" s="26" t="s">
        <v>122</v>
      </c>
      <c r="I6" s="26" t="s">
        <v>123</v>
      </c>
      <c r="J6" s="27" t="s">
        <v>122</v>
      </c>
    </row>
    <row r="7" spans="1:10">
      <c r="A7" s="28"/>
      <c r="B7" s="29" t="s">
        <v>124</v>
      </c>
      <c r="C7" s="29" t="s">
        <v>125</v>
      </c>
      <c r="D7" s="29" t="s">
        <v>126</v>
      </c>
      <c r="E7" s="29" t="s">
        <v>127</v>
      </c>
      <c r="F7" s="29" t="s">
        <v>128</v>
      </c>
      <c r="G7" s="29" t="s">
        <v>129</v>
      </c>
      <c r="H7" s="29"/>
      <c r="I7" s="29" t="s">
        <v>130</v>
      </c>
      <c r="J7" s="30"/>
    </row>
    <row r="8" spans="1:10">
      <c r="A8" s="28"/>
      <c r="B8" s="29"/>
      <c r="C8" s="29"/>
      <c r="D8" s="29"/>
      <c r="E8" s="29" t="s">
        <v>131</v>
      </c>
      <c r="F8" s="29"/>
      <c r="G8" s="29"/>
      <c r="H8" s="29"/>
      <c r="I8" s="29"/>
      <c r="J8" s="30"/>
    </row>
    <row r="9" spans="1:10">
      <c r="A9" s="31"/>
      <c r="B9" s="32"/>
      <c r="C9" s="32"/>
      <c r="D9" s="32"/>
      <c r="E9" s="32"/>
      <c r="F9" s="32"/>
      <c r="G9" s="32"/>
      <c r="H9" s="32"/>
      <c r="I9" s="32"/>
      <c r="J9" s="33"/>
    </row>
    <row r="10" spans="1:10">
      <c r="A10" s="34" t="s">
        <v>231</v>
      </c>
      <c r="B10" s="35">
        <v>1058550</v>
      </c>
      <c r="C10" s="35"/>
      <c r="D10" s="35"/>
      <c r="E10" s="35"/>
      <c r="F10" s="35"/>
      <c r="G10" s="35"/>
      <c r="H10" s="35">
        <v>1058550</v>
      </c>
      <c r="I10" s="35"/>
      <c r="J10" s="36">
        <v>1058550</v>
      </c>
    </row>
    <row r="11" spans="1:10">
      <c r="A11" s="37" t="s">
        <v>132</v>
      </c>
      <c r="B11" s="35"/>
      <c r="C11" s="35"/>
      <c r="D11" s="35"/>
      <c r="E11" s="35"/>
      <c r="F11" s="35"/>
      <c r="G11" s="35"/>
      <c r="H11" s="35">
        <v>0</v>
      </c>
      <c r="I11" s="35"/>
      <c r="J11" s="36"/>
    </row>
    <row r="12" spans="1:10">
      <c r="A12" s="37" t="s">
        <v>133</v>
      </c>
      <c r="B12" s="35"/>
      <c r="C12" s="35"/>
      <c r="D12" s="35"/>
      <c r="E12" s="35"/>
      <c r="F12" s="35"/>
      <c r="G12" s="35"/>
      <c r="H12" s="35">
        <v>0</v>
      </c>
      <c r="I12" s="35"/>
      <c r="J12" s="36"/>
    </row>
    <row r="13" spans="1:10">
      <c r="A13" s="37" t="s">
        <v>134</v>
      </c>
      <c r="B13" s="35"/>
      <c r="C13" s="35"/>
      <c r="D13" s="35"/>
      <c r="E13" s="35"/>
      <c r="F13" s="35"/>
      <c r="G13" s="35"/>
      <c r="H13" s="35">
        <v>0</v>
      </c>
      <c r="I13" s="35"/>
      <c r="J13" s="36"/>
    </row>
    <row r="14" spans="1:10">
      <c r="A14" s="37" t="s">
        <v>135</v>
      </c>
      <c r="B14" s="35"/>
      <c r="C14" s="35"/>
      <c r="D14" s="35"/>
      <c r="E14" s="35"/>
      <c r="F14" s="35"/>
      <c r="G14" s="35"/>
      <c r="H14" s="35">
        <v>0</v>
      </c>
      <c r="I14" s="35"/>
      <c r="J14" s="36"/>
    </row>
    <row r="15" spans="1:10">
      <c r="A15" s="38" t="s">
        <v>136</v>
      </c>
      <c r="B15" s="35"/>
      <c r="C15" s="35"/>
      <c r="D15" s="35"/>
      <c r="E15" s="35"/>
      <c r="F15" s="35"/>
      <c r="G15" s="35"/>
      <c r="H15" s="35">
        <v>0</v>
      </c>
      <c r="I15" s="35"/>
      <c r="J15" s="36"/>
    </row>
    <row r="16" spans="1:10">
      <c r="A16" s="38" t="s">
        <v>137</v>
      </c>
      <c r="B16" s="35"/>
      <c r="C16" s="35"/>
      <c r="D16" s="35"/>
      <c r="E16" s="35"/>
      <c r="F16" s="35"/>
      <c r="G16" s="35"/>
      <c r="H16" s="35">
        <v>0</v>
      </c>
      <c r="I16" s="35"/>
      <c r="J16" s="36"/>
    </row>
    <row r="17" spans="1:10">
      <c r="A17" s="38" t="s">
        <v>228</v>
      </c>
      <c r="B17" s="35"/>
      <c r="C17" s="35"/>
      <c r="D17" s="35"/>
      <c r="E17" s="35"/>
      <c r="F17" s="35"/>
      <c r="G17" s="35">
        <v>-478533</v>
      </c>
      <c r="H17" s="35">
        <v>-478533</v>
      </c>
      <c r="I17" s="35"/>
      <c r="J17" s="36">
        <v>-478533</v>
      </c>
    </row>
    <row r="18" spans="1:10">
      <c r="A18" s="38" t="s">
        <v>138</v>
      </c>
      <c r="B18" s="35"/>
      <c r="C18" s="35"/>
      <c r="D18" s="35"/>
      <c r="E18" s="35"/>
      <c r="F18" s="35"/>
      <c r="G18" s="35"/>
      <c r="H18" s="35">
        <v>0</v>
      </c>
      <c r="I18" s="35"/>
      <c r="J18" s="36"/>
    </row>
    <row r="19" spans="1:10">
      <c r="A19" s="38" t="s">
        <v>139</v>
      </c>
      <c r="B19" s="35"/>
      <c r="C19" s="35"/>
      <c r="D19" s="35"/>
      <c r="E19" s="35"/>
      <c r="F19" s="35"/>
      <c r="G19" s="35"/>
      <c r="H19" s="35">
        <v>0</v>
      </c>
      <c r="I19" s="35"/>
      <c r="J19" s="36"/>
    </row>
    <row r="20" spans="1:10">
      <c r="A20" s="38" t="s">
        <v>140</v>
      </c>
      <c r="B20" s="35"/>
      <c r="C20" s="35"/>
      <c r="D20" s="35"/>
      <c r="E20" s="35"/>
      <c r="F20" s="35"/>
      <c r="G20" s="35"/>
      <c r="H20" s="35">
        <v>0</v>
      </c>
      <c r="I20" s="35"/>
      <c r="J20" s="36"/>
    </row>
    <row r="21" spans="1:10">
      <c r="A21" s="39"/>
      <c r="B21" s="35"/>
      <c r="C21" s="35"/>
      <c r="D21" s="35"/>
      <c r="E21" s="35"/>
      <c r="F21" s="35"/>
      <c r="G21" s="35"/>
      <c r="H21" s="35">
        <v>0</v>
      </c>
      <c r="I21" s="35"/>
      <c r="J21" s="36"/>
    </row>
    <row r="22" spans="1:10">
      <c r="A22" s="37" t="s">
        <v>134</v>
      </c>
      <c r="B22" s="35"/>
      <c r="C22" s="35"/>
      <c r="D22" s="35"/>
      <c r="E22" s="35"/>
      <c r="F22" s="35"/>
      <c r="G22" s="35"/>
      <c r="H22" s="35">
        <v>0</v>
      </c>
      <c r="I22" s="35"/>
      <c r="J22" s="36"/>
    </row>
    <row r="23" spans="1:10">
      <c r="A23" s="37" t="s">
        <v>135</v>
      </c>
      <c r="B23" s="35"/>
      <c r="C23" s="35"/>
      <c r="D23" s="35"/>
      <c r="E23" s="35"/>
      <c r="F23" s="35"/>
      <c r="G23" s="35"/>
      <c r="H23" s="35">
        <v>0</v>
      </c>
      <c r="I23" s="35"/>
      <c r="J23" s="36"/>
    </row>
    <row r="24" spans="1:10">
      <c r="A24" s="38" t="s">
        <v>136</v>
      </c>
      <c r="B24" s="35"/>
      <c r="C24" s="35"/>
      <c r="D24" s="35"/>
      <c r="E24" s="35"/>
      <c r="F24" s="35"/>
      <c r="G24" s="35"/>
      <c r="H24" s="35">
        <v>0</v>
      </c>
      <c r="I24" s="35"/>
      <c r="J24" s="36"/>
    </row>
    <row r="25" spans="1:10">
      <c r="A25" s="38" t="s">
        <v>137</v>
      </c>
      <c r="B25" s="35"/>
      <c r="C25" s="35"/>
      <c r="D25" s="35"/>
      <c r="E25" s="35"/>
      <c r="F25" s="35"/>
      <c r="G25" s="35"/>
      <c r="H25" s="35">
        <v>0</v>
      </c>
      <c r="I25" s="35"/>
      <c r="J25" s="36"/>
    </row>
    <row r="26" spans="1:10">
      <c r="A26" s="38" t="s">
        <v>141</v>
      </c>
      <c r="B26" s="35"/>
      <c r="C26" s="35"/>
      <c r="D26" s="35"/>
      <c r="E26" s="35"/>
      <c r="F26" s="35"/>
      <c r="G26" s="35"/>
      <c r="H26" s="35">
        <v>0</v>
      </c>
      <c r="I26" s="35"/>
      <c r="J26" s="36"/>
    </row>
    <row r="27" spans="1:10">
      <c r="A27" s="38" t="s">
        <v>138</v>
      </c>
      <c r="B27" s="35"/>
      <c r="C27" s="35"/>
      <c r="D27" s="35"/>
      <c r="E27" s="35"/>
      <c r="F27" s="35"/>
      <c r="G27" s="35"/>
      <c r="H27" s="35">
        <v>0</v>
      </c>
      <c r="I27" s="35"/>
      <c r="J27" s="36"/>
    </row>
    <row r="28" spans="1:10">
      <c r="A28" s="38" t="s">
        <v>142</v>
      </c>
      <c r="B28" s="35"/>
      <c r="C28" s="35"/>
      <c r="D28" s="35"/>
      <c r="E28" s="35"/>
      <c r="F28" s="35"/>
      <c r="G28" s="35"/>
      <c r="H28" s="35">
        <v>0</v>
      </c>
      <c r="I28" s="35"/>
      <c r="J28" s="36"/>
    </row>
    <row r="29" spans="1:10">
      <c r="A29" s="37" t="s">
        <v>143</v>
      </c>
      <c r="B29" s="35"/>
      <c r="C29" s="35"/>
      <c r="D29" s="35"/>
      <c r="E29" s="35"/>
      <c r="F29" s="35"/>
      <c r="G29" s="35"/>
      <c r="H29" s="35">
        <v>0</v>
      </c>
      <c r="I29" s="35"/>
      <c r="J29" s="36"/>
    </row>
    <row r="30" spans="1:10">
      <c r="A30" s="39" t="s">
        <v>232</v>
      </c>
      <c r="B30" s="35">
        <v>1058550</v>
      </c>
      <c r="C30" s="35"/>
      <c r="D30" s="35"/>
      <c r="E30" s="35">
        <v>0</v>
      </c>
      <c r="F30" s="35"/>
      <c r="G30" s="35">
        <v>-478533</v>
      </c>
      <c r="H30" s="35">
        <v>580017</v>
      </c>
      <c r="I30" s="35"/>
      <c r="J30" s="36">
        <v>580017</v>
      </c>
    </row>
    <row r="31" spans="1:10" ht="13.5" thickBot="1">
      <c r="A31" s="40"/>
      <c r="B31" s="41"/>
      <c r="C31" s="41"/>
      <c r="D31" s="41"/>
      <c r="E31" s="41"/>
      <c r="F31" s="41"/>
      <c r="G31" s="41"/>
      <c r="H31" s="41"/>
      <c r="I31" s="41"/>
      <c r="J31" s="42"/>
    </row>
    <row r="32" spans="1:10">
      <c r="A32" s="43"/>
      <c r="B32" s="43"/>
      <c r="C32" s="43"/>
      <c r="D32" s="43"/>
      <c r="E32" s="43"/>
      <c r="F32" s="43"/>
      <c r="G32" s="43"/>
      <c r="H32" s="43"/>
      <c r="I32" s="43"/>
      <c r="J32" s="43"/>
    </row>
  </sheetData>
  <phoneticPr fontId="0" type="noConversion"/>
  <pageMargins left="0.75" right="0.75" top="1" bottom="1" header="0.5" footer="0.5"/>
  <pageSetup paperSize="9" orientation="landscape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M33" sqref="M33"/>
    </sheetView>
  </sheetViews>
  <sheetFormatPr defaultRowHeight="12.75"/>
  <cols>
    <col min="1" max="1" width="12" style="100" customWidth="1"/>
    <col min="2" max="2" width="41.28515625" style="100" customWidth="1"/>
    <col min="3" max="3" width="15.42578125" style="100" customWidth="1"/>
    <col min="4" max="4" width="16" style="100" customWidth="1"/>
    <col min="5" max="16384" width="9.140625" style="100"/>
  </cols>
  <sheetData>
    <row r="1" spans="1:4" ht="23.25" customHeight="1">
      <c r="A1" s="77"/>
    </row>
    <row r="2" spans="1:4" ht="16.5" customHeight="1">
      <c r="A2" s="101"/>
      <c r="B2" s="102" t="s">
        <v>144</v>
      </c>
      <c r="C2" s="101"/>
      <c r="D2" s="101"/>
    </row>
    <row r="3" spans="1:4" ht="16.5" customHeight="1">
      <c r="A3" s="101"/>
      <c r="B3" s="101"/>
      <c r="C3" s="101"/>
      <c r="D3" s="101"/>
    </row>
    <row r="4" spans="1:4" ht="16.5" customHeight="1">
      <c r="A4" s="46" t="s">
        <v>145</v>
      </c>
      <c r="B4" s="56" t="s">
        <v>224</v>
      </c>
      <c r="C4" s="101"/>
      <c r="D4" s="103"/>
    </row>
    <row r="5" spans="1:4" ht="16.5" customHeight="1">
      <c r="B5" s="101"/>
      <c r="C5" s="101"/>
      <c r="D5" s="101"/>
    </row>
    <row r="6" spans="1:4" ht="16.5" customHeight="1">
      <c r="A6" s="104" t="s">
        <v>223</v>
      </c>
      <c r="B6" s="105"/>
      <c r="C6" s="105"/>
      <c r="D6" s="106">
        <v>0</v>
      </c>
    </row>
    <row r="7" spans="1:4" ht="16.5" customHeight="1">
      <c r="A7" s="101"/>
      <c r="B7" s="101"/>
      <c r="C7" s="101"/>
      <c r="D7" s="101"/>
    </row>
    <row r="8" spans="1:4" ht="16.5" customHeight="1">
      <c r="A8" s="46" t="s">
        <v>146</v>
      </c>
      <c r="B8" s="46" t="s">
        <v>147</v>
      </c>
      <c r="C8" s="46" t="s">
        <v>148</v>
      </c>
      <c r="D8" s="46" t="s">
        <v>149</v>
      </c>
    </row>
    <row r="9" spans="1:4" ht="16.5" customHeight="1">
      <c r="A9" s="46" t="s">
        <v>150</v>
      </c>
      <c r="B9" s="101"/>
      <c r="C9" s="101"/>
      <c r="D9" s="101">
        <f>SUM(D10:D19)</f>
        <v>2170941</v>
      </c>
    </row>
    <row r="10" spans="1:4" ht="16.5" customHeight="1">
      <c r="A10" s="107">
        <v>411</v>
      </c>
      <c r="B10" s="101" t="s">
        <v>233</v>
      </c>
      <c r="C10" s="101"/>
      <c r="D10" s="101">
        <f>652961+131780</f>
        <v>784741</v>
      </c>
    </row>
    <row r="11" spans="1:4" ht="16.5" customHeight="1">
      <c r="A11" s="107">
        <v>161</v>
      </c>
      <c r="B11" s="101" t="s">
        <v>151</v>
      </c>
      <c r="C11" s="101"/>
      <c r="D11" s="101"/>
    </row>
    <row r="12" spans="1:4" ht="16.5" customHeight="1">
      <c r="A12" s="107">
        <v>767</v>
      </c>
      <c r="B12" s="101" t="s">
        <v>152</v>
      </c>
      <c r="C12" s="101"/>
      <c r="D12" s="101"/>
    </row>
    <row r="13" spans="1:4" ht="16.5" customHeight="1">
      <c r="A13" s="107">
        <v>766</v>
      </c>
      <c r="B13" s="101" t="s">
        <v>153</v>
      </c>
      <c r="C13" s="101"/>
      <c r="D13" s="101"/>
    </row>
    <row r="14" spans="1:4" ht="16.5" customHeight="1">
      <c r="A14" s="107">
        <v>581</v>
      </c>
      <c r="B14" s="101" t="s">
        <v>154</v>
      </c>
      <c r="C14" s="101"/>
      <c r="D14" s="101">
        <f>131780+161000</f>
        <v>292780</v>
      </c>
    </row>
    <row r="15" spans="1:4" ht="16.5" customHeight="1">
      <c r="A15" s="107">
        <v>456</v>
      </c>
      <c r="B15" s="101" t="s">
        <v>239</v>
      </c>
      <c r="C15" s="101"/>
      <c r="D15" s="101">
        <v>40000</v>
      </c>
    </row>
    <row r="16" spans="1:4" ht="16.5" customHeight="1">
      <c r="A16" s="107">
        <v>456</v>
      </c>
      <c r="B16" s="130" t="s">
        <v>238</v>
      </c>
      <c r="C16" s="101"/>
      <c r="D16" s="101">
        <v>368697</v>
      </c>
    </row>
    <row r="17" spans="1:4" ht="16.5" customHeight="1">
      <c r="A17" s="107">
        <v>456</v>
      </c>
      <c r="B17" s="130" t="s">
        <v>235</v>
      </c>
      <c r="C17" s="101"/>
      <c r="D17" s="101">
        <v>158013</v>
      </c>
    </row>
    <row r="18" spans="1:4" ht="16.5" customHeight="1">
      <c r="A18" s="107">
        <v>456</v>
      </c>
      <c r="B18" s="130" t="s">
        <v>236</v>
      </c>
      <c r="C18" s="101"/>
      <c r="D18" s="101">
        <v>105342</v>
      </c>
    </row>
    <row r="19" spans="1:4" ht="16.5" customHeight="1">
      <c r="A19" s="107">
        <v>456</v>
      </c>
      <c r="B19" s="130" t="s">
        <v>237</v>
      </c>
      <c r="C19" s="101"/>
      <c r="D19" s="101">
        <v>421368</v>
      </c>
    </row>
    <row r="20" spans="1:4" ht="16.5" customHeight="1">
      <c r="A20" s="107"/>
      <c r="B20" s="101"/>
      <c r="C20" s="101"/>
      <c r="D20" s="101"/>
    </row>
    <row r="21" spans="1:4" ht="16.5" customHeight="1">
      <c r="A21" s="108" t="s">
        <v>155</v>
      </c>
      <c r="B21" s="101"/>
      <c r="C21" s="101"/>
      <c r="D21" s="101">
        <f>SUM(D22:D37)</f>
        <v>2045210</v>
      </c>
    </row>
    <row r="22" spans="1:4" ht="16.5" customHeight="1">
      <c r="A22" s="107">
        <v>421</v>
      </c>
      <c r="B22" s="101" t="s">
        <v>156</v>
      </c>
      <c r="C22" s="101"/>
      <c r="D22" s="101"/>
    </row>
    <row r="23" spans="1:4" ht="16.5" customHeight="1">
      <c r="A23" s="107">
        <v>581</v>
      </c>
      <c r="B23" s="101" t="s">
        <v>154</v>
      </c>
      <c r="C23" s="101"/>
      <c r="D23" s="101">
        <v>292780</v>
      </c>
    </row>
    <row r="24" spans="1:4" ht="16.5" customHeight="1">
      <c r="A24" s="107">
        <v>431</v>
      </c>
      <c r="B24" s="101" t="s">
        <v>157</v>
      </c>
      <c r="C24" s="101"/>
      <c r="D24" s="101">
        <f>73656+30000</f>
        <v>103656</v>
      </c>
    </row>
    <row r="25" spans="1:4" ht="16.5" customHeight="1">
      <c r="A25" s="107">
        <v>401</v>
      </c>
      <c r="B25" s="101" t="s">
        <v>158</v>
      </c>
      <c r="C25" s="101"/>
      <c r="D25" s="101">
        <f>38000+719949</f>
        <v>757949</v>
      </c>
    </row>
    <row r="26" spans="1:4" ht="16.5" customHeight="1">
      <c r="A26" s="107">
        <v>444</v>
      </c>
      <c r="B26" s="101" t="s">
        <v>159</v>
      </c>
      <c r="C26" s="101"/>
      <c r="D26" s="101"/>
    </row>
    <row r="27" spans="1:4" ht="16.5" customHeight="1">
      <c r="A27" s="107">
        <v>448</v>
      </c>
      <c r="B27" s="101" t="s">
        <v>234</v>
      </c>
      <c r="C27" s="101"/>
      <c r="D27" s="101">
        <v>27574</v>
      </c>
    </row>
    <row r="28" spans="1:4" ht="16.5" customHeight="1">
      <c r="A28" s="107">
        <v>448</v>
      </c>
      <c r="B28" s="101" t="s">
        <v>240</v>
      </c>
      <c r="C28" s="101"/>
      <c r="D28" s="101">
        <f>507970-27574-10120</f>
        <v>470276</v>
      </c>
    </row>
    <row r="29" spans="1:4" ht="16.5" customHeight="1">
      <c r="A29" s="107">
        <v>448</v>
      </c>
      <c r="B29" s="101" t="s">
        <v>241</v>
      </c>
      <c r="C29" s="101"/>
      <c r="D29" s="101">
        <v>10120</v>
      </c>
    </row>
    <row r="30" spans="1:4" ht="16.5" customHeight="1">
      <c r="A30" s="107">
        <v>449</v>
      </c>
      <c r="B30" s="56" t="s">
        <v>229</v>
      </c>
      <c r="C30" s="101"/>
      <c r="D30" s="101">
        <v>27000</v>
      </c>
    </row>
    <row r="31" spans="1:4" ht="16.5" customHeight="1">
      <c r="A31" s="107">
        <v>661</v>
      </c>
      <c r="B31" s="101" t="s">
        <v>160</v>
      </c>
      <c r="C31" s="101"/>
      <c r="D31" s="101"/>
    </row>
    <row r="32" spans="1:4" ht="16.5" customHeight="1">
      <c r="A32" s="107">
        <v>161</v>
      </c>
      <c r="B32" s="101" t="s">
        <v>161</v>
      </c>
      <c r="C32" s="101"/>
      <c r="D32" s="90"/>
    </row>
    <row r="33" spans="1:4" ht="16.5" customHeight="1">
      <c r="A33" s="107">
        <v>628</v>
      </c>
      <c r="B33" s="101" t="s">
        <v>162</v>
      </c>
      <c r="C33" s="101"/>
      <c r="D33" s="101">
        <v>31769</v>
      </c>
    </row>
    <row r="34" spans="1:4" ht="16.5" customHeight="1">
      <c r="A34" s="107">
        <v>467</v>
      </c>
      <c r="B34" s="101" t="s">
        <v>243</v>
      </c>
      <c r="C34" s="101"/>
      <c r="D34" s="101">
        <v>243966</v>
      </c>
    </row>
    <row r="35" spans="1:4" ht="16.5" customHeight="1">
      <c r="A35" s="107">
        <v>467</v>
      </c>
      <c r="B35" s="101" t="s">
        <v>242</v>
      </c>
      <c r="C35" s="101"/>
      <c r="D35" s="101">
        <v>80120</v>
      </c>
    </row>
    <row r="36" spans="1:4" ht="16.5" customHeight="1">
      <c r="A36" s="107">
        <v>657</v>
      </c>
      <c r="B36" s="56" t="s">
        <v>215</v>
      </c>
      <c r="C36" s="101"/>
      <c r="D36" s="101"/>
    </row>
    <row r="37" spans="1:4" s="61" customFormat="1" ht="16.5" customHeight="1">
      <c r="A37" s="109">
        <v>618</v>
      </c>
      <c r="B37" s="90" t="s">
        <v>163</v>
      </c>
      <c r="C37" s="90"/>
      <c r="D37" s="90"/>
    </row>
    <row r="38" spans="1:4" s="112" customFormat="1" ht="16.5" customHeight="1">
      <c r="A38" s="110"/>
      <c r="B38" s="111"/>
      <c r="C38" s="111"/>
      <c r="D38" s="111"/>
    </row>
    <row r="39" spans="1:4" ht="16.5" customHeight="1">
      <c r="A39" s="107"/>
      <c r="B39" s="46" t="s">
        <v>222</v>
      </c>
      <c r="C39" s="101"/>
      <c r="D39" s="113">
        <f>D6+D9-D21</f>
        <v>125731</v>
      </c>
    </row>
    <row r="40" spans="1:4" ht="16.5" customHeight="1">
      <c r="A40" s="101"/>
      <c r="B40" s="101"/>
      <c r="C40" s="101"/>
      <c r="D40" s="101"/>
    </row>
    <row r="41" spans="1:4" ht="16.5" customHeight="1">
      <c r="A41" s="101"/>
      <c r="B41" s="101"/>
      <c r="C41" s="101"/>
      <c r="D41" s="101"/>
    </row>
    <row r="43" spans="1:4">
      <c r="D43" s="114"/>
    </row>
  </sheetData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3"/>
  <sheetViews>
    <sheetView topLeftCell="A13" workbookViewId="0">
      <selection activeCell="F31" sqref="F31"/>
    </sheetView>
  </sheetViews>
  <sheetFormatPr defaultRowHeight="12.75"/>
  <cols>
    <col min="9" max="9" width="14.140625" customWidth="1"/>
  </cols>
  <sheetData>
    <row r="1" spans="1:9">
      <c r="A1" s="64"/>
      <c r="B1" s="65"/>
      <c r="C1" s="65"/>
      <c r="D1" s="65"/>
      <c r="E1" s="65"/>
      <c r="F1" s="65"/>
      <c r="G1" s="65"/>
      <c r="H1" s="65"/>
      <c r="I1" s="66"/>
    </row>
    <row r="2" spans="1:9">
      <c r="A2" s="67"/>
      <c r="B2" s="15"/>
      <c r="C2" s="15"/>
      <c r="D2" s="15"/>
      <c r="E2" s="15"/>
      <c r="F2" s="15"/>
      <c r="G2" s="15"/>
      <c r="H2" s="15"/>
      <c r="I2" s="68"/>
    </row>
    <row r="3" spans="1:9">
      <c r="A3" s="67"/>
      <c r="B3" s="15"/>
      <c r="C3" s="15"/>
      <c r="D3" s="15"/>
      <c r="E3" s="15"/>
      <c r="F3" s="15"/>
      <c r="G3" s="15"/>
      <c r="H3" s="15"/>
      <c r="I3" s="68"/>
    </row>
    <row r="4" spans="1:9">
      <c r="A4" s="67"/>
      <c r="B4" s="15"/>
      <c r="C4" s="15"/>
      <c r="D4" s="15"/>
      <c r="E4" s="15"/>
      <c r="F4" s="15"/>
      <c r="G4" s="15"/>
      <c r="H4" s="15"/>
      <c r="I4" s="68"/>
    </row>
    <row r="5" spans="1:9">
      <c r="A5" s="67"/>
      <c r="B5" s="15"/>
      <c r="C5" s="15"/>
      <c r="D5" s="15"/>
      <c r="E5" s="15"/>
      <c r="F5" s="15"/>
      <c r="G5" s="15"/>
      <c r="H5" s="15"/>
      <c r="I5" s="68"/>
    </row>
    <row r="6" spans="1:9">
      <c r="A6" s="67"/>
      <c r="B6" s="15"/>
      <c r="C6" s="15"/>
      <c r="D6" s="15"/>
      <c r="E6" s="15"/>
      <c r="F6" s="15"/>
      <c r="G6" s="15"/>
      <c r="H6" s="15"/>
      <c r="I6" s="68"/>
    </row>
    <row r="7" spans="1:9">
      <c r="A7" s="67"/>
      <c r="B7" s="15"/>
      <c r="C7" s="15"/>
      <c r="D7" s="15"/>
      <c r="E7" s="15"/>
      <c r="F7" s="15"/>
      <c r="G7" s="15"/>
      <c r="H7" s="15"/>
      <c r="I7" s="68"/>
    </row>
    <row r="8" spans="1:9">
      <c r="A8" s="67"/>
      <c r="B8" s="15"/>
      <c r="C8" s="15"/>
      <c r="D8" s="15"/>
      <c r="E8" s="15"/>
      <c r="F8" s="15"/>
      <c r="G8" s="15"/>
      <c r="H8" s="15"/>
      <c r="I8" s="68"/>
    </row>
    <row r="9" spans="1:9">
      <c r="A9" s="67"/>
      <c r="B9" s="15"/>
      <c r="C9" s="15"/>
      <c r="D9" s="15"/>
      <c r="E9" s="15"/>
      <c r="F9" s="15"/>
      <c r="G9" s="15"/>
      <c r="H9" s="15"/>
      <c r="I9" s="68"/>
    </row>
    <row r="10" spans="1:9">
      <c r="A10" s="67"/>
      <c r="B10" s="15"/>
      <c r="C10" s="15"/>
      <c r="D10" s="15"/>
      <c r="E10" s="15"/>
      <c r="F10" s="15"/>
      <c r="G10" s="15"/>
      <c r="H10" s="15"/>
      <c r="I10" s="68"/>
    </row>
    <row r="11" spans="1:9">
      <c r="A11" s="67"/>
      <c r="B11" s="15"/>
      <c r="C11" s="15"/>
      <c r="D11" s="15"/>
      <c r="E11" s="15"/>
      <c r="F11" s="15"/>
      <c r="G11" s="15"/>
      <c r="H11" s="15"/>
      <c r="I11" s="68"/>
    </row>
    <row r="12" spans="1:9">
      <c r="A12" s="67"/>
      <c r="H12" s="15"/>
      <c r="I12" s="68"/>
    </row>
    <row r="13" spans="1:9">
      <c r="A13" s="67"/>
      <c r="B13" s="15"/>
      <c r="C13" s="15"/>
      <c r="D13" s="15"/>
      <c r="E13" s="15"/>
      <c r="F13" s="15"/>
      <c r="G13" s="15"/>
      <c r="H13" s="15"/>
      <c r="I13" s="68"/>
    </row>
    <row r="14" spans="1:9">
      <c r="A14" s="67"/>
      <c r="B14" s="15"/>
      <c r="C14" s="15"/>
      <c r="D14" s="15"/>
      <c r="E14" s="15"/>
      <c r="F14" s="15"/>
      <c r="G14" s="15"/>
      <c r="H14" s="15"/>
      <c r="I14" s="68"/>
    </row>
    <row r="15" spans="1:9" ht="18">
      <c r="A15" s="67"/>
      <c r="B15" s="15"/>
      <c r="C15" s="15"/>
      <c r="D15" s="140" t="s">
        <v>225</v>
      </c>
      <c r="E15" s="141"/>
      <c r="F15" s="15"/>
      <c r="G15" s="15"/>
      <c r="H15" s="15"/>
      <c r="I15" s="68"/>
    </row>
    <row r="16" spans="1:9" ht="18">
      <c r="A16" s="67"/>
      <c r="B16" s="140" t="s">
        <v>226</v>
      </c>
      <c r="C16" s="141"/>
      <c r="D16" s="141"/>
      <c r="E16" s="141"/>
      <c r="F16" s="141"/>
      <c r="G16" s="141"/>
      <c r="H16" s="15"/>
      <c r="I16" s="68"/>
    </row>
    <row r="17" spans="1:9">
      <c r="A17" s="67"/>
      <c r="B17" s="15"/>
      <c r="C17" s="15"/>
      <c r="D17" s="15"/>
      <c r="E17" s="15"/>
      <c r="F17" s="15"/>
      <c r="G17" s="15"/>
      <c r="H17" s="15"/>
      <c r="I17" s="68"/>
    </row>
    <row r="18" spans="1:9">
      <c r="A18" s="67"/>
      <c r="B18" s="15"/>
      <c r="C18" s="15"/>
      <c r="D18" s="15"/>
      <c r="E18" s="15"/>
      <c r="F18" s="15"/>
      <c r="G18" s="15"/>
      <c r="H18" s="15"/>
      <c r="I18" s="68"/>
    </row>
    <row r="19" spans="1:9">
      <c r="A19" s="67"/>
      <c r="B19" s="15"/>
      <c r="C19" s="15"/>
      <c r="D19" s="15"/>
      <c r="E19" s="15"/>
      <c r="F19" s="15"/>
      <c r="G19" s="15"/>
      <c r="H19" s="15"/>
      <c r="I19" s="68"/>
    </row>
    <row r="20" spans="1:9">
      <c r="A20" s="67"/>
      <c r="I20" s="68"/>
    </row>
    <row r="21" spans="1:9">
      <c r="A21" s="67"/>
      <c r="I21" s="68"/>
    </row>
    <row r="22" spans="1:9">
      <c r="A22" s="67"/>
      <c r="I22" s="68"/>
    </row>
    <row r="23" spans="1:9">
      <c r="A23" s="67"/>
      <c r="B23" s="15"/>
      <c r="C23" s="15"/>
      <c r="D23" s="15"/>
      <c r="E23" s="15"/>
      <c r="F23" s="15"/>
      <c r="G23" s="15"/>
      <c r="H23" s="15"/>
      <c r="I23" s="68"/>
    </row>
    <row r="24" spans="1:9">
      <c r="A24" s="67"/>
      <c r="B24" s="15"/>
      <c r="C24" s="15"/>
      <c r="D24" s="15"/>
      <c r="E24" s="15"/>
      <c r="F24" s="15"/>
      <c r="G24" s="15"/>
      <c r="H24" s="15"/>
      <c r="I24" s="68"/>
    </row>
    <row r="25" spans="1:9">
      <c r="A25" s="67"/>
      <c r="B25" s="15"/>
      <c r="C25" s="15"/>
      <c r="D25" s="15"/>
      <c r="E25" s="15"/>
      <c r="F25" s="15"/>
      <c r="G25" s="15"/>
      <c r="H25" s="15"/>
      <c r="I25" s="68"/>
    </row>
    <row r="26" spans="1:9">
      <c r="A26" s="67"/>
      <c r="B26" s="15"/>
      <c r="C26" s="15"/>
      <c r="D26" s="15"/>
      <c r="E26" s="15"/>
      <c r="F26" s="15"/>
      <c r="G26" s="15"/>
      <c r="H26" s="15"/>
      <c r="I26" s="68"/>
    </row>
    <row r="27" spans="1:9">
      <c r="A27" s="67"/>
      <c r="B27" s="15"/>
      <c r="C27" s="15"/>
      <c r="D27" s="15"/>
      <c r="E27" s="15"/>
      <c r="F27" s="15"/>
      <c r="G27" s="15"/>
      <c r="H27" s="15"/>
      <c r="I27" s="68"/>
    </row>
    <row r="28" spans="1:9">
      <c r="A28" s="67"/>
      <c r="B28" s="15"/>
      <c r="C28" s="15"/>
      <c r="D28" s="15"/>
      <c r="E28" s="15"/>
      <c r="F28" s="15"/>
      <c r="G28" s="15"/>
      <c r="H28" s="15"/>
      <c r="I28" s="68"/>
    </row>
    <row r="29" spans="1:9">
      <c r="A29" s="67"/>
      <c r="B29" s="15"/>
      <c r="C29" s="15"/>
      <c r="D29" s="15"/>
      <c r="E29" s="15"/>
      <c r="F29" s="15"/>
      <c r="G29" s="15"/>
      <c r="H29" s="15"/>
      <c r="I29" s="68"/>
    </row>
    <row r="30" spans="1:9">
      <c r="A30" s="67"/>
      <c r="B30" s="15"/>
      <c r="C30" s="15"/>
      <c r="D30" s="15"/>
      <c r="E30" s="15"/>
      <c r="F30" s="15"/>
      <c r="G30" s="15"/>
      <c r="H30" s="15"/>
      <c r="I30" s="68"/>
    </row>
    <row r="31" spans="1:9">
      <c r="A31" s="67"/>
      <c r="B31" s="15"/>
      <c r="C31" s="15"/>
      <c r="D31" s="15"/>
      <c r="E31" s="15"/>
      <c r="F31" s="15"/>
      <c r="G31" s="15"/>
      <c r="H31" s="15"/>
      <c r="I31" s="68"/>
    </row>
    <row r="32" spans="1:9">
      <c r="A32" s="67"/>
      <c r="B32" s="15"/>
      <c r="C32" s="15"/>
      <c r="D32" s="15"/>
      <c r="E32" s="15"/>
      <c r="F32" s="15"/>
      <c r="G32" s="15"/>
      <c r="H32" s="15"/>
      <c r="I32" s="68"/>
    </row>
    <row r="33" spans="1:9">
      <c r="A33" s="67"/>
      <c r="B33" s="15"/>
      <c r="C33" s="15"/>
      <c r="D33" s="15"/>
      <c r="E33" s="15"/>
      <c r="F33" s="15"/>
      <c r="G33" s="15"/>
      <c r="H33" s="15"/>
      <c r="I33" s="68"/>
    </row>
    <row r="34" spans="1:9">
      <c r="A34" s="67"/>
      <c r="B34" s="15"/>
      <c r="C34" s="15"/>
      <c r="D34" s="15"/>
      <c r="E34" s="15"/>
      <c r="F34" s="15"/>
      <c r="G34" s="15"/>
      <c r="H34" s="15"/>
      <c r="I34" s="68"/>
    </row>
    <row r="35" spans="1:9" ht="15">
      <c r="A35" s="67"/>
      <c r="B35" s="72" t="s">
        <v>212</v>
      </c>
      <c r="C35" s="15"/>
      <c r="D35" s="15"/>
      <c r="E35" s="15"/>
      <c r="F35" s="15"/>
      <c r="G35" s="15" t="s">
        <v>214</v>
      </c>
      <c r="H35" s="15"/>
      <c r="I35" s="68"/>
    </row>
    <row r="36" spans="1:9" ht="15">
      <c r="A36" s="67"/>
      <c r="B36" s="72"/>
      <c r="C36" s="15"/>
      <c r="D36" s="15"/>
      <c r="E36" s="15"/>
      <c r="F36" s="15"/>
      <c r="G36" s="15"/>
      <c r="H36" s="15"/>
      <c r="I36" s="68"/>
    </row>
    <row r="37" spans="1:9" ht="15">
      <c r="A37" s="67"/>
      <c r="B37" s="72" t="s">
        <v>213</v>
      </c>
      <c r="C37" s="15"/>
      <c r="D37" s="15"/>
      <c r="E37" s="15"/>
      <c r="F37" s="15"/>
      <c r="G37" s="128" t="s">
        <v>227</v>
      </c>
      <c r="H37" s="15"/>
      <c r="I37" s="68"/>
    </row>
    <row r="38" spans="1:9">
      <c r="A38" s="67"/>
      <c r="B38" s="15"/>
      <c r="C38" s="15"/>
      <c r="D38" s="15"/>
      <c r="E38" s="15"/>
      <c r="F38" s="15"/>
      <c r="G38" s="15"/>
      <c r="H38" s="15"/>
      <c r="I38" s="68"/>
    </row>
    <row r="39" spans="1:9">
      <c r="A39" s="67"/>
      <c r="B39" s="15"/>
      <c r="C39" s="15"/>
      <c r="D39" s="15"/>
      <c r="E39" s="15"/>
      <c r="F39" s="15"/>
      <c r="G39" s="15"/>
      <c r="H39" s="15"/>
      <c r="I39" s="68"/>
    </row>
    <row r="40" spans="1:9">
      <c r="A40" s="67"/>
      <c r="B40" s="15"/>
      <c r="C40" s="15"/>
      <c r="D40" s="15"/>
      <c r="E40" s="15"/>
      <c r="F40" s="15"/>
      <c r="G40" s="15"/>
      <c r="H40" s="15"/>
      <c r="I40" s="68"/>
    </row>
    <row r="41" spans="1:9">
      <c r="A41" s="67"/>
      <c r="B41" s="15"/>
      <c r="C41" s="15"/>
      <c r="D41" s="15"/>
      <c r="E41" s="15"/>
      <c r="F41" s="15"/>
      <c r="G41" s="15"/>
      <c r="H41" s="15"/>
      <c r="I41" s="68"/>
    </row>
    <row r="42" spans="1:9">
      <c r="A42" s="67"/>
      <c r="B42" s="15"/>
      <c r="C42" s="15"/>
      <c r="D42" s="15"/>
      <c r="E42" s="15"/>
      <c r="F42" s="15"/>
      <c r="G42" s="15"/>
      <c r="H42" s="15"/>
      <c r="I42" s="68"/>
    </row>
    <row r="43" spans="1:9">
      <c r="A43" s="67"/>
      <c r="B43" s="15"/>
      <c r="C43" s="15"/>
      <c r="D43" s="15"/>
      <c r="E43" s="15"/>
      <c r="F43" s="15"/>
      <c r="G43" s="15"/>
      <c r="H43" s="15"/>
      <c r="I43" s="68"/>
    </row>
    <row r="44" spans="1:9">
      <c r="A44" s="67"/>
      <c r="B44" s="15"/>
      <c r="C44" s="15"/>
      <c r="D44" s="15"/>
      <c r="E44" s="15"/>
      <c r="F44" s="15"/>
      <c r="G44" s="15"/>
      <c r="H44" s="15"/>
      <c r="I44" s="68"/>
    </row>
    <row r="45" spans="1:9">
      <c r="A45" s="67"/>
      <c r="B45" s="15"/>
      <c r="C45" s="15"/>
      <c r="D45" s="15"/>
      <c r="E45" s="15"/>
      <c r="F45" s="15"/>
      <c r="G45" s="15"/>
      <c r="H45" s="15"/>
      <c r="I45" s="68"/>
    </row>
    <row r="46" spans="1:9">
      <c r="A46" s="67"/>
      <c r="B46" s="15"/>
      <c r="C46" s="15"/>
      <c r="D46" s="15"/>
      <c r="E46" s="15"/>
      <c r="F46" s="15"/>
      <c r="G46" s="15"/>
      <c r="H46" s="15"/>
      <c r="I46" s="68"/>
    </row>
    <row r="47" spans="1:9">
      <c r="A47" s="67"/>
      <c r="B47" s="15"/>
      <c r="C47" s="15"/>
      <c r="D47" s="15"/>
      <c r="E47" s="15"/>
      <c r="F47" s="15"/>
      <c r="G47" s="15"/>
      <c r="H47" s="15"/>
      <c r="I47" s="68"/>
    </row>
    <row r="48" spans="1:9">
      <c r="A48" s="67"/>
      <c r="B48" s="15"/>
      <c r="C48" s="15"/>
      <c r="D48" s="15"/>
      <c r="E48" s="15"/>
      <c r="F48" s="15"/>
      <c r="G48" s="15"/>
      <c r="H48" s="15"/>
      <c r="I48" s="68"/>
    </row>
    <row r="49" spans="1:9">
      <c r="A49" s="67"/>
      <c r="B49" s="15"/>
      <c r="C49" s="15"/>
      <c r="D49" s="15"/>
      <c r="E49" s="15"/>
      <c r="F49" s="15"/>
      <c r="G49" s="15"/>
      <c r="H49" s="15"/>
      <c r="I49" s="68"/>
    </row>
    <row r="50" spans="1:9">
      <c r="A50" s="67"/>
      <c r="B50" s="15"/>
      <c r="C50" s="15"/>
      <c r="D50" s="15"/>
      <c r="E50" s="15"/>
      <c r="F50" s="15"/>
      <c r="G50" s="15"/>
      <c r="H50" s="15"/>
      <c r="I50" s="68"/>
    </row>
    <row r="51" spans="1:9">
      <c r="A51" s="67"/>
      <c r="B51" s="15"/>
      <c r="C51" s="15"/>
      <c r="D51" s="15"/>
      <c r="E51" s="15"/>
      <c r="F51" s="15"/>
      <c r="G51" s="15"/>
      <c r="H51" s="15"/>
      <c r="I51" s="68"/>
    </row>
    <row r="52" spans="1:9">
      <c r="A52" s="67"/>
      <c r="B52" s="15"/>
      <c r="C52" s="15"/>
      <c r="D52" s="15"/>
      <c r="E52" s="15"/>
      <c r="F52" s="15"/>
      <c r="G52" s="15"/>
      <c r="H52" s="15"/>
      <c r="I52" s="68"/>
    </row>
    <row r="53" spans="1:9" ht="13.5" thickBot="1">
      <c r="A53" s="69"/>
      <c r="B53" s="70"/>
      <c r="C53" s="70"/>
      <c r="D53" s="70"/>
      <c r="E53" s="70"/>
      <c r="F53" s="70"/>
      <c r="G53" s="70"/>
      <c r="H53" s="70"/>
      <c r="I53" s="71"/>
    </row>
  </sheetData>
  <mergeCells count="2">
    <mergeCell ref="D15:E15"/>
    <mergeCell ref="B16:G16"/>
  </mergeCells>
  <phoneticPr fontId="29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kapaku</vt:lpstr>
      <vt:lpstr>aktivi dhe pasivi</vt:lpstr>
      <vt:lpstr>te ardh dhe shpenz</vt:lpstr>
      <vt:lpstr>levizjet e kapitalit</vt:lpstr>
      <vt:lpstr>cash flow</vt:lpstr>
      <vt:lpstr>fin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2014-01-31T14:01:53Z</cp:lastPrinted>
  <dcterms:created xsi:type="dcterms:W3CDTF">1996-10-14T23:33:28Z</dcterms:created>
  <dcterms:modified xsi:type="dcterms:W3CDTF">2014-07-25T15:00:51Z</dcterms:modified>
</cp:coreProperties>
</file>