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USER-PC\Arkiv shtator 2017\DOKUMENTA TE SISTEMUARA 2020\BILANCE\Bilancet 2021\Bilance te  bizneseve te vogla 2020+  vogel me tvsh\vamapel\"/>
    </mc:Choice>
  </mc:AlternateContent>
  <xr:revisionPtr revIDLastSave="0" documentId="13_ncr:1_{2A006E08-D54D-402C-A014-798639570475}" xr6:coauthVersionLast="45" xr6:coauthVersionMax="45" xr10:uidLastSave="{00000000-0000-0000-0000-000000000000}"/>
  <bookViews>
    <workbookView xWindow="-60" yWindow="-60" windowWidth="28920" windowHeight="17460" activeTab="4" xr2:uid="{00000000-000D-0000-FFFF-FFFF00000000}"/>
  </bookViews>
  <sheets>
    <sheet name="KOPERTINA" sheetId="10" r:id="rId1"/>
    <sheet name="AKTIVI PASIV  " sheetId="9" r:id="rId2"/>
    <sheet name="Te ardhura+shpenzime" sheetId="3" r:id="rId3"/>
    <sheet name="INV" sheetId="13" r:id="rId4"/>
    <sheet name="FUND" sheetId="11" r:id="rId5"/>
  </sheets>
  <externalReferences>
    <externalReference r:id="rId6"/>
    <externalReference r:id="rId7"/>
  </externalReferenc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9" l="1"/>
  <c r="C22" i="3"/>
  <c r="D54" i="9"/>
  <c r="D52" i="9"/>
  <c r="C17" i="3"/>
  <c r="C16" i="3"/>
  <c r="E54" i="9"/>
  <c r="E52" i="9"/>
  <c r="E61" i="9"/>
  <c r="E69" i="9"/>
  <c r="E77" i="9"/>
  <c r="E82" i="9"/>
  <c r="E75" i="9"/>
  <c r="E16" i="9"/>
  <c r="E23" i="9"/>
  <c r="E31" i="9"/>
  <c r="E7" i="9"/>
  <c r="E11" i="9"/>
  <c r="C19" i="3"/>
  <c r="C13" i="3"/>
  <c r="C9" i="3"/>
  <c r="G40" i="13"/>
  <c r="D16" i="9"/>
  <c r="F46" i="13"/>
  <c r="G46" i="13"/>
  <c r="G49" i="13"/>
  <c r="D11" i="9"/>
  <c r="D7" i="9"/>
  <c r="D25" i="9"/>
  <c r="D30" i="9"/>
  <c r="C29" i="3"/>
  <c r="C15" i="3"/>
  <c r="C31" i="3"/>
  <c r="C32" i="3"/>
  <c r="D73" i="9"/>
  <c r="D23" i="9"/>
  <c r="D31" i="9"/>
  <c r="F37" i="3"/>
  <c r="C33" i="3"/>
  <c r="C36" i="3"/>
  <c r="D61" i="9"/>
  <c r="D69" i="9"/>
  <c r="C37" i="3"/>
  <c r="D74" i="9"/>
  <c r="D75" i="9"/>
  <c r="D77" i="9"/>
  <c r="D82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pc2</author>
  </authors>
  <commentList>
    <comment ref="C25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pc2:</t>
        </r>
        <r>
          <rPr>
            <sz val="8"/>
            <color indexed="81"/>
            <rFont val="Tahoma"/>
            <family val="2"/>
          </rPr>
          <t xml:space="preserve">
taxa bashkike
</t>
        </r>
      </text>
    </comment>
    <comment ref="C26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pc2:</t>
        </r>
        <r>
          <rPr>
            <sz val="8"/>
            <color indexed="81"/>
            <rFont val="Tahoma"/>
            <family val="2"/>
          </rPr>
          <t xml:space="preserve">
sherbim kontabel </t>
        </r>
      </text>
    </comment>
  </commentList>
</comments>
</file>

<file path=xl/sharedStrings.xml><?xml version="1.0" encoding="utf-8"?>
<sst xmlns="http://schemas.openxmlformats.org/spreadsheetml/2006/main" count="185" uniqueCount="126">
  <si>
    <t>Shenime</t>
  </si>
  <si>
    <t>AKTIVET</t>
  </si>
  <si>
    <t>l</t>
  </si>
  <si>
    <t>Aktive monetare</t>
  </si>
  <si>
    <t>(i)</t>
  </si>
  <si>
    <t>(ii)</t>
  </si>
  <si>
    <t>Aktive te tjera financiare afatshkurtra</t>
  </si>
  <si>
    <t>Instrumenta te tjera borxhi</t>
  </si>
  <si>
    <t>(iv)</t>
  </si>
  <si>
    <t>(iii)</t>
  </si>
  <si>
    <t>Inventari</t>
  </si>
  <si>
    <t>Lendet e para</t>
  </si>
  <si>
    <t>Prodhim ne proces</t>
  </si>
  <si>
    <t>Produkte te gatshme</t>
  </si>
  <si>
    <t>(v)</t>
  </si>
  <si>
    <t>Parapagesat per furnizime</t>
  </si>
  <si>
    <t>Aktivet afatshkurtra</t>
  </si>
  <si>
    <t>Totali i Aktiveve Afatshkurtra (l)</t>
  </si>
  <si>
    <t>ll</t>
  </si>
  <si>
    <t>Aktivet afatgjata</t>
  </si>
  <si>
    <t>Aktive afatgjata materiale</t>
  </si>
  <si>
    <t>Toka</t>
  </si>
  <si>
    <t>Ndertesa</t>
  </si>
  <si>
    <t>Makineri dhe pajisje</t>
  </si>
  <si>
    <t>Totali i Aktiveve Afatgjata (ll)</t>
  </si>
  <si>
    <t>TOTALI I AKTIVEVE (I + II)</t>
  </si>
  <si>
    <t>Huamarrjet</t>
  </si>
  <si>
    <t>Te pagueshme ndaj furnitoreve</t>
  </si>
  <si>
    <t>Te pagueshme ndaj punonjesve</t>
  </si>
  <si>
    <t>Huat dhe obligacionet afatshkurtra</t>
  </si>
  <si>
    <t>Totali i detyrimeve afatshkurtra (l)</t>
  </si>
  <si>
    <t>Huat afatgjata</t>
  </si>
  <si>
    <t>Huamarrje te tjera afatgjata</t>
  </si>
  <si>
    <t>Totali i detyrimeve afatgjata (ll)</t>
  </si>
  <si>
    <t xml:space="preserve">Totali i detyrimeve  </t>
  </si>
  <si>
    <t>lll</t>
  </si>
  <si>
    <t>KAPITALI</t>
  </si>
  <si>
    <t>Fitimet e pashperndara</t>
  </si>
  <si>
    <t>Fitimi (Humbja) e vitit financiar</t>
  </si>
  <si>
    <t>Totali i Kapitalit (lll)</t>
  </si>
  <si>
    <t>TOTALI I DETYRIMEVE E KAPITALIT (l, ll, lll)</t>
  </si>
  <si>
    <t>Nr</t>
  </si>
  <si>
    <t>Pershkrimi i elementeve</t>
  </si>
  <si>
    <t xml:space="preserve"> </t>
  </si>
  <si>
    <t xml:space="preserve"> 2. Pasqyra e te ardhurave dhe shpenzimeve per periudhen</t>
  </si>
  <si>
    <t>HUA TE TJERA</t>
  </si>
  <si>
    <t>&gt; BANKA</t>
  </si>
  <si>
    <t>&gt; ARKA</t>
  </si>
  <si>
    <t>Kerkesa te arketueshme</t>
  </si>
  <si>
    <t>Kerkesa te tjera te arketueshme</t>
  </si>
  <si>
    <t xml:space="preserve">Aktive te tjera afatgjata materiale </t>
  </si>
  <si>
    <t xml:space="preserve">Totali </t>
  </si>
  <si>
    <t>PASIVET  DHE KAPITALI</t>
  </si>
  <si>
    <t>PASIVET AFATSHKURTRA</t>
  </si>
  <si>
    <t>Overdraftet bankare</t>
  </si>
  <si>
    <t>Detyrime tregtare</t>
  </si>
  <si>
    <t>Detyrime per Sig Shoq, Shend</t>
  </si>
  <si>
    <t>Detyrime tatimore per TAP</t>
  </si>
  <si>
    <t>Detyrime tatimore per Tatim fitimin</t>
  </si>
  <si>
    <t>Detyrime tatimore per TVSH</t>
  </si>
  <si>
    <t>Detyrime tatimore per Tatimin ne burim</t>
  </si>
  <si>
    <t>Debitore dhe Kreditore te tjere</t>
  </si>
  <si>
    <t>PASIVET  AFATGJATA</t>
  </si>
  <si>
    <t>KAPITALI I PRONARIT</t>
  </si>
  <si>
    <t>REZERVAT</t>
  </si>
  <si>
    <t>Shpenzime per materiale</t>
  </si>
  <si>
    <t>&gt; Shpenzime per mallrat e prodhuara</t>
  </si>
  <si>
    <t>SHPENZIME PERSONELI</t>
  </si>
  <si>
    <t>&gt; Pagat</t>
  </si>
  <si>
    <t>&gt; sigurimet</t>
  </si>
  <si>
    <t>AMORTIZIMI AKTIVEVE AFATGJATA</t>
  </si>
  <si>
    <t>TE TJERA</t>
  </si>
  <si>
    <t>&gt; Energji,uje,fax,tel,internet</t>
  </si>
  <si>
    <t>&gt;Qera ambienti</t>
  </si>
  <si>
    <t>&gt;Shpenzime administrative,mirembajtje dhe te tjera</t>
  </si>
  <si>
    <t>&gt;</t>
  </si>
  <si>
    <t>SHPENZIME FINANCIARE</t>
  </si>
  <si>
    <t>&gt; Interesa te paguara dhe komisione bankare</t>
  </si>
  <si>
    <t>FITIMI PARA TATIMEVE</t>
  </si>
  <si>
    <t>FITIMI PAS TATIMIT</t>
  </si>
  <si>
    <t>TE ARDHURAT</t>
  </si>
  <si>
    <t xml:space="preserve">PARAPAGIME </t>
  </si>
  <si>
    <t>PER TU PAGUAR/ RIMBURSUAR</t>
  </si>
  <si>
    <t>TOTALI I SHPENZIMEVE</t>
  </si>
  <si>
    <t>DIFERENCA VITI KALUAR</t>
  </si>
  <si>
    <t xml:space="preserve">&gt; TE ARDHURA NGA SHERBIME </t>
  </si>
  <si>
    <t>SH E N I M E T    S H P J E G U E S E</t>
  </si>
  <si>
    <t xml:space="preserve">KETO PASQYRA  JANE PERPILUAR NE ZBATIM TE STANDARTIT </t>
  </si>
  <si>
    <t>KOMBETAR TE KONTABILITETIT NR.15  DHE UDHEZIMEVE TE MINISTRISE</t>
  </si>
  <si>
    <t>SE FINANCAVE.</t>
  </si>
  <si>
    <r>
      <t xml:space="preserve">                                                                                 </t>
    </r>
    <r>
      <rPr>
        <u/>
        <sz val="12"/>
        <rFont val="Arial"/>
        <family val="2"/>
      </rPr>
      <t>Per Drejtimin e Mikronjesise</t>
    </r>
  </si>
  <si>
    <t>TOTALI</t>
  </si>
  <si>
    <t xml:space="preserve">&gt; TE ARDHURA NGA SHITJE MALLRASH </t>
  </si>
  <si>
    <t>NJESI</t>
  </si>
  <si>
    <t>SASI</t>
  </si>
  <si>
    <t>CMIMI</t>
  </si>
  <si>
    <t>VLERA</t>
  </si>
  <si>
    <t>AUTOMJETE S"KA</t>
  </si>
  <si>
    <t>AKTIVE AFATGJATA</t>
  </si>
  <si>
    <t>AMORTIZIMI AKUMULUAR</t>
  </si>
  <si>
    <t xml:space="preserve">AMBIENTI ESHTE NE </t>
  </si>
  <si>
    <r>
      <t xml:space="preserve"> </t>
    </r>
    <r>
      <rPr>
        <sz val="12"/>
        <rFont val="Times New Roman"/>
        <family val="1"/>
      </rPr>
      <t>&gt; Komisione bankare</t>
    </r>
  </si>
  <si>
    <t>&gt; Taksa doganore, bashkiake,nacionale</t>
  </si>
  <si>
    <t>cope</t>
  </si>
  <si>
    <t>ARTIKULLI</t>
  </si>
  <si>
    <t xml:space="preserve">NR </t>
  </si>
  <si>
    <t>VLERA FILL. Kasa</t>
  </si>
  <si>
    <t xml:space="preserve">Debitor dhe kreditor te tjere </t>
  </si>
  <si>
    <t>&gt; Pagesa te tjera</t>
  </si>
  <si>
    <t>" Vamapel " sh.p.k.</t>
  </si>
  <si>
    <t>AMORTIZIMI 2018</t>
  </si>
  <si>
    <t>Mallra per RPA</t>
  </si>
  <si>
    <t>Viti 2020</t>
  </si>
  <si>
    <t>INVENTARI I DT 31/12/2020</t>
  </si>
  <si>
    <t>(vi)</t>
  </si>
  <si>
    <t>Shpenzime per tu shperndare</t>
  </si>
  <si>
    <t>31.12.2020</t>
  </si>
  <si>
    <t>31.12.2021</t>
  </si>
  <si>
    <t xml:space="preserve">                               01 Janar - 31 Dhjetor 2021</t>
  </si>
  <si>
    <t>Viti 2021</t>
  </si>
  <si>
    <t>Leonardo Luperi</t>
  </si>
  <si>
    <t>&gt; Udhetim e dieta</t>
  </si>
  <si>
    <t>TATIMI MBI FITIMIN  15%</t>
  </si>
  <si>
    <t>&gt;Shpenzime per tu shperndare</t>
  </si>
  <si>
    <r>
      <t xml:space="preserve">Hartoi                                                                          </t>
    </r>
    <r>
      <rPr>
        <u/>
        <sz val="12"/>
        <rFont val="Arial"/>
        <family val="2"/>
      </rPr>
      <t>Per Drejtimin e Mikronjesise</t>
    </r>
  </si>
  <si>
    <t>Matilda Llajaj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</si>
</sst>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_);\-#,##0.00"/>
  </numFmts>
  <fonts count="2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color indexed="12"/>
      <name val="Times New Roman"/>
      <family val="1"/>
    </font>
    <font>
      <sz val="12"/>
      <color indexed="12"/>
      <name val="Times New Roman"/>
      <family val="1"/>
    </font>
    <font>
      <b/>
      <u/>
      <sz val="12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.0500000000000007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Times New Roman"/>
      <family val="1"/>
    </font>
    <font>
      <b/>
      <sz val="10.5"/>
      <color rgb="FF000000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24"/>
      </left>
      <right/>
      <top style="thick">
        <color indexed="24"/>
      </top>
      <bottom/>
      <diagonal/>
    </border>
    <border>
      <left/>
      <right/>
      <top style="thick">
        <color indexed="24"/>
      </top>
      <bottom/>
      <diagonal/>
    </border>
    <border>
      <left/>
      <right style="thick">
        <color indexed="24"/>
      </right>
      <top style="thick">
        <color indexed="24"/>
      </top>
      <bottom/>
      <diagonal/>
    </border>
    <border>
      <left style="thick">
        <color indexed="24"/>
      </left>
      <right/>
      <top/>
      <bottom/>
      <diagonal/>
    </border>
    <border>
      <left/>
      <right style="thick">
        <color indexed="24"/>
      </right>
      <top/>
      <bottom/>
      <diagonal/>
    </border>
    <border>
      <left style="thick">
        <color indexed="24"/>
      </left>
      <right/>
      <top/>
      <bottom style="thick">
        <color indexed="24"/>
      </bottom>
      <diagonal/>
    </border>
    <border>
      <left/>
      <right/>
      <top/>
      <bottom style="thick">
        <color indexed="24"/>
      </bottom>
      <diagonal/>
    </border>
    <border>
      <left/>
      <right style="thick">
        <color indexed="24"/>
      </right>
      <top/>
      <bottom style="thick">
        <color indexed="2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0" fillId="0" borderId="0" xfId="0" applyAlignment="1">
      <alignment horizontal="right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horizontal="right"/>
    </xf>
    <xf numFmtId="164" fontId="3" fillId="0" borderId="0" xfId="0" applyNumberFormat="1" applyFont="1" applyAlignment="1">
      <alignment vertical="center" wrapText="1"/>
    </xf>
    <xf numFmtId="164" fontId="3" fillId="0" borderId="0" xfId="0" applyNumberFormat="1" applyFont="1"/>
    <xf numFmtId="0" fontId="9" fillId="0" borderId="0" xfId="0" applyFont="1"/>
    <xf numFmtId="0" fontId="10" fillId="0" borderId="0" xfId="0" applyFont="1"/>
    <xf numFmtId="0" fontId="8" fillId="0" borderId="0" xfId="0" applyFont="1"/>
    <xf numFmtId="0" fontId="7" fillId="0" borderId="0" xfId="0" applyFont="1"/>
    <xf numFmtId="164" fontId="0" fillId="0" borderId="0" xfId="0" applyNumberFormat="1"/>
    <xf numFmtId="164" fontId="4" fillId="0" borderId="0" xfId="1" applyNumberFormat="1" applyFont="1"/>
    <xf numFmtId="0" fontId="4" fillId="0" borderId="0" xfId="0" applyFont="1" applyAlignment="1">
      <alignment horizontal="right"/>
    </xf>
    <xf numFmtId="164" fontId="0" fillId="0" borderId="0" xfId="0" applyNumberFormat="1" applyAlignment="1">
      <alignment vertical="center" wrapText="1"/>
    </xf>
    <xf numFmtId="164" fontId="11" fillId="0" borderId="1" xfId="1" applyNumberFormat="1" applyFont="1" applyBorder="1"/>
    <xf numFmtId="164" fontId="12" fillId="0" borderId="1" xfId="1" applyNumberFormat="1" applyFont="1" applyBorder="1"/>
    <xf numFmtId="0" fontId="12" fillId="0" borderId="1" xfId="0" applyFont="1" applyBorder="1"/>
    <xf numFmtId="0" fontId="11" fillId="0" borderId="2" xfId="0" applyFont="1" applyBorder="1" applyAlignment="1">
      <alignment horizontal="center"/>
    </xf>
    <xf numFmtId="0" fontId="11" fillId="0" borderId="1" xfId="0" applyFont="1" applyBorder="1"/>
    <xf numFmtId="0" fontId="12" fillId="0" borderId="2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5" fillId="0" borderId="0" xfId="0" applyFont="1" applyAlignment="1">
      <alignment horizontal="right"/>
    </xf>
    <xf numFmtId="0" fontId="12" fillId="0" borderId="0" xfId="0" applyFont="1" applyAlignment="1">
      <alignment horizontal="right"/>
    </xf>
    <xf numFmtId="0" fontId="12" fillId="0" borderId="0" xfId="0" applyFont="1"/>
    <xf numFmtId="0" fontId="11" fillId="0" borderId="3" xfId="0" applyFont="1" applyBorder="1"/>
    <xf numFmtId="164" fontId="12" fillId="0" borderId="4" xfId="1" applyNumberFormat="1" applyFont="1" applyBorder="1"/>
    <xf numFmtId="0" fontId="11" fillId="0" borderId="5" xfId="0" applyFont="1" applyBorder="1"/>
    <xf numFmtId="0" fontId="12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6" xfId="0" applyFont="1" applyBorder="1" applyAlignment="1">
      <alignment horizontal="center"/>
    </xf>
    <xf numFmtId="0" fontId="12" fillId="0" borderId="4" xfId="0" applyFont="1" applyBorder="1"/>
    <xf numFmtId="0" fontId="11" fillId="3" borderId="2" xfId="0" applyFont="1" applyFill="1" applyBorder="1" applyAlignment="1">
      <alignment horizontal="center"/>
    </xf>
    <xf numFmtId="0" fontId="11" fillId="3" borderId="1" xfId="0" applyFont="1" applyFill="1" applyBorder="1"/>
    <xf numFmtId="0" fontId="12" fillId="3" borderId="2" xfId="0" applyFont="1" applyFill="1" applyBorder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vertical="center" wrapText="1"/>
    </xf>
    <xf numFmtId="164" fontId="23" fillId="3" borderId="1" xfId="1" applyNumberFormat="1" applyFont="1" applyFill="1" applyBorder="1" applyAlignment="1">
      <alignment vertical="center" wrapText="1"/>
    </xf>
    <xf numFmtId="0" fontId="23" fillId="3" borderId="1" xfId="0" applyFont="1" applyFill="1" applyBorder="1"/>
    <xf numFmtId="0" fontId="11" fillId="3" borderId="2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horizontal="center"/>
    </xf>
    <xf numFmtId="0" fontId="11" fillId="3" borderId="4" xfId="0" applyFont="1" applyFill="1" applyBorder="1"/>
    <xf numFmtId="0" fontId="12" fillId="3" borderId="4" xfId="0" applyFont="1" applyFill="1" applyBorder="1"/>
    <xf numFmtId="0" fontId="12" fillId="3" borderId="7" xfId="0" applyFont="1" applyFill="1" applyBorder="1" applyAlignment="1">
      <alignment horizontal="center"/>
    </xf>
    <xf numFmtId="0" fontId="12" fillId="3" borderId="8" xfId="0" applyFont="1" applyFill="1" applyBorder="1"/>
    <xf numFmtId="0" fontId="0" fillId="2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/>
    <xf numFmtId="0" fontId="16" fillId="2" borderId="0" xfId="0" applyFont="1" applyFill="1" applyAlignment="1">
      <alignment horizontal="center"/>
    </xf>
    <xf numFmtId="0" fontId="17" fillId="2" borderId="12" xfId="0" applyFont="1" applyFill="1" applyBorder="1" applyAlignment="1">
      <alignment horizontal="left"/>
    </xf>
    <xf numFmtId="0" fontId="17" fillId="2" borderId="0" xfId="0" applyFont="1" applyFill="1" applyAlignment="1">
      <alignment horizontal="left"/>
    </xf>
    <xf numFmtId="0" fontId="17" fillId="2" borderId="13" xfId="0" applyFont="1" applyFill="1" applyBorder="1" applyAlignment="1">
      <alignment horizontal="left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164" fontId="12" fillId="0" borderId="1" xfId="1" applyNumberFormat="1" applyFont="1" applyBorder="1" applyAlignment="1">
      <alignment vertical="center" wrapText="1"/>
    </xf>
    <xf numFmtId="0" fontId="0" fillId="2" borderId="12" xfId="0" applyFill="1" applyBorder="1" applyAlignment="1">
      <alignment horizontal="center"/>
    </xf>
    <xf numFmtId="0" fontId="0" fillId="2" borderId="17" xfId="0" applyFill="1" applyBorder="1"/>
    <xf numFmtId="0" fontId="4" fillId="2" borderId="17" xfId="0" applyFont="1" applyFill="1" applyBorder="1"/>
    <xf numFmtId="0" fontId="4" fillId="2" borderId="0" xfId="0" applyFont="1" applyFill="1"/>
    <xf numFmtId="164" fontId="0" fillId="2" borderId="17" xfId="1" applyNumberFormat="1" applyFont="1" applyFill="1" applyBorder="1"/>
    <xf numFmtId="164" fontId="11" fillId="3" borderId="1" xfId="1" applyNumberFormat="1" applyFont="1" applyFill="1" applyBorder="1"/>
    <xf numFmtId="3" fontId="12" fillId="0" borderId="1" xfId="0" applyNumberFormat="1" applyFont="1" applyBorder="1"/>
    <xf numFmtId="0" fontId="23" fillId="3" borderId="1" xfId="0" applyFont="1" applyFill="1" applyBorder="1"/>
    <xf numFmtId="164" fontId="11" fillId="3" borderId="4" xfId="1" applyNumberFormat="1" applyFont="1" applyFill="1" applyBorder="1"/>
    <xf numFmtId="164" fontId="12" fillId="3" borderId="4" xfId="1" applyNumberFormat="1" applyFont="1" applyFill="1" applyBorder="1"/>
    <xf numFmtId="164" fontId="12" fillId="3" borderId="8" xfId="0" applyNumberFormat="1" applyFont="1" applyFill="1" applyBorder="1"/>
    <xf numFmtId="164" fontId="0" fillId="2" borderId="17" xfId="0" applyNumberFormat="1" applyFill="1" applyBorder="1"/>
    <xf numFmtId="0" fontId="0" fillId="0" borderId="17" xfId="0" applyBorder="1"/>
    <xf numFmtId="3" fontId="4" fillId="0" borderId="0" xfId="0" applyNumberFormat="1" applyFont="1"/>
    <xf numFmtId="0" fontId="17" fillId="2" borderId="12" xfId="0" applyFont="1" applyFill="1" applyBorder="1" applyAlignment="1">
      <alignment horizontal="center"/>
    </xf>
    <xf numFmtId="0" fontId="17" fillId="2" borderId="0" xfId="0" applyFont="1" applyFill="1" applyAlignment="1">
      <alignment horizontal="center"/>
    </xf>
    <xf numFmtId="0" fontId="17" fillId="2" borderId="13" xfId="0" applyFont="1" applyFill="1" applyBorder="1" applyAlignment="1">
      <alignment horizontal="center"/>
    </xf>
    <xf numFmtId="164" fontId="12" fillId="4" borderId="1" xfId="1" applyNumberFormat="1" applyFont="1" applyFill="1" applyBorder="1"/>
    <xf numFmtId="0" fontId="0" fillId="2" borderId="17" xfId="0" applyFill="1" applyBorder="1" applyAlignment="1">
      <alignment wrapText="1"/>
    </xf>
    <xf numFmtId="0" fontId="0" fillId="2" borderId="17" xfId="0" applyFill="1" applyBorder="1" applyAlignment="1">
      <alignment horizontal="center"/>
    </xf>
    <xf numFmtId="0" fontId="4" fillId="2" borderId="17" xfId="0" applyFont="1" applyFill="1" applyBorder="1" applyAlignment="1">
      <alignment wrapText="1"/>
    </xf>
    <xf numFmtId="0" fontId="12" fillId="0" borderId="17" xfId="0" applyFont="1" applyBorder="1" applyAlignment="1">
      <alignment horizontal="center"/>
    </xf>
    <xf numFmtId="0" fontId="11" fillId="0" borderId="17" xfId="0" applyFont="1" applyBorder="1"/>
    <xf numFmtId="0" fontId="11" fillId="0" borderId="17" xfId="0" applyFont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1" fillId="3" borderId="17" xfId="0" applyFont="1" applyFill="1" applyBorder="1"/>
    <xf numFmtId="0" fontId="12" fillId="0" borderId="17" xfId="0" applyFont="1" applyBorder="1"/>
    <xf numFmtId="0" fontId="13" fillId="0" borderId="17" xfId="0" applyFont="1" applyBorder="1"/>
    <xf numFmtId="0" fontId="12" fillId="3" borderId="17" xfId="0" applyFont="1" applyFill="1" applyBorder="1" applyAlignment="1">
      <alignment horizontal="center"/>
    </xf>
    <xf numFmtId="0" fontId="12" fillId="3" borderId="17" xfId="0" applyFont="1" applyFill="1" applyBorder="1"/>
    <xf numFmtId="3" fontId="12" fillId="0" borderId="17" xfId="0" applyNumberFormat="1" applyFont="1" applyBorder="1"/>
    <xf numFmtId="164" fontId="12" fillId="0" borderId="17" xfId="1" applyNumberFormat="1" applyFont="1" applyBorder="1"/>
    <xf numFmtId="164" fontId="11" fillId="3" borderId="17" xfId="1" applyNumberFormat="1" applyFont="1" applyFill="1" applyBorder="1"/>
    <xf numFmtId="16" fontId="12" fillId="0" borderId="17" xfId="0" applyNumberFormat="1" applyFont="1" applyBorder="1"/>
    <xf numFmtId="0" fontId="12" fillId="0" borderId="17" xfId="0" applyFont="1" applyBorder="1" applyAlignment="1">
      <alignment horizontal="center" vertical="center" wrapText="1" shrinkToFit="1"/>
    </xf>
    <xf numFmtId="0" fontId="12" fillId="0" borderId="17" xfId="0" applyFont="1" applyBorder="1" applyAlignment="1">
      <alignment horizontal="left" vertical="center" wrapText="1" shrinkToFit="1"/>
    </xf>
    <xf numFmtId="0" fontId="12" fillId="0" borderId="17" xfId="0" applyFont="1" applyBorder="1" applyAlignment="1">
      <alignment vertical="center" wrapText="1" shrinkToFit="1"/>
    </xf>
    <xf numFmtId="0" fontId="11" fillId="0" borderId="17" xfId="0" applyFont="1" applyBorder="1" applyAlignment="1">
      <alignment horizontal="right"/>
    </xf>
    <xf numFmtId="1" fontId="11" fillId="0" borderId="17" xfId="0" applyNumberFormat="1" applyFont="1" applyBorder="1"/>
    <xf numFmtId="3" fontId="12" fillId="3" borderId="17" xfId="0" applyNumberFormat="1" applyFont="1" applyFill="1" applyBorder="1"/>
    <xf numFmtId="4" fontId="12" fillId="0" borderId="17" xfId="0" applyNumberFormat="1" applyFont="1" applyBorder="1"/>
    <xf numFmtId="0" fontId="11" fillId="3" borderId="17" xfId="0" applyFont="1" applyFill="1" applyBorder="1" applyAlignment="1">
      <alignment horizontal="right"/>
    </xf>
    <xf numFmtId="164" fontId="12" fillId="3" borderId="17" xfId="1" applyNumberFormat="1" applyFont="1" applyFill="1" applyBorder="1"/>
    <xf numFmtId="164" fontId="11" fillId="0" borderId="17" xfId="1" applyNumberFormat="1" applyFont="1" applyBorder="1"/>
    <xf numFmtId="164" fontId="12" fillId="0" borderId="17" xfId="1" applyNumberFormat="1" applyFont="1" applyBorder="1" applyAlignment="1">
      <alignment vertical="center" wrapText="1" shrinkToFit="1"/>
    </xf>
    <xf numFmtId="2" fontId="0" fillId="0" borderId="0" xfId="0" applyNumberFormat="1"/>
    <xf numFmtId="4" fontId="21" fillId="0" borderId="17" xfId="0" applyNumberFormat="1" applyFont="1" applyBorder="1" applyAlignment="1">
      <alignment horizontal="right" vertical="center"/>
    </xf>
    <xf numFmtId="4" fontId="21" fillId="0" borderId="17" xfId="0" applyNumberFormat="1" applyFont="1" applyBorder="1" applyAlignment="1">
      <alignment vertical="center"/>
    </xf>
    <xf numFmtId="4" fontId="0" fillId="2" borderId="17" xfId="0" applyNumberFormat="1" applyFill="1" applyBorder="1"/>
    <xf numFmtId="0" fontId="11" fillId="0" borderId="0" xfId="0" applyFont="1" applyAlignment="1">
      <alignment horizontal="center"/>
    </xf>
    <xf numFmtId="164" fontId="11" fillId="0" borderId="0" xfId="1" applyNumberFormat="1" applyFont="1"/>
    <xf numFmtId="3" fontId="24" fillId="0" borderId="0" xfId="0" applyNumberFormat="1" applyFont="1"/>
    <xf numFmtId="0" fontId="21" fillId="0" borderId="17" xfId="0" applyFont="1" applyBorder="1" applyAlignment="1">
      <alignment vertical="center"/>
    </xf>
    <xf numFmtId="165" fontId="21" fillId="0" borderId="17" xfId="0" applyNumberFormat="1" applyFont="1" applyBorder="1" applyAlignment="1">
      <alignment horizontal="right" vertical="center"/>
    </xf>
    <xf numFmtId="0" fontId="3" fillId="2" borderId="0" xfId="0" applyFont="1" applyFill="1"/>
    <xf numFmtId="164" fontId="12" fillId="0" borderId="17" xfId="1" applyNumberFormat="1" applyFont="1" applyBorder="1" applyAlignment="1">
      <alignment horizontal="center" vertical="center" wrapText="1" shrinkToFit="1"/>
    </xf>
    <xf numFmtId="164" fontId="11" fillId="0" borderId="17" xfId="1" applyNumberFormat="1" applyFont="1" applyBorder="1" applyAlignment="1">
      <alignment horizontal="center"/>
    </xf>
    <xf numFmtId="164" fontId="12" fillId="0" borderId="17" xfId="1" applyNumberFormat="1" applyFont="1" applyBorder="1" applyAlignment="1">
      <alignment horizontal="center"/>
    </xf>
    <xf numFmtId="164" fontId="11" fillId="3" borderId="17" xfId="1" applyNumberFormat="1" applyFont="1" applyFill="1" applyBorder="1" applyAlignment="1">
      <alignment horizontal="center"/>
    </xf>
    <xf numFmtId="0" fontId="22" fillId="0" borderId="17" xfId="0" applyFont="1" applyBorder="1" applyAlignment="1">
      <alignment vertical="center"/>
    </xf>
    <xf numFmtId="165" fontId="22" fillId="0" borderId="17" xfId="0" applyNumberFormat="1" applyFont="1" applyBorder="1" applyAlignment="1">
      <alignment horizontal="right" vertical="center"/>
    </xf>
    <xf numFmtId="164" fontId="12" fillId="0" borderId="17" xfId="1" applyNumberFormat="1" applyFont="1" applyBorder="1" applyAlignment="1">
      <alignment horizontal="right" vertical="center" wrapText="1" shrinkToFit="1"/>
    </xf>
    <xf numFmtId="0" fontId="11" fillId="0" borderId="3" xfId="0" applyFont="1" applyBorder="1" applyAlignment="1">
      <alignment horizontal="center" vertical="center"/>
    </xf>
    <xf numFmtId="164" fontId="12" fillId="0" borderId="0" xfId="1" applyNumberFormat="1" applyFont="1" applyBorder="1"/>
    <xf numFmtId="164" fontId="12" fillId="0" borderId="17" xfId="0" applyNumberFormat="1" applyFont="1" applyBorder="1"/>
    <xf numFmtId="164" fontId="12" fillId="0" borderId="17" xfId="1" applyNumberFormat="1" applyFont="1" applyFill="1" applyBorder="1"/>
    <xf numFmtId="164" fontId="12" fillId="4" borderId="17" xfId="1" applyNumberFormat="1" applyFont="1" applyFill="1" applyBorder="1"/>
    <xf numFmtId="0" fontId="17" fillId="2" borderId="12" xfId="0" applyFont="1" applyFill="1" applyBorder="1" applyAlignment="1"/>
    <xf numFmtId="0" fontId="17" fillId="2" borderId="0" xfId="0" applyFont="1" applyFill="1" applyAlignment="1"/>
    <xf numFmtId="0" fontId="17" fillId="2" borderId="13" xfId="0" applyFont="1" applyFill="1" applyBorder="1" applyAlignment="1"/>
    <xf numFmtId="0" fontId="1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6" fillId="2" borderId="0" xfId="0" applyFont="1" applyFill="1" applyAlignment="1">
      <alignment horizontal="center"/>
    </xf>
    <xf numFmtId="0" fontId="1" fillId="2" borderId="12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1</xdr:row>
      <xdr:rowOff>57150</xdr:rowOff>
    </xdr:from>
    <xdr:to>
      <xdr:col>10</xdr:col>
      <xdr:colOff>457200</xdr:colOff>
      <xdr:row>62</xdr:row>
      <xdr:rowOff>114300</xdr:rowOff>
    </xdr:to>
    <xdr:sp macro="" textlink="">
      <xdr:nvSpPr>
        <xdr:cNvPr id="14559" name="Rectangle 1">
          <a:extLst>
            <a:ext uri="{FF2B5EF4-FFF2-40B4-BE49-F238E27FC236}">
              <a16:creationId xmlns:a16="http://schemas.microsoft.com/office/drawing/2014/main" id="{DA767749-14DB-48D7-A5D8-507EFB165207}"/>
            </a:ext>
          </a:extLst>
        </xdr:cNvPr>
        <xdr:cNvSpPr>
          <a:spLocks noChangeArrowheads="1"/>
        </xdr:cNvSpPr>
      </xdr:nvSpPr>
      <xdr:spPr bwMode="auto">
        <a:xfrm>
          <a:off x="95250" y="219075"/>
          <a:ext cx="6457950" cy="9934575"/>
        </a:xfrm>
        <a:prstGeom prst="rect">
          <a:avLst/>
        </a:prstGeom>
        <a:noFill/>
        <a:ln w="3175" algn="in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238125</xdr:colOff>
      <xdr:row>2</xdr:row>
      <xdr:rowOff>38100</xdr:rowOff>
    </xdr:from>
    <xdr:to>
      <xdr:col>10</xdr:col>
      <xdr:colOff>9525</xdr:colOff>
      <xdr:row>4</xdr:row>
      <xdr:rowOff>152400</xdr:rowOff>
    </xdr:to>
    <xdr:sp macro="" textlink="">
      <xdr:nvSpPr>
        <xdr:cNvPr id="1026" name="Text Box 2">
          <a:extLst>
            <a:ext uri="{FF2B5EF4-FFF2-40B4-BE49-F238E27FC236}">
              <a16:creationId xmlns:a16="http://schemas.microsoft.com/office/drawing/2014/main" id="{DFDC84FF-4567-42A1-94C8-A72551562FD2}"/>
            </a:ext>
          </a:extLst>
        </xdr:cNvPr>
        <xdr:cNvSpPr txBox="1">
          <a:spLocks noChangeArrowheads="1"/>
        </xdr:cNvSpPr>
      </xdr:nvSpPr>
      <xdr:spPr bwMode="auto">
        <a:xfrm>
          <a:off x="847725" y="361950"/>
          <a:ext cx="5257800" cy="438150"/>
        </a:xfrm>
        <a:prstGeom prst="rect">
          <a:avLst/>
        </a:prstGeom>
        <a:solidFill>
          <a:srgbClr val="FFFFFF"/>
        </a:solidFill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0">
            <a:defRPr sz="1000"/>
          </a:pPr>
          <a:r>
            <a:rPr lang="en-US" sz="1600" b="1" i="0" u="none" strike="noStrike" baseline="0">
              <a:solidFill>
                <a:srgbClr val="646B86"/>
              </a:solidFill>
              <a:latin typeface="Verdana"/>
            </a:rPr>
            <a:t>“VAMAPEL ” sh.p.k.   </a:t>
          </a:r>
        </a:p>
        <a:p>
          <a:pPr algn="l" rtl="0">
            <a:defRPr sz="1000"/>
          </a:pPr>
          <a:endParaRPr lang="en-US" sz="1600" b="1" i="0" u="none" strike="noStrike" baseline="0">
            <a:solidFill>
              <a:srgbClr val="646B86"/>
            </a:solidFill>
            <a:latin typeface="Verdana"/>
          </a:endParaRPr>
        </a:p>
      </xdr:txBody>
    </xdr:sp>
    <xdr:clientData/>
  </xdr:twoCellAnchor>
  <xdr:twoCellAnchor>
    <xdr:from>
      <xdr:col>1</xdr:col>
      <xdr:colOff>247650</xdr:colOff>
      <xdr:row>5</xdr:row>
      <xdr:rowOff>19049</xdr:rowOff>
    </xdr:from>
    <xdr:to>
      <xdr:col>9</xdr:col>
      <xdr:colOff>600075</xdr:colOff>
      <xdr:row>13</xdr:row>
      <xdr:rowOff>66674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370C17CA-19ED-4D98-B71B-A8F00E81BE0F}"/>
            </a:ext>
          </a:extLst>
        </xdr:cNvPr>
        <xdr:cNvSpPr txBox="1">
          <a:spLocks noChangeArrowheads="1"/>
        </xdr:cNvSpPr>
      </xdr:nvSpPr>
      <xdr:spPr bwMode="auto">
        <a:xfrm>
          <a:off x="857250" y="828674"/>
          <a:ext cx="5229225" cy="1343025"/>
        </a:xfrm>
        <a:prstGeom prst="rect">
          <a:avLst/>
        </a:prstGeom>
        <a:solidFill>
          <a:schemeClr val="bg1"/>
        </a:solidFill>
        <a:ln w="0" algn="in">
          <a:solidFill>
            <a:schemeClr val="tx2">
              <a:lumMod val="40000"/>
              <a:lumOff val="60000"/>
            </a:schemeClr>
          </a:solidFill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rtl="0"/>
          <a:r>
            <a:rPr lang="en-US" sz="1100" b="1" i="0" baseline="0">
              <a:latin typeface="+mn-lt"/>
              <a:ea typeface="+mn-ea"/>
              <a:cs typeface="+mn-cs"/>
            </a:rPr>
            <a:t>Forma juridike: PERSON  JURIDIK	</a:t>
          </a:r>
          <a:endParaRPr lang="en-US" sz="900"/>
        </a:p>
        <a:p>
          <a:pPr rtl="0" fontAlgn="base"/>
          <a:endParaRPr lang="en-US" sz="1100" b="1" i="0" baseline="0">
            <a:latin typeface="+mn-lt"/>
            <a:ea typeface="+mn-ea"/>
            <a:cs typeface="+mn-cs"/>
          </a:endParaRPr>
        </a:p>
        <a:p>
          <a:pPr rtl="0" fontAlgn="base"/>
          <a:r>
            <a:rPr lang="en-US" sz="1100" b="1" i="0" baseline="0">
              <a:latin typeface="+mn-lt"/>
              <a:ea typeface="+mn-ea"/>
              <a:cs typeface="+mn-cs"/>
            </a:rPr>
            <a:t>Data e rregjistrimit: 30/04/2018</a:t>
          </a:r>
        </a:p>
        <a:p>
          <a:pPr rtl="0" fontAlgn="base"/>
          <a:r>
            <a:rPr lang="en-US" sz="1100" b="1" i="0" baseline="0">
              <a:latin typeface="+mn-lt"/>
              <a:ea typeface="+mn-ea"/>
              <a:cs typeface="+mn-cs"/>
            </a:rPr>
            <a:t>Numri unik i indentifikimit(NIPT): </a:t>
          </a:r>
          <a:r>
            <a:rPr lang="en-US" sz="1100">
              <a:latin typeface="+mn-lt"/>
              <a:ea typeface="+mn-ea"/>
              <a:cs typeface="+mn-cs"/>
            </a:rPr>
            <a:t>L81630019P</a:t>
          </a:r>
          <a:endParaRPr lang="en-US" sz="1100" b="1" i="0" baseline="0">
            <a:latin typeface="+mn-lt"/>
            <a:ea typeface="+mn-ea"/>
            <a:cs typeface="+mn-cs"/>
          </a:endParaRPr>
        </a:p>
        <a:p>
          <a:pPr rtl="0" fontAlgn="base"/>
          <a:r>
            <a:rPr lang="en-US" sz="1100" baseline="0">
              <a:latin typeface="+mn-lt"/>
              <a:ea typeface="+mn-ea"/>
              <a:cs typeface="+mn-cs"/>
            </a:rPr>
            <a:t>             SN-531732-04-18</a:t>
          </a:r>
          <a:endParaRPr lang="en-US" sz="1100" b="1" i="0" baseline="0">
            <a:latin typeface="+mn-lt"/>
            <a:ea typeface="+mn-ea"/>
            <a:cs typeface="+mn-cs"/>
          </a:endParaRPr>
        </a:p>
        <a:p>
          <a:pPr rtl="0" fontAlgn="base"/>
          <a:r>
            <a:rPr lang="en-US" sz="1100" b="1" i="0" baseline="0">
              <a:latin typeface="+mn-lt"/>
              <a:ea typeface="+mn-ea"/>
              <a:cs typeface="+mn-cs"/>
            </a:rPr>
            <a:t>Selia  </a:t>
          </a:r>
          <a:r>
            <a:rPr lang="en-US" sz="1100">
              <a:latin typeface="+mn-lt"/>
              <a:ea typeface="+mn-ea"/>
              <a:cs typeface="+mn-cs"/>
            </a:rPr>
            <a:t>Lagjja nr.4, Bulevardi Indrit Cara,Objekt 3-kt ,Kati 2,  Zona kadastrale 8552, Pasuria 5/167+3-3 , kavaje</a:t>
          </a:r>
          <a:endParaRPr lang="en-US" sz="1100" b="1" i="0" baseline="0">
            <a:latin typeface="+mn-lt"/>
            <a:ea typeface="+mn-ea"/>
            <a:cs typeface="+mn-cs"/>
          </a:endParaRPr>
        </a:p>
        <a:p>
          <a:pPr algn="l" rtl="0">
            <a:defRPr sz="1000"/>
          </a:pPr>
          <a:r>
            <a:rPr lang="en-US" sz="900" b="1" i="0" u="none" strike="noStrike" baseline="0">
              <a:solidFill>
                <a:srgbClr val="646B86"/>
              </a:solidFill>
              <a:latin typeface="Times New Roman"/>
              <a:cs typeface="Times New Roman"/>
            </a:rPr>
            <a:t>   </a:t>
          </a:r>
        </a:p>
        <a:p>
          <a:pPr algn="l" rtl="0">
            <a:defRPr sz="1000"/>
          </a:pPr>
          <a:r>
            <a:rPr lang="en-US" sz="900" b="1" i="0" u="none" strike="noStrike" baseline="0">
              <a:solidFill>
                <a:srgbClr val="646B86"/>
              </a:solidFill>
              <a:latin typeface="Times New Roman"/>
              <a:cs typeface="Times New Roman"/>
            </a:rPr>
            <a:t> </a:t>
          </a:r>
          <a:endParaRPr lang="en-US" sz="900" b="1" i="0" u="none" strike="noStrike" baseline="0">
            <a:solidFill>
              <a:schemeClr val="tx1"/>
            </a:solidFill>
            <a:latin typeface="Verdana CE"/>
          </a:endParaRPr>
        </a:p>
        <a:p>
          <a:pPr algn="l" rtl="0">
            <a:defRPr sz="1000"/>
          </a:pPr>
          <a:endParaRPr lang="en-US" sz="900" b="1" i="0" u="none" strike="noStrike" baseline="0">
            <a:solidFill>
              <a:srgbClr val="646B86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900" b="1" i="0" u="none" strike="noStrike" baseline="0">
            <a:solidFill>
              <a:srgbClr val="646B86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Times New Roman CE"/>
            <a:cs typeface="Times New Roman CE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000000"/>
            </a:solidFill>
            <a:latin typeface="Times New Roman CE"/>
            <a:cs typeface="Times New Roman CE"/>
          </a:endParaRPr>
        </a:p>
      </xdr:txBody>
    </xdr:sp>
    <xdr:clientData/>
  </xdr:twoCellAnchor>
  <xdr:twoCellAnchor>
    <xdr:from>
      <xdr:col>1</xdr:col>
      <xdr:colOff>276225</xdr:colOff>
      <xdr:row>14</xdr:row>
      <xdr:rowOff>19050</xdr:rowOff>
    </xdr:from>
    <xdr:to>
      <xdr:col>9</xdr:col>
      <xdr:colOff>571500</xdr:colOff>
      <xdr:row>21</xdr:row>
      <xdr:rowOff>114301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1302F63B-F157-4015-9E7C-8C4E408B592C}"/>
            </a:ext>
          </a:extLst>
        </xdr:cNvPr>
        <xdr:cNvSpPr txBox="1">
          <a:spLocks noChangeArrowheads="1"/>
        </xdr:cNvSpPr>
      </xdr:nvSpPr>
      <xdr:spPr bwMode="auto">
        <a:xfrm>
          <a:off x="885825" y="2286000"/>
          <a:ext cx="5172075" cy="1228726"/>
        </a:xfrm>
        <a:prstGeom prst="rect">
          <a:avLst/>
        </a:prstGeom>
        <a:solidFill>
          <a:srgbClr val="FFFFFF"/>
        </a:solidFill>
        <a:ln w="0" algn="in">
          <a:solidFill>
            <a:schemeClr val="accent1"/>
          </a:solidFill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646B86"/>
              </a:solidFill>
              <a:latin typeface="Verdana"/>
            </a:rPr>
            <a:t>Objekti tregtar: </a:t>
          </a:r>
          <a:br>
            <a:rPr lang="en-US" sz="1000">
              <a:latin typeface="+mn-lt"/>
              <a:ea typeface="+mn-ea"/>
              <a:cs typeface="+mn-cs"/>
            </a:rPr>
          </a:br>
          <a:r>
            <a:rPr lang="en-US" sz="1000">
              <a:latin typeface="+mn-lt"/>
              <a:ea typeface="+mn-ea"/>
              <a:cs typeface="+mn-cs"/>
            </a:rPr>
            <a:t>Shoqeria do te kete per objekt te veprimtarise se saj ne drejtim te rregjimit te perpunimit aktiv per perpunimin e lekures dhe artikujve te ngjashem me te dhe prodhimin e artikujve te lekures dhe te artikujve te ngjashem me te. Import eksport, te materialeve te ndryshem qe kane lidhje me objektin e veprimtarise. Import eksport e tregetim me shumice dhe pakice te mallrave te ndryshem industriale te perdorimit te gjere, pajisje elektroshtepiake, hidrosanitare, materiale ndertimi, artikuj mobiler</a:t>
          </a:r>
          <a:endParaRPr lang="en-US" baseline="0"/>
        </a:p>
        <a:p>
          <a:pPr algn="l" rtl="0">
            <a:defRPr sz="1000"/>
          </a:pPr>
          <a:r>
            <a:rPr lang="en-US"/>
            <a:t> </a:t>
          </a:r>
          <a:endParaRPr lang="en-US" sz="1000" b="1" i="0" u="none" strike="noStrike" baseline="0">
            <a:solidFill>
              <a:srgbClr val="646B86"/>
            </a:solidFill>
            <a:latin typeface="Verdana"/>
          </a:endParaRPr>
        </a:p>
        <a:p>
          <a:pPr algn="l" rtl="0">
            <a:defRPr sz="1000"/>
          </a:pPr>
          <a:endParaRPr lang="en-US" sz="1000" b="1" i="0" u="none" strike="noStrike" baseline="0">
            <a:solidFill>
              <a:srgbClr val="646B86"/>
            </a:solidFill>
            <a:latin typeface="Verdana"/>
          </a:endParaRPr>
        </a:p>
      </xdr:txBody>
    </xdr:sp>
    <xdr:clientData/>
  </xdr:twoCellAnchor>
  <xdr:twoCellAnchor>
    <xdr:from>
      <xdr:col>0</xdr:col>
      <xdr:colOff>133350</xdr:colOff>
      <xdr:row>22</xdr:row>
      <xdr:rowOff>19050</xdr:rowOff>
    </xdr:from>
    <xdr:to>
      <xdr:col>10</xdr:col>
      <xdr:colOff>333375</xdr:colOff>
      <xdr:row>33</xdr:row>
      <xdr:rowOff>123825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4F4F58F7-041A-4224-A4CB-50CA2974D28D}"/>
            </a:ext>
          </a:extLst>
        </xdr:cNvPr>
        <xdr:cNvSpPr txBox="1">
          <a:spLocks noChangeArrowheads="1"/>
        </xdr:cNvSpPr>
      </xdr:nvSpPr>
      <xdr:spPr bwMode="auto">
        <a:xfrm>
          <a:off x="133350" y="3581400"/>
          <a:ext cx="6296025" cy="1885950"/>
        </a:xfrm>
        <a:prstGeom prst="rect">
          <a:avLst/>
        </a:prstGeom>
        <a:solidFill>
          <a:srgbClr val="FFFFFF"/>
        </a:solidFill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0">
            <a:lnSpc>
              <a:spcPts val="2800"/>
            </a:lnSpc>
            <a:defRPr sz="1000"/>
          </a:pPr>
          <a:r>
            <a:rPr lang="en-US" sz="2600" b="1" i="0" u="none" strike="noStrike" baseline="0">
              <a:solidFill>
                <a:srgbClr val="646B86"/>
              </a:solidFill>
              <a:latin typeface="Verdana"/>
            </a:rPr>
            <a:t>Pasqyrat Financiare </a:t>
          </a:r>
          <a:endParaRPr lang="en-US" sz="1200" b="1" i="0" u="none" strike="noStrike" baseline="0">
            <a:solidFill>
              <a:srgbClr val="646B86"/>
            </a:solidFill>
            <a:latin typeface="Verdana"/>
          </a:endParaRPr>
        </a:p>
        <a:p>
          <a:pPr algn="l" rtl="0">
            <a:lnSpc>
              <a:spcPts val="1800"/>
            </a:lnSpc>
            <a:defRPr sz="1000"/>
          </a:pPr>
          <a:r>
            <a:rPr lang="en-US" sz="1200" b="1" i="0" u="none" strike="noStrike" baseline="0">
              <a:solidFill>
                <a:srgbClr val="646B86"/>
              </a:solidFill>
              <a:latin typeface="Times New Roman"/>
              <a:cs typeface="Times New Roman"/>
            </a:rPr>
            <a:t>		</a:t>
          </a:r>
          <a:r>
            <a:rPr lang="en-US" sz="1800" b="1" i="0" u="none" strike="noStrike" baseline="0">
              <a:solidFill>
                <a:srgbClr val="646B86"/>
              </a:solidFill>
              <a:latin typeface="Times New Roman"/>
              <a:cs typeface="Times New Roman"/>
            </a:rPr>
            <a:t>(MIKRONJESITE)</a:t>
          </a:r>
          <a:endParaRPr lang="en-US" sz="1200" b="1" i="0" u="none" strike="noStrike" baseline="0">
            <a:solidFill>
              <a:srgbClr val="646B86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endParaRPr lang="en-US" sz="1200" b="1" i="0" u="none" strike="noStrike" baseline="0">
            <a:solidFill>
              <a:srgbClr val="646B86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r>
            <a:rPr lang="en-US" sz="1200" b="1" i="0" u="none" strike="noStrike" baseline="0">
              <a:solidFill>
                <a:srgbClr val="646B86"/>
              </a:solidFill>
              <a:latin typeface="Times New Roman"/>
              <a:cs typeface="Times New Roman"/>
            </a:rPr>
            <a:t>	</a:t>
          </a:r>
          <a:r>
            <a:rPr lang="en-US" sz="1050" b="1" i="0" u="none" strike="noStrike" baseline="0">
              <a:solidFill>
                <a:srgbClr val="646B86"/>
              </a:solidFill>
              <a:latin typeface="Times New Roman"/>
              <a:cs typeface="Times New Roman"/>
            </a:rPr>
            <a:t>(NE ZBATIM TE STANDARTIT KOMBETAR TE KONTABILITETIT NR.15)</a:t>
          </a:r>
          <a:endParaRPr lang="en-US" sz="1200" b="1" i="0" u="none" strike="noStrike" baseline="0">
            <a:solidFill>
              <a:srgbClr val="646B86"/>
            </a:solidFill>
            <a:latin typeface="Times New Roman"/>
            <a:cs typeface="Times New Roman"/>
          </a:endParaRPr>
        </a:p>
        <a:p>
          <a:pPr algn="l" rtl="0">
            <a:lnSpc>
              <a:spcPts val="1200"/>
            </a:lnSpc>
            <a:defRPr sz="1000"/>
          </a:pPr>
          <a:endParaRPr lang="en-US" sz="1200" b="1" i="0" u="none" strike="noStrike" baseline="0">
            <a:solidFill>
              <a:srgbClr val="646B86"/>
            </a:solidFill>
            <a:latin typeface="Times New Roman"/>
            <a:cs typeface="Times New Roman"/>
          </a:endParaRPr>
        </a:p>
        <a:p>
          <a:pPr algn="l" rtl="0">
            <a:lnSpc>
              <a:spcPts val="2900"/>
            </a:lnSpc>
            <a:defRPr sz="1000"/>
          </a:pPr>
          <a:r>
            <a:rPr lang="en-US" sz="1200" b="1" i="0" u="none" strike="noStrike" baseline="0">
              <a:solidFill>
                <a:srgbClr val="646B86"/>
              </a:solidFill>
              <a:latin typeface="Times New Roman"/>
              <a:cs typeface="Times New Roman"/>
            </a:rPr>
            <a:t>		</a:t>
          </a:r>
          <a:r>
            <a:rPr lang="en-US" sz="2800" b="1" i="0" u="none" strike="noStrike" baseline="0">
              <a:solidFill>
                <a:srgbClr val="646B86"/>
              </a:solidFill>
              <a:latin typeface="Times New Roman"/>
              <a:cs typeface="Times New Roman"/>
            </a:rPr>
            <a:t>VITI  2021</a:t>
          </a:r>
        </a:p>
        <a:p>
          <a:pPr algn="l" rtl="0">
            <a:lnSpc>
              <a:spcPts val="1300"/>
            </a:lnSpc>
            <a:defRPr sz="1000"/>
          </a:pPr>
          <a:endParaRPr lang="en-US" sz="1200" b="1" i="0" u="none" strike="noStrike" baseline="0">
            <a:solidFill>
              <a:srgbClr val="646B86"/>
            </a:solidFill>
            <a:latin typeface="Verdana"/>
          </a:endParaRPr>
        </a:p>
        <a:p>
          <a:pPr algn="l" rtl="0">
            <a:lnSpc>
              <a:spcPts val="1200"/>
            </a:lnSpc>
            <a:defRPr sz="1000"/>
          </a:pPr>
          <a:endParaRPr lang="en-US" sz="1200" b="1" i="0" u="none" strike="noStrike" baseline="0">
            <a:solidFill>
              <a:srgbClr val="646B86"/>
            </a:solidFill>
            <a:latin typeface="Times New Roman"/>
            <a:cs typeface="Times New Roman"/>
          </a:endParaRPr>
        </a:p>
        <a:p>
          <a:pPr algn="l" rtl="0">
            <a:lnSpc>
              <a:spcPts val="800"/>
            </a:lnSpc>
            <a:defRPr sz="1000"/>
          </a:pPr>
          <a:endParaRPr lang="en-US" sz="800" b="1" i="0" u="none" strike="noStrike" baseline="0">
            <a:solidFill>
              <a:srgbClr val="646B86"/>
            </a:solidFill>
            <a:latin typeface="Verdana"/>
          </a:endParaRPr>
        </a:p>
        <a:p>
          <a:pPr algn="l" rtl="0">
            <a:lnSpc>
              <a:spcPts val="800"/>
            </a:lnSpc>
            <a:defRPr sz="1000"/>
          </a:pPr>
          <a:endParaRPr lang="en-US" sz="800" b="1" i="0" u="none" strike="noStrike" baseline="0">
            <a:solidFill>
              <a:srgbClr val="646B86"/>
            </a:solidFill>
            <a:latin typeface="Verdana"/>
          </a:endParaRPr>
        </a:p>
      </xdr:txBody>
    </xdr:sp>
    <xdr:clientData/>
  </xdr:twoCellAnchor>
  <xdr:twoCellAnchor>
    <xdr:from>
      <xdr:col>1</xdr:col>
      <xdr:colOff>228600</xdr:colOff>
      <xdr:row>35</xdr:row>
      <xdr:rowOff>152400</xdr:rowOff>
    </xdr:from>
    <xdr:to>
      <xdr:col>10</xdr:col>
      <xdr:colOff>0</xdr:colOff>
      <xdr:row>44</xdr:row>
      <xdr:rowOff>66675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CB14A622-BA64-4A0E-B7F8-6698299AD442}"/>
            </a:ext>
          </a:extLst>
        </xdr:cNvPr>
        <xdr:cNvSpPr txBox="1">
          <a:spLocks noChangeArrowheads="1"/>
        </xdr:cNvSpPr>
      </xdr:nvSpPr>
      <xdr:spPr bwMode="auto">
        <a:xfrm>
          <a:off x="838200" y="5819775"/>
          <a:ext cx="5257800" cy="1371600"/>
        </a:xfrm>
        <a:prstGeom prst="rect">
          <a:avLst/>
        </a:prstGeom>
        <a:solidFill>
          <a:srgbClr val="FFFFFF"/>
        </a:solidFill>
        <a:ln w="0" algn="in">
          <a:noFill/>
          <a:miter lim="800000"/>
          <a:headEnd/>
          <a:tailEnd/>
        </a:ln>
        <a:effectLst/>
      </xdr:spPr>
      <xdr:txBody>
        <a:bodyPr vertOverflow="clip" wrap="square" lIns="36195" tIns="36195" rIns="36195" bIns="36195" anchor="t" upright="1"/>
        <a:lstStyle/>
        <a:p>
          <a:pPr algn="l" rtl="0">
            <a:lnSpc>
              <a:spcPts val="900"/>
            </a:lnSpc>
            <a:defRPr sz="1000"/>
          </a:pPr>
          <a:r>
            <a:rPr lang="en-US" sz="900" b="1" i="0" u="none" strike="noStrike" baseline="0">
              <a:solidFill>
                <a:srgbClr val="646B86"/>
              </a:solidFill>
              <a:latin typeface="Verdana"/>
            </a:rPr>
            <a:t> </a:t>
          </a:r>
        </a:p>
        <a:p>
          <a:pPr algn="l" rtl="0">
            <a:lnSpc>
              <a:spcPts val="900"/>
            </a:lnSpc>
            <a:defRPr sz="1000"/>
          </a:pPr>
          <a:endParaRPr lang="en-US" sz="900" b="1" i="0" u="none" strike="noStrike" baseline="0">
            <a:solidFill>
              <a:srgbClr val="646B86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900" b="1" i="0" u="none" strike="noStrike" baseline="0">
              <a:solidFill>
                <a:srgbClr val="646B86"/>
              </a:solidFill>
              <a:latin typeface="Times New Roman"/>
              <a:cs typeface="Times New Roman"/>
            </a:rPr>
            <a:t>Periudha kontabel: Nga 01.10.2021 deri më 31.12.2021</a:t>
          </a:r>
          <a:endParaRPr lang="en-US" sz="900" b="1" i="0" u="none" strike="noStrike" baseline="0">
            <a:solidFill>
              <a:srgbClr val="646B86"/>
            </a:solidFill>
            <a:latin typeface="Verdana"/>
          </a:endParaRPr>
        </a:p>
        <a:p>
          <a:pPr algn="l" rtl="0">
            <a:lnSpc>
              <a:spcPts val="900"/>
            </a:lnSpc>
            <a:defRPr sz="1000"/>
          </a:pPr>
          <a:endParaRPr lang="en-US" sz="900" b="1" i="0" u="none" strike="noStrike" baseline="0">
            <a:solidFill>
              <a:srgbClr val="646B86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900" b="1" i="0" u="none" strike="noStrike" baseline="0">
              <a:solidFill>
                <a:srgbClr val="646B86"/>
              </a:solidFill>
              <a:latin typeface="Times New Roman"/>
              <a:cs typeface="Times New Roman"/>
            </a:rPr>
            <a:t>Data e mbylljes: 28.01.2022</a:t>
          </a:r>
          <a:endParaRPr lang="en-US" sz="900" b="1" i="0" u="none" strike="noStrike" baseline="0">
            <a:solidFill>
              <a:srgbClr val="646B86"/>
            </a:solidFill>
            <a:latin typeface="Verdana"/>
          </a:endParaRPr>
        </a:p>
        <a:p>
          <a:pPr algn="l" rtl="0">
            <a:lnSpc>
              <a:spcPts val="900"/>
            </a:lnSpc>
            <a:defRPr sz="1000"/>
          </a:pPr>
          <a:endParaRPr lang="en-US" sz="900" b="1" i="0" u="none" strike="noStrike" baseline="0">
            <a:solidFill>
              <a:srgbClr val="646B86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900" b="1" i="0" u="none" strike="noStrike" baseline="0">
              <a:solidFill>
                <a:srgbClr val="646B86"/>
              </a:solidFill>
              <a:latin typeface="Times New Roman"/>
              <a:cs typeface="Times New Roman"/>
            </a:rPr>
            <a:t>Monedha: Leke </a:t>
          </a:r>
          <a:endParaRPr lang="en-US" sz="900" b="1" i="0" u="none" strike="noStrike" baseline="0">
            <a:solidFill>
              <a:srgbClr val="646B86"/>
            </a:solidFill>
            <a:latin typeface="Verdana"/>
          </a:endParaRPr>
        </a:p>
        <a:p>
          <a:pPr algn="l" rtl="0">
            <a:lnSpc>
              <a:spcPts val="900"/>
            </a:lnSpc>
            <a:defRPr sz="1000"/>
          </a:pPr>
          <a:endParaRPr lang="en-US" sz="900" b="1" i="0" u="none" strike="noStrike" baseline="0">
            <a:solidFill>
              <a:srgbClr val="646B86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r>
            <a:rPr lang="en-US" sz="900" b="1" i="0" u="none" strike="noStrike" baseline="0">
              <a:solidFill>
                <a:srgbClr val="646B86"/>
              </a:solidFill>
              <a:latin typeface="Times New Roman"/>
              <a:cs typeface="Times New Roman"/>
            </a:rPr>
            <a:t>Shkalla e rrumbullakimit: ne leke</a:t>
          </a:r>
          <a:endParaRPr lang="en-US" sz="900" b="1" i="0" u="none" strike="noStrike" baseline="0">
            <a:solidFill>
              <a:srgbClr val="646B86"/>
            </a:solidFill>
            <a:latin typeface="Verdana"/>
          </a:endParaRPr>
        </a:p>
        <a:p>
          <a:pPr algn="l" rtl="0">
            <a:lnSpc>
              <a:spcPts val="800"/>
            </a:lnSpc>
            <a:defRPr sz="1000"/>
          </a:pPr>
          <a:endParaRPr lang="en-US" sz="900" b="1" i="0" u="none" strike="noStrike" baseline="0">
            <a:solidFill>
              <a:srgbClr val="646B86"/>
            </a:solidFill>
            <a:latin typeface="Times New Roman"/>
            <a:cs typeface="Times New Roman"/>
          </a:endParaRPr>
        </a:p>
        <a:p>
          <a:pPr algn="l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Garamond"/>
          </a:endParaRPr>
        </a:p>
        <a:p>
          <a:pPr algn="l" rtl="0">
            <a:lnSpc>
              <a:spcPts val="900"/>
            </a:lnSpc>
            <a:defRPr sz="1000"/>
          </a:pPr>
          <a:endParaRPr lang="en-US" sz="1000" b="0" i="0" u="none" strike="noStrike" baseline="0">
            <a:solidFill>
              <a:srgbClr val="000000"/>
            </a:solidFill>
            <a:latin typeface="Garamond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219076</xdr:colOff>
      <xdr:row>50</xdr:row>
      <xdr:rowOff>85726</xdr:rowOff>
    </xdr:from>
    <xdr:to>
      <xdr:col>9</xdr:col>
      <xdr:colOff>323850</xdr:colOff>
      <xdr:row>54</xdr:row>
      <xdr:rowOff>177462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71760E-F360-4DCD-AF32-D1DDF060F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67076" y="8353426"/>
          <a:ext cx="2543174" cy="796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542925</xdr:colOff>
      <xdr:row>51</xdr:row>
      <xdr:rowOff>9525</xdr:rowOff>
    </xdr:from>
    <xdr:to>
      <xdr:col>4</xdr:col>
      <xdr:colOff>142875</xdr:colOff>
      <xdr:row>55</xdr:row>
      <xdr:rowOff>141754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68CF3D8-0DF3-40F7-98F4-54E7A0E5BF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2525" y="8439150"/>
          <a:ext cx="1428750" cy="8656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%20%20Vamapel%20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VSH+SIG%202021/TVSH+SIG%20%20VAMAP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"/>
      <sheetName val="AKTIVI PASIV  "/>
      <sheetName val="Te ardhura+shpenzime"/>
      <sheetName val="Sheet1"/>
      <sheetName val="Sheet2"/>
      <sheetName val="INV"/>
      <sheetName val="FUND"/>
    </sheetNames>
    <sheetDataSet>
      <sheetData sheetId="0"/>
      <sheetData sheetId="1">
        <row r="54">
          <cell r="D54">
            <v>595881.54399999999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sh"/>
      <sheetName val="Sigurime"/>
      <sheetName val="F&amp;K"/>
    </sheetNames>
    <sheetDataSet>
      <sheetData sheetId="0"/>
      <sheetData sheetId="1">
        <row r="29">
          <cell r="C29">
            <v>296540</v>
          </cell>
        </row>
        <row r="30">
          <cell r="C30">
            <v>50100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O40" sqref="O40"/>
    </sheetView>
  </sheetViews>
  <sheetFormatPr defaultRowHeight="12.75" x14ac:dyDescent="0.2"/>
  <sheetData/>
  <pageMargins left="0.7" right="0.7" top="0.75" bottom="0.75" header="0.3" footer="0.3"/>
  <pageSetup scale="85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K87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12" sqref="D12"/>
    </sheetView>
  </sheetViews>
  <sheetFormatPr defaultColWidth="9.140625" defaultRowHeight="12.75" x14ac:dyDescent="0.2"/>
  <cols>
    <col min="1" max="1" width="4.85546875" style="1" customWidth="1"/>
    <col min="2" max="2" width="40" customWidth="1"/>
    <col min="3" max="3" width="8.5703125" customWidth="1"/>
    <col min="4" max="4" width="15.7109375" customWidth="1"/>
    <col min="5" max="5" width="14.28515625" customWidth="1"/>
    <col min="6" max="6" width="11.28515625" bestFit="1" customWidth="1"/>
    <col min="7" max="7" width="38.5703125" customWidth="1"/>
    <col min="8" max="8" width="9" customWidth="1"/>
    <col min="9" max="9" width="14.42578125" customWidth="1"/>
    <col min="10" max="10" width="14.85546875" customWidth="1"/>
  </cols>
  <sheetData>
    <row r="1" spans="1:37" s="2" customFormat="1" x14ac:dyDescent="0.2">
      <c r="A1" s="137" t="s">
        <v>43</v>
      </c>
      <c r="B1" s="137"/>
      <c r="C1" s="137"/>
      <c r="D1" s="137"/>
      <c r="E1" s="137"/>
    </row>
    <row r="2" spans="1:37" x14ac:dyDescent="0.2">
      <c r="A2" s="7"/>
      <c r="B2" s="138" t="s">
        <v>109</v>
      </c>
      <c r="C2" s="138"/>
      <c r="D2" s="138"/>
      <c r="E2" s="138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9.5" customHeight="1" x14ac:dyDescent="0.2">
      <c r="B3" s="2"/>
    </row>
    <row r="4" spans="1:37" ht="18.75" customHeight="1" x14ac:dyDescent="0.25">
      <c r="A4" s="103"/>
      <c r="B4" s="88" t="s">
        <v>1</v>
      </c>
      <c r="C4" s="88" t="s">
        <v>0</v>
      </c>
      <c r="D4" s="89" t="s">
        <v>117</v>
      </c>
      <c r="E4" s="89" t="s">
        <v>116</v>
      </c>
    </row>
    <row r="5" spans="1:37" ht="12" customHeight="1" x14ac:dyDescent="0.25">
      <c r="A5" s="103"/>
      <c r="B5" s="88"/>
      <c r="C5" s="88"/>
      <c r="D5" s="88"/>
      <c r="E5" s="88"/>
    </row>
    <row r="6" spans="1:37" s="2" customFormat="1" ht="15.75" x14ac:dyDescent="0.25">
      <c r="A6" s="89" t="s">
        <v>43</v>
      </c>
      <c r="B6" s="92" t="s">
        <v>16</v>
      </c>
      <c r="C6" s="88"/>
      <c r="D6" s="104"/>
      <c r="E6" s="104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3" customFormat="1" ht="15.75" x14ac:dyDescent="0.25">
      <c r="A7" s="94">
        <v>1</v>
      </c>
      <c r="B7" s="91" t="s">
        <v>3</v>
      </c>
      <c r="C7" s="105" t="s">
        <v>43</v>
      </c>
      <c r="D7" s="98">
        <f>D8+D9</f>
        <v>12432309</v>
      </c>
      <c r="E7" s="98">
        <f>E8+E9</f>
        <v>5589</v>
      </c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15.75" x14ac:dyDescent="0.25">
      <c r="A8" s="87" t="s">
        <v>43</v>
      </c>
      <c r="B8" s="92" t="s">
        <v>46</v>
      </c>
      <c r="C8" s="92">
        <v>512</v>
      </c>
      <c r="D8" s="131">
        <f>3125393+9306916</f>
        <v>12432309</v>
      </c>
      <c r="E8" s="131">
        <v>5589</v>
      </c>
    </row>
    <row r="9" spans="1:37" ht="15.75" x14ac:dyDescent="0.25">
      <c r="A9" s="87" t="s">
        <v>43</v>
      </c>
      <c r="B9" s="93" t="s">
        <v>47</v>
      </c>
      <c r="C9" s="92">
        <v>531</v>
      </c>
      <c r="D9" s="131"/>
      <c r="E9" s="97">
        <v>0</v>
      </c>
    </row>
    <row r="10" spans="1:37" ht="15.75" x14ac:dyDescent="0.25">
      <c r="A10" s="87"/>
      <c r="B10" s="92" t="s">
        <v>51</v>
      </c>
      <c r="C10" s="92"/>
      <c r="D10" s="97"/>
      <c r="E10" s="97"/>
    </row>
    <row r="11" spans="1:37" ht="15.75" x14ac:dyDescent="0.25">
      <c r="A11" s="94">
        <v>2</v>
      </c>
      <c r="B11" s="91" t="s">
        <v>6</v>
      </c>
      <c r="C11" s="95"/>
      <c r="D11" s="108">
        <f>D12+D14+D13+D15</f>
        <v>16035554</v>
      </c>
      <c r="E11" s="108">
        <f>E12+E14+E13+E15</f>
        <v>1681814</v>
      </c>
    </row>
    <row r="12" spans="1:37" ht="15.75" x14ac:dyDescent="0.25">
      <c r="A12" s="87" t="s">
        <v>4</v>
      </c>
      <c r="B12" s="93" t="s">
        <v>48</v>
      </c>
      <c r="C12" s="92">
        <v>411</v>
      </c>
      <c r="D12" s="131">
        <v>15832135</v>
      </c>
      <c r="E12" s="97">
        <v>0</v>
      </c>
    </row>
    <row r="13" spans="1:37" ht="15.75" x14ac:dyDescent="0.25">
      <c r="A13" s="87" t="s">
        <v>5</v>
      </c>
      <c r="B13" s="93" t="s">
        <v>49</v>
      </c>
      <c r="C13" s="96">
        <v>4456</v>
      </c>
      <c r="D13" s="97">
        <v>203419</v>
      </c>
      <c r="E13" s="97">
        <v>203419</v>
      </c>
      <c r="G13" t="s">
        <v>43</v>
      </c>
    </row>
    <row r="14" spans="1:37" ht="15.75" x14ac:dyDescent="0.25">
      <c r="A14" s="87" t="s">
        <v>9</v>
      </c>
      <c r="B14" s="93" t="s">
        <v>7</v>
      </c>
      <c r="C14" s="92">
        <v>444</v>
      </c>
      <c r="D14" s="97"/>
      <c r="E14" s="97"/>
    </row>
    <row r="15" spans="1:37" ht="15.75" x14ac:dyDescent="0.25">
      <c r="A15" s="87" t="s">
        <v>43</v>
      </c>
      <c r="B15" s="93" t="s">
        <v>107</v>
      </c>
      <c r="C15" s="92"/>
      <c r="D15" s="97"/>
      <c r="E15" s="97">
        <v>1478395</v>
      </c>
    </row>
    <row r="16" spans="1:37" ht="15.75" x14ac:dyDescent="0.25">
      <c r="A16" s="94">
        <v>2</v>
      </c>
      <c r="B16" s="91" t="s">
        <v>10</v>
      </c>
      <c r="C16" s="95"/>
      <c r="D16" s="98">
        <f>D17+D18+D19+D20+D22</f>
        <v>0</v>
      </c>
      <c r="E16" s="98">
        <f>E17+E18+E19+E20+E22</f>
        <v>39960</v>
      </c>
    </row>
    <row r="17" spans="1:37" ht="15.75" x14ac:dyDescent="0.25">
      <c r="A17" s="87" t="s">
        <v>4</v>
      </c>
      <c r="B17" s="93" t="s">
        <v>11</v>
      </c>
      <c r="C17" s="92" t="s">
        <v>43</v>
      </c>
      <c r="D17" s="97"/>
      <c r="E17" s="97"/>
      <c r="F17" s="14"/>
    </row>
    <row r="18" spans="1:37" ht="15.75" x14ac:dyDescent="0.25">
      <c r="A18" s="87" t="s">
        <v>5</v>
      </c>
      <c r="B18" s="93" t="s">
        <v>12</v>
      </c>
      <c r="C18" s="92"/>
      <c r="D18" s="97"/>
      <c r="E18" s="97"/>
    </row>
    <row r="19" spans="1:37" ht="15.75" x14ac:dyDescent="0.25">
      <c r="A19" s="87" t="s">
        <v>9</v>
      </c>
      <c r="B19" s="93" t="s">
        <v>13</v>
      </c>
      <c r="C19" s="92"/>
      <c r="D19" s="97"/>
      <c r="E19" s="97"/>
    </row>
    <row r="20" spans="1:37" ht="15.75" x14ac:dyDescent="0.25">
      <c r="A20" s="87" t="s">
        <v>8</v>
      </c>
      <c r="B20" s="93" t="s">
        <v>111</v>
      </c>
      <c r="C20" s="92">
        <v>0</v>
      </c>
      <c r="D20" s="97"/>
      <c r="E20" s="97"/>
    </row>
    <row r="21" spans="1:37" ht="15.75" x14ac:dyDescent="0.25">
      <c r="A21" s="87" t="s">
        <v>14</v>
      </c>
      <c r="B21" s="93" t="s">
        <v>15</v>
      </c>
      <c r="C21" s="92"/>
      <c r="D21" s="97"/>
      <c r="E21" s="97"/>
    </row>
    <row r="22" spans="1:37" ht="15.75" x14ac:dyDescent="0.25">
      <c r="A22" s="87" t="s">
        <v>114</v>
      </c>
      <c r="B22" s="93" t="s">
        <v>115</v>
      </c>
      <c r="C22" s="92"/>
      <c r="D22" s="97"/>
      <c r="E22" s="97">
        <v>39960</v>
      </c>
    </row>
    <row r="23" spans="1:37" s="12" customFormat="1" ht="19.5" customHeight="1" x14ac:dyDescent="0.25">
      <c r="A23" s="90"/>
      <c r="B23" s="91" t="s">
        <v>17</v>
      </c>
      <c r="C23" s="98" t="s">
        <v>43</v>
      </c>
      <c r="D23" s="98">
        <f>D16+D11+D7</f>
        <v>28467863</v>
      </c>
      <c r="E23" s="98">
        <f>E16+E11+E7</f>
        <v>1727363</v>
      </c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</row>
    <row r="24" spans="1:37" ht="15.75" x14ac:dyDescent="0.25">
      <c r="A24" s="89" t="s">
        <v>18</v>
      </c>
      <c r="B24" s="88" t="s">
        <v>19</v>
      </c>
      <c r="C24" s="88"/>
      <c r="D24" s="109"/>
      <c r="E24" s="109"/>
    </row>
    <row r="25" spans="1:37" s="3" customFormat="1" ht="13.5" customHeight="1" x14ac:dyDescent="0.25">
      <c r="A25" s="87">
        <v>4</v>
      </c>
      <c r="B25" s="92" t="s">
        <v>20</v>
      </c>
      <c r="C25" s="92"/>
      <c r="D25" s="97">
        <f>D26+D27+D28+D29</f>
        <v>0</v>
      </c>
      <c r="E25" s="97">
        <v>0</v>
      </c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5.75" customHeight="1" x14ac:dyDescent="0.25">
      <c r="A26" s="87" t="s">
        <v>4</v>
      </c>
      <c r="B26" s="93" t="s">
        <v>21</v>
      </c>
      <c r="C26" s="92"/>
      <c r="D26" s="97"/>
      <c r="E26" s="97"/>
    </row>
    <row r="27" spans="1:37" ht="15.75" x14ac:dyDescent="0.25">
      <c r="A27" s="87" t="s">
        <v>5</v>
      </c>
      <c r="B27" s="93" t="s">
        <v>22</v>
      </c>
      <c r="C27" s="106" t="s">
        <v>43</v>
      </c>
      <c r="D27" s="97"/>
      <c r="E27" s="97"/>
      <c r="F27" s="14">
        <v>0</v>
      </c>
    </row>
    <row r="28" spans="1:37" ht="15.75" x14ac:dyDescent="0.25">
      <c r="A28" s="87" t="s">
        <v>9</v>
      </c>
      <c r="B28" s="93" t="s">
        <v>23</v>
      </c>
      <c r="C28" s="96" t="s">
        <v>43</v>
      </c>
      <c r="D28" s="97"/>
      <c r="E28" s="97"/>
    </row>
    <row r="29" spans="1:37" ht="15.75" x14ac:dyDescent="0.25">
      <c r="A29" s="87" t="s">
        <v>8</v>
      </c>
      <c r="B29" s="93" t="s">
        <v>50</v>
      </c>
      <c r="C29" s="92" t="s">
        <v>43</v>
      </c>
      <c r="D29" s="97"/>
      <c r="E29" s="97"/>
    </row>
    <row r="30" spans="1:37" s="11" customFormat="1" ht="18" customHeight="1" x14ac:dyDescent="0.25">
      <c r="A30" s="90"/>
      <c r="B30" s="91" t="s">
        <v>24</v>
      </c>
      <c r="C30" s="91"/>
      <c r="D30" s="98">
        <f>D25</f>
        <v>0</v>
      </c>
      <c r="E30" s="98">
        <v>0</v>
      </c>
    </row>
    <row r="31" spans="1:37" s="2" customFormat="1" ht="21" customHeight="1" x14ac:dyDescent="0.25">
      <c r="A31" s="107"/>
      <c r="B31" s="91" t="s">
        <v>25</v>
      </c>
      <c r="C31" s="91"/>
      <c r="D31" s="98">
        <f>D23+D30</f>
        <v>28467863</v>
      </c>
      <c r="E31" s="98">
        <f>E23+E30</f>
        <v>1727363</v>
      </c>
      <c r="F31" s="14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s="2" customFormat="1" ht="21" customHeight="1" x14ac:dyDescent="0.25">
      <c r="A32" s="24"/>
      <c r="B32" s="25"/>
      <c r="C32" s="25"/>
      <c r="D32" s="25"/>
      <c r="E32" s="25"/>
      <c r="F32" s="14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s="2" customFormat="1" ht="21" customHeight="1" x14ac:dyDescent="0.25">
      <c r="A33" s="24"/>
      <c r="B33" s="25"/>
      <c r="C33" s="25"/>
      <c r="D33" s="25"/>
      <c r="E33" s="25"/>
      <c r="F33" s="14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s="2" customFormat="1" ht="21" customHeight="1" x14ac:dyDescent="0.25">
      <c r="A34" s="24"/>
      <c r="B34" s="25"/>
      <c r="C34" s="25"/>
      <c r="D34" s="25"/>
      <c r="E34" s="25"/>
      <c r="F34" s="1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s="2" customFormat="1" ht="21" customHeight="1" x14ac:dyDescent="0.25">
      <c r="A35" s="24"/>
      <c r="B35" s="25"/>
      <c r="C35" s="25"/>
      <c r="D35" s="25"/>
      <c r="E35" s="25"/>
      <c r="F35" s="14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s="2" customFormat="1" ht="21" customHeight="1" x14ac:dyDescent="0.25">
      <c r="A36" s="24"/>
      <c r="B36" s="25"/>
      <c r="C36" s="25"/>
      <c r="D36" s="25"/>
      <c r="E36" s="25"/>
      <c r="F36" s="14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s="2" customFormat="1" ht="21" customHeight="1" x14ac:dyDescent="0.25">
      <c r="A37" s="24"/>
      <c r="B37" s="25"/>
      <c r="C37" s="25"/>
      <c r="D37" s="25"/>
      <c r="E37" s="25"/>
      <c r="F37" s="14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s="2" customFormat="1" ht="21" customHeight="1" x14ac:dyDescent="0.25">
      <c r="A38" s="24"/>
      <c r="B38" s="25"/>
      <c r="C38" s="25"/>
      <c r="D38" s="25"/>
      <c r="E38" s="25"/>
      <c r="F38" s="14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s="2" customFormat="1" ht="21" customHeight="1" x14ac:dyDescent="0.25">
      <c r="A39" s="24"/>
      <c r="B39" s="25"/>
      <c r="C39" s="25"/>
      <c r="D39" s="25"/>
      <c r="E39" s="25"/>
      <c r="F39" s="14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s="2" customFormat="1" ht="21" customHeight="1" x14ac:dyDescent="0.25">
      <c r="A40" s="24"/>
      <c r="B40" s="25"/>
      <c r="C40" s="25"/>
      <c r="D40" s="25"/>
      <c r="E40" s="25"/>
      <c r="F40" s="14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s="2" customFormat="1" ht="21" customHeight="1" x14ac:dyDescent="0.25">
      <c r="A41" s="24"/>
      <c r="B41" s="25"/>
      <c r="C41" s="25"/>
      <c r="D41" s="25"/>
      <c r="E41" s="25"/>
      <c r="F41" s="14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s="2" customFormat="1" ht="21" customHeight="1" x14ac:dyDescent="0.25">
      <c r="A42" s="24"/>
      <c r="B42" s="25"/>
      <c r="C42" s="25"/>
      <c r="D42" s="25"/>
      <c r="E42" s="25"/>
      <c r="F42" s="14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s="2" customFormat="1" ht="21" customHeight="1" x14ac:dyDescent="0.25">
      <c r="A43" s="24"/>
      <c r="B43" s="25"/>
      <c r="C43" s="25"/>
      <c r="D43" s="25"/>
      <c r="E43" s="25"/>
      <c r="F43" s="14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5.75" x14ac:dyDescent="0.25">
      <c r="A44" s="26"/>
      <c r="B44" s="136" t="s">
        <v>43</v>
      </c>
      <c r="C44" s="136"/>
      <c r="D44" s="136"/>
      <c r="E44" s="136"/>
    </row>
    <row r="45" spans="1:37" ht="15.75" x14ac:dyDescent="0.25">
      <c r="A45" s="27"/>
      <c r="B45" s="25"/>
      <c r="C45" s="28"/>
      <c r="D45" s="28"/>
      <c r="E45" s="28"/>
    </row>
    <row r="46" spans="1:37" ht="15.75" x14ac:dyDescent="0.25">
      <c r="A46" s="87"/>
      <c r="B46" s="88" t="s">
        <v>52</v>
      </c>
      <c r="C46" s="88" t="s">
        <v>0</v>
      </c>
      <c r="D46" s="89" t="s">
        <v>117</v>
      </c>
      <c r="E46" s="89" t="s">
        <v>116</v>
      </c>
    </row>
    <row r="47" spans="1:37" ht="15.75" x14ac:dyDescent="0.25">
      <c r="A47" s="90" t="s">
        <v>2</v>
      </c>
      <c r="B47" s="91" t="s">
        <v>53</v>
      </c>
      <c r="C47" s="91"/>
      <c r="D47" s="98"/>
      <c r="E47" s="98"/>
    </row>
    <row r="48" spans="1:37" ht="15.75" x14ac:dyDescent="0.25">
      <c r="A48" s="87">
        <v>1</v>
      </c>
      <c r="B48" s="92" t="s">
        <v>26</v>
      </c>
      <c r="C48" s="92"/>
      <c r="D48" s="97"/>
      <c r="E48" s="97"/>
    </row>
    <row r="49" spans="1:7" ht="15.75" x14ac:dyDescent="0.25">
      <c r="A49" s="87" t="s">
        <v>43</v>
      </c>
      <c r="B49" s="93" t="s">
        <v>29</v>
      </c>
      <c r="C49" s="92"/>
      <c r="D49" s="97"/>
      <c r="E49" s="97"/>
    </row>
    <row r="50" spans="1:7" ht="15.75" x14ac:dyDescent="0.25">
      <c r="A50" s="87" t="s">
        <v>43</v>
      </c>
      <c r="B50" s="93" t="s">
        <v>54</v>
      </c>
      <c r="C50" s="92"/>
      <c r="D50" s="97"/>
      <c r="E50" s="97"/>
    </row>
    <row r="51" spans="1:7" ht="15.75" x14ac:dyDescent="0.25">
      <c r="A51" s="94"/>
      <c r="B51" s="95" t="s">
        <v>51</v>
      </c>
      <c r="C51" s="95"/>
      <c r="D51" s="108"/>
      <c r="E51" s="108"/>
    </row>
    <row r="52" spans="1:7" ht="15.75" x14ac:dyDescent="0.25">
      <c r="A52" s="87">
        <v>3</v>
      </c>
      <c r="B52" s="92" t="s">
        <v>55</v>
      </c>
      <c r="C52" s="92"/>
      <c r="D52" s="97">
        <f>D53+D54+D55+D56+D57+D58+D59+D60</f>
        <v>27623151.544</v>
      </c>
      <c r="E52" s="97">
        <f>E53+E54+E55+E56+E57+E58+E59+E60</f>
        <v>1331255.544</v>
      </c>
    </row>
    <row r="53" spans="1:7" ht="15.75" x14ac:dyDescent="0.25">
      <c r="A53" s="87" t="s">
        <v>4</v>
      </c>
      <c r="B53" s="93" t="s">
        <v>27</v>
      </c>
      <c r="C53" s="92">
        <v>401</v>
      </c>
      <c r="D53" s="131">
        <v>23895748</v>
      </c>
      <c r="E53" s="97"/>
    </row>
    <row r="54" spans="1:7" ht="15.75" x14ac:dyDescent="0.25">
      <c r="A54" s="87" t="s">
        <v>5</v>
      </c>
      <c r="B54" s="93" t="s">
        <v>28</v>
      </c>
      <c r="C54" s="92">
        <v>421</v>
      </c>
      <c r="D54" s="132">
        <f>262940+E54</f>
        <v>858821.54399999999</v>
      </c>
      <c r="E54" s="97">
        <f>'[1]AKTIVI PASIV  '!$D$54</f>
        <v>595881.54399999999</v>
      </c>
    </row>
    <row r="55" spans="1:7" ht="15.75" x14ac:dyDescent="0.25">
      <c r="A55" s="87" t="s">
        <v>9</v>
      </c>
      <c r="B55" s="93" t="s">
        <v>56</v>
      </c>
      <c r="C55" s="96">
        <v>431</v>
      </c>
      <c r="D55" s="131">
        <v>8370</v>
      </c>
      <c r="E55" s="97"/>
    </row>
    <row r="56" spans="1:7" ht="15.75" x14ac:dyDescent="0.25">
      <c r="A56" s="87" t="s">
        <v>8</v>
      </c>
      <c r="B56" s="93" t="s">
        <v>57</v>
      </c>
      <c r="C56" s="92">
        <v>442</v>
      </c>
      <c r="D56" s="97">
        <v>2250</v>
      </c>
      <c r="E56" s="97"/>
    </row>
    <row r="57" spans="1:7" ht="15.75" x14ac:dyDescent="0.25">
      <c r="A57" s="87" t="s">
        <v>14</v>
      </c>
      <c r="B57" s="93" t="s">
        <v>58</v>
      </c>
      <c r="C57" s="92">
        <v>444</v>
      </c>
      <c r="D57" s="97"/>
      <c r="E57" s="97"/>
    </row>
    <row r="58" spans="1:7" ht="15.75" x14ac:dyDescent="0.25">
      <c r="A58" s="87"/>
      <c r="B58" s="92" t="s">
        <v>59</v>
      </c>
      <c r="C58" s="92"/>
      <c r="D58" s="97"/>
      <c r="E58" s="97"/>
    </row>
    <row r="59" spans="1:7" ht="15.75" x14ac:dyDescent="0.25">
      <c r="A59" s="87">
        <v>4</v>
      </c>
      <c r="B59" s="92" t="s">
        <v>60</v>
      </c>
      <c r="C59" s="92"/>
      <c r="D59" s="97"/>
      <c r="E59" s="97"/>
    </row>
    <row r="60" spans="1:7" ht="15.75" x14ac:dyDescent="0.25">
      <c r="A60" s="87">
        <v>5</v>
      </c>
      <c r="B60" s="92" t="s">
        <v>61</v>
      </c>
      <c r="C60" s="92">
        <v>455</v>
      </c>
      <c r="D60" s="130">
        <v>2857962</v>
      </c>
      <c r="E60" s="130">
        <v>735374</v>
      </c>
      <c r="G60" s="129"/>
    </row>
    <row r="61" spans="1:7" s="11" customFormat="1" ht="15.75" x14ac:dyDescent="0.25">
      <c r="A61" s="90"/>
      <c r="B61" s="91" t="s">
        <v>30</v>
      </c>
      <c r="C61" s="91"/>
      <c r="D61" s="98">
        <f>SUM(D53:D60)</f>
        <v>27623151.544</v>
      </c>
      <c r="E61" s="98">
        <f>SUM(E53:E60)</f>
        <v>1331255.544</v>
      </c>
    </row>
    <row r="62" spans="1:7" ht="15.75" x14ac:dyDescent="0.25">
      <c r="A62" s="87"/>
      <c r="B62" s="92"/>
      <c r="C62" s="92"/>
      <c r="D62" s="97"/>
      <c r="E62" s="97"/>
    </row>
    <row r="63" spans="1:7" ht="15.75" x14ac:dyDescent="0.25">
      <c r="A63" s="89" t="s">
        <v>18</v>
      </c>
      <c r="B63" s="88" t="s">
        <v>62</v>
      </c>
      <c r="C63" s="88"/>
      <c r="D63" s="109"/>
      <c r="E63" s="109"/>
    </row>
    <row r="64" spans="1:7" ht="15.75" x14ac:dyDescent="0.25">
      <c r="A64" s="87">
        <v>1</v>
      </c>
      <c r="B64" s="92" t="s">
        <v>31</v>
      </c>
      <c r="C64" s="92">
        <v>16</v>
      </c>
      <c r="D64" s="97"/>
      <c r="E64" s="97"/>
    </row>
    <row r="65" spans="1:6" ht="15.75" x14ac:dyDescent="0.25">
      <c r="A65" s="87" t="s">
        <v>4</v>
      </c>
      <c r="B65" s="93" t="s">
        <v>45</v>
      </c>
      <c r="C65" s="99" t="s">
        <v>43</v>
      </c>
      <c r="D65" s="97"/>
      <c r="E65" s="97"/>
    </row>
    <row r="66" spans="1:6" ht="15.75" x14ac:dyDescent="0.25">
      <c r="A66" s="87" t="s">
        <v>5</v>
      </c>
      <c r="B66" s="92" t="s">
        <v>32</v>
      </c>
      <c r="C66" s="92"/>
      <c r="D66" s="97"/>
      <c r="E66" s="97"/>
    </row>
    <row r="67" spans="1:6" ht="15.75" x14ac:dyDescent="0.25">
      <c r="A67" s="94"/>
      <c r="B67" s="91" t="s">
        <v>33</v>
      </c>
      <c r="C67" s="95"/>
      <c r="D67" s="108"/>
      <c r="E67" s="108"/>
    </row>
    <row r="68" spans="1:6" ht="15.75" x14ac:dyDescent="0.25">
      <c r="A68" s="87"/>
      <c r="B68" s="88"/>
      <c r="C68" s="92"/>
      <c r="D68" s="97"/>
      <c r="E68" s="97"/>
    </row>
    <row r="69" spans="1:6" ht="15.75" x14ac:dyDescent="0.25">
      <c r="A69" s="90"/>
      <c r="B69" s="91" t="s">
        <v>34</v>
      </c>
      <c r="C69" s="91"/>
      <c r="D69" s="98">
        <f>D67+D61+D51</f>
        <v>27623151.544</v>
      </c>
      <c r="E69" s="98">
        <f>E67+E61+E51</f>
        <v>1331255.544</v>
      </c>
    </row>
    <row r="70" spans="1:6" ht="15.75" x14ac:dyDescent="0.25">
      <c r="A70" s="89" t="s">
        <v>35</v>
      </c>
      <c r="B70" s="88" t="s">
        <v>36</v>
      </c>
      <c r="C70" s="88"/>
      <c r="D70" s="122"/>
      <c r="E70" s="109"/>
    </row>
    <row r="71" spans="1:6" ht="15.75" x14ac:dyDescent="0.2">
      <c r="A71" s="100">
        <v>1</v>
      </c>
      <c r="B71" s="101" t="s">
        <v>63</v>
      </c>
      <c r="C71" s="102">
        <v>101</v>
      </c>
      <c r="D71" s="127">
        <v>100000</v>
      </c>
      <c r="E71" s="127">
        <v>100000</v>
      </c>
    </row>
    <row r="72" spans="1:6" ht="15.75" x14ac:dyDescent="0.2">
      <c r="A72" s="100">
        <v>2</v>
      </c>
      <c r="B72" s="101" t="s">
        <v>64</v>
      </c>
      <c r="C72" s="102"/>
      <c r="D72" s="121"/>
      <c r="E72" s="110"/>
    </row>
    <row r="73" spans="1:6" ht="15.75" x14ac:dyDescent="0.25">
      <c r="A73" s="87">
        <v>9</v>
      </c>
      <c r="B73" s="92" t="s">
        <v>37</v>
      </c>
      <c r="C73" s="92">
        <v>108</v>
      </c>
      <c r="D73" s="123">
        <f>E74+E73</f>
        <v>296107.65399999986</v>
      </c>
      <c r="E73" s="97">
        <v>296107.65399999986</v>
      </c>
      <c r="F73" s="14"/>
    </row>
    <row r="74" spans="1:6" ht="15.75" x14ac:dyDescent="0.25">
      <c r="A74" s="87">
        <v>10</v>
      </c>
      <c r="B74" s="92" t="s">
        <v>38</v>
      </c>
      <c r="C74" s="92">
        <v>109</v>
      </c>
      <c r="D74" s="123">
        <f>'Te ardhura+shpenzime'!C37</f>
        <v>448603.65</v>
      </c>
      <c r="E74" s="97"/>
    </row>
    <row r="75" spans="1:6" s="11" customFormat="1" ht="15.75" x14ac:dyDescent="0.25">
      <c r="A75" s="90"/>
      <c r="B75" s="91" t="s">
        <v>39</v>
      </c>
      <c r="C75" s="91"/>
      <c r="D75" s="124">
        <f>SUM(D71:D74)</f>
        <v>844711.30399999989</v>
      </c>
      <c r="E75" s="124">
        <f>SUM(E71:E74)</f>
        <v>396107.65399999986</v>
      </c>
    </row>
    <row r="76" spans="1:6" ht="15.75" x14ac:dyDescent="0.25">
      <c r="A76" s="87"/>
      <c r="B76" s="92"/>
      <c r="C76" s="92"/>
      <c r="D76" s="97"/>
      <c r="E76" s="97"/>
    </row>
    <row r="77" spans="1:6" s="11" customFormat="1" ht="15.75" x14ac:dyDescent="0.25">
      <c r="A77" s="90"/>
      <c r="B77" s="91" t="s">
        <v>40</v>
      </c>
      <c r="C77" s="91"/>
      <c r="D77" s="98">
        <f>D69+D75</f>
        <v>28467862.848000001</v>
      </c>
      <c r="E77" s="98">
        <f>E69+E75</f>
        <v>1727363.1979999999</v>
      </c>
    </row>
    <row r="78" spans="1:6" s="11" customFormat="1" ht="15.75" x14ac:dyDescent="0.25">
      <c r="A78" s="115"/>
      <c r="B78" s="25"/>
      <c r="C78" s="25"/>
      <c r="D78" s="116"/>
      <c r="E78" s="116"/>
    </row>
    <row r="79" spans="1:6" s="11" customFormat="1" ht="15.75" x14ac:dyDescent="0.25">
      <c r="A79" s="115"/>
      <c r="B79" s="25"/>
      <c r="C79" s="25"/>
      <c r="D79" s="116"/>
      <c r="E79" s="116"/>
    </row>
    <row r="80" spans="1:6" s="11" customFormat="1" ht="15.75" x14ac:dyDescent="0.25">
      <c r="A80" s="115"/>
      <c r="B80" s="25"/>
      <c r="C80" s="25"/>
      <c r="D80" s="116"/>
      <c r="E80" s="116"/>
    </row>
    <row r="81" spans="1:5" s="11" customFormat="1" ht="15.75" x14ac:dyDescent="0.25">
      <c r="A81" s="115"/>
      <c r="B81" s="25"/>
      <c r="C81" s="25"/>
      <c r="D81" s="116"/>
      <c r="E81" s="116"/>
    </row>
    <row r="82" spans="1:5" x14ac:dyDescent="0.2">
      <c r="A82" s="16"/>
      <c r="B82" s="3"/>
      <c r="C82" s="3"/>
      <c r="D82" s="79">
        <f>D77-D31</f>
        <v>-0.15199999883770943</v>
      </c>
      <c r="E82" s="15">
        <f>E77-E31</f>
        <v>0.19799999985843897</v>
      </c>
    </row>
    <row r="83" spans="1:5" x14ac:dyDescent="0.2">
      <c r="A83" s="16"/>
      <c r="B83" s="3"/>
      <c r="C83" s="3"/>
      <c r="D83" s="3"/>
      <c r="E83" s="3"/>
    </row>
    <row r="84" spans="1:5" x14ac:dyDescent="0.2">
      <c r="A84" s="16"/>
      <c r="B84" s="3"/>
      <c r="C84" s="3"/>
      <c r="D84" s="3"/>
      <c r="E84" s="3"/>
    </row>
    <row r="85" spans="1:5" x14ac:dyDescent="0.2">
      <c r="A85" s="16"/>
      <c r="B85" s="3"/>
      <c r="C85" s="3"/>
      <c r="D85" s="3"/>
      <c r="E85" s="3"/>
    </row>
    <row r="86" spans="1:5" x14ac:dyDescent="0.2">
      <c r="A86" s="16"/>
      <c r="B86" s="3"/>
      <c r="C86" s="3"/>
      <c r="D86" s="3"/>
      <c r="E86" s="3"/>
    </row>
    <row r="87" spans="1:5" x14ac:dyDescent="0.2">
      <c r="A87" s="16"/>
      <c r="B87" s="3"/>
      <c r="C87" s="3"/>
      <c r="D87" s="3"/>
      <c r="E87" s="3"/>
    </row>
  </sheetData>
  <mergeCells count="3">
    <mergeCell ref="B44:E44"/>
    <mergeCell ref="A1:E1"/>
    <mergeCell ref="B2:E2"/>
  </mergeCells>
  <phoneticPr fontId="2" type="noConversion"/>
  <pageMargins left="0.75" right="0.75" top="0.37" bottom="0.36" header="0.2" footer="0.18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7"/>
  <sheetViews>
    <sheetView topLeftCell="A25" workbookViewId="0">
      <selection activeCell="C18" sqref="C18"/>
    </sheetView>
  </sheetViews>
  <sheetFormatPr defaultRowHeight="12.75" x14ac:dyDescent="0.2"/>
  <cols>
    <col min="1" max="1" width="5.85546875" customWidth="1"/>
    <col min="2" max="2" width="46.140625" customWidth="1"/>
    <col min="3" max="3" width="13" customWidth="1"/>
    <col min="4" max="4" width="14.7109375" customWidth="1"/>
    <col min="6" max="6" width="11.28515625" bestFit="1" customWidth="1"/>
  </cols>
  <sheetData>
    <row r="1" spans="1:17" s="2" customFormat="1" x14ac:dyDescent="0.2">
      <c r="A1" s="4" t="s">
        <v>43</v>
      </c>
      <c r="B1" s="2" t="s">
        <v>109</v>
      </c>
    </row>
    <row r="3" spans="1:17" s="2" customFormat="1" ht="15.75" x14ac:dyDescent="0.25">
      <c r="B3" s="10" t="s">
        <v>44</v>
      </c>
      <c r="C3" s="10"/>
      <c r="D3" s="10"/>
    </row>
    <row r="4" spans="1:17" s="2" customFormat="1" ht="18" x14ac:dyDescent="0.25">
      <c r="B4" s="13" t="s">
        <v>118</v>
      </c>
      <c r="C4" s="13"/>
      <c r="D4" s="13"/>
    </row>
    <row r="5" spans="1:17" s="2" customFormat="1" x14ac:dyDescent="0.2"/>
    <row r="6" spans="1:17" s="2" customFormat="1" ht="13.5" thickBot="1" x14ac:dyDescent="0.25"/>
    <row r="7" spans="1:17" s="2" customFormat="1" ht="15.75" x14ac:dyDescent="0.25">
      <c r="A7" s="31" t="s">
        <v>41</v>
      </c>
      <c r="B7" s="29" t="s">
        <v>42</v>
      </c>
      <c r="C7" s="128" t="s">
        <v>119</v>
      </c>
      <c r="D7" s="128" t="s">
        <v>112</v>
      </c>
    </row>
    <row r="8" spans="1:17" ht="15.75" x14ac:dyDescent="0.25">
      <c r="A8" s="23"/>
      <c r="B8" s="20"/>
      <c r="C8" s="20"/>
      <c r="D8" s="20"/>
    </row>
    <row r="9" spans="1:17" s="12" customFormat="1" ht="15.75" x14ac:dyDescent="0.25">
      <c r="A9" s="38" t="s">
        <v>43</v>
      </c>
      <c r="B9" s="39" t="s">
        <v>80</v>
      </c>
      <c r="C9" s="71">
        <f>SUM(C10:C12)</f>
        <v>58778759</v>
      </c>
      <c r="D9" s="71">
        <v>0</v>
      </c>
    </row>
    <row r="10" spans="1:17" s="2" customFormat="1" ht="15.75" x14ac:dyDescent="0.25">
      <c r="A10" s="21" t="s">
        <v>43</v>
      </c>
      <c r="B10" s="20" t="s">
        <v>85</v>
      </c>
      <c r="C10" s="72">
        <v>58778759</v>
      </c>
      <c r="D10" s="19">
        <v>0</v>
      </c>
    </row>
    <row r="11" spans="1:17" s="2" customFormat="1" ht="15.75" x14ac:dyDescent="0.25">
      <c r="A11" s="21"/>
      <c r="B11" s="20" t="s">
        <v>92</v>
      </c>
      <c r="C11" s="117"/>
      <c r="D11" s="18">
        <v>0</v>
      </c>
    </row>
    <row r="12" spans="1:17" s="2" customFormat="1" ht="15.75" x14ac:dyDescent="0.25">
      <c r="A12" s="21"/>
      <c r="B12" s="22" t="s">
        <v>75</v>
      </c>
      <c r="C12" s="22"/>
      <c r="D12" s="22"/>
    </row>
    <row r="13" spans="1:17" ht="15.75" x14ac:dyDescent="0.25">
      <c r="A13" s="40">
        <v>1</v>
      </c>
      <c r="B13" s="39" t="s">
        <v>65</v>
      </c>
      <c r="C13" s="71">
        <f>C14</f>
        <v>0</v>
      </c>
      <c r="D13" s="71">
        <v>0</v>
      </c>
      <c r="E13" s="15"/>
      <c r="F13" s="15"/>
    </row>
    <row r="14" spans="1:17" ht="15.75" x14ac:dyDescent="0.25">
      <c r="A14" s="23"/>
      <c r="B14" s="20" t="s">
        <v>66</v>
      </c>
      <c r="D14" s="19">
        <v>0</v>
      </c>
    </row>
    <row r="15" spans="1:17" s="5" customFormat="1" ht="15.75" x14ac:dyDescent="0.2">
      <c r="A15" s="41">
        <v>2</v>
      </c>
      <c r="B15" s="42" t="s">
        <v>67</v>
      </c>
      <c r="C15" s="43">
        <f>C16+C17</f>
        <v>346640</v>
      </c>
      <c r="D15" s="43">
        <v>0</v>
      </c>
      <c r="F15" s="17"/>
    </row>
    <row r="16" spans="1:17" ht="15.75" x14ac:dyDescent="0.25">
      <c r="A16" s="23" t="s">
        <v>43</v>
      </c>
      <c r="B16" s="20" t="s">
        <v>68</v>
      </c>
      <c r="C16" s="19">
        <f>[2]Sigurime!$C$29</f>
        <v>296540</v>
      </c>
      <c r="D16" s="19">
        <v>0</v>
      </c>
      <c r="F16" s="14"/>
      <c r="Q16" s="83"/>
    </row>
    <row r="17" spans="1:6" ht="15.75" x14ac:dyDescent="0.25">
      <c r="A17" s="23" t="s">
        <v>43</v>
      </c>
      <c r="B17" s="20" t="s">
        <v>69</v>
      </c>
      <c r="C17" s="19">
        <f>[2]Sigurime!$C$30</f>
        <v>50100</v>
      </c>
      <c r="D17" s="19">
        <v>0</v>
      </c>
      <c r="F17" s="14"/>
    </row>
    <row r="18" spans="1:6" ht="15.75" x14ac:dyDescent="0.25">
      <c r="A18" s="40">
        <v>3</v>
      </c>
      <c r="B18" s="44" t="s">
        <v>70</v>
      </c>
      <c r="C18" s="73">
        <v>0</v>
      </c>
      <c r="D18" s="73">
        <v>0</v>
      </c>
    </row>
    <row r="19" spans="1:6" s="6" customFormat="1" ht="15.75" x14ac:dyDescent="0.2">
      <c r="A19" s="45">
        <v>4</v>
      </c>
      <c r="B19" s="46" t="s">
        <v>71</v>
      </c>
      <c r="C19" s="43">
        <f>SUM(C20:C28)</f>
        <v>57902850</v>
      </c>
      <c r="D19" s="43">
        <v>0</v>
      </c>
      <c r="F19" s="8"/>
    </row>
    <row r="20" spans="1:6" s="5" customFormat="1" ht="15.75" x14ac:dyDescent="0.2">
      <c r="A20" s="32" t="s">
        <v>43</v>
      </c>
      <c r="B20" s="35" t="s">
        <v>72</v>
      </c>
      <c r="C20" s="65"/>
      <c r="D20" s="65"/>
    </row>
    <row r="21" spans="1:6" s="5" customFormat="1" ht="15.75" x14ac:dyDescent="0.2">
      <c r="A21" s="32" t="s">
        <v>43</v>
      </c>
      <c r="B21" s="35" t="s">
        <v>121</v>
      </c>
      <c r="C21" s="65">
        <v>94672</v>
      </c>
      <c r="D21" s="65"/>
    </row>
    <row r="22" spans="1:6" ht="15.75" x14ac:dyDescent="0.25">
      <c r="A22" s="23" t="s">
        <v>43</v>
      </c>
      <c r="B22" s="20" t="s">
        <v>123</v>
      </c>
      <c r="C22" s="19">
        <f>'AKTIVI PASIV  '!E22</f>
        <v>39960</v>
      </c>
      <c r="D22" s="19">
        <v>0</v>
      </c>
    </row>
    <row r="23" spans="1:6" ht="15.75" x14ac:dyDescent="0.25">
      <c r="A23" s="23" t="s">
        <v>43</v>
      </c>
      <c r="B23" s="35" t="s">
        <v>73</v>
      </c>
      <c r="C23" s="65">
        <v>120750</v>
      </c>
      <c r="D23" s="65"/>
    </row>
    <row r="24" spans="1:6" ht="15.75" x14ac:dyDescent="0.25">
      <c r="A24" s="23" t="s">
        <v>43</v>
      </c>
      <c r="B24" s="20" t="s">
        <v>108</v>
      </c>
      <c r="C24" s="19">
        <v>57321344</v>
      </c>
      <c r="D24" s="19">
        <v>0</v>
      </c>
    </row>
    <row r="25" spans="1:6" ht="15.75" x14ac:dyDescent="0.25">
      <c r="A25" s="23" t="s">
        <v>43</v>
      </c>
      <c r="B25" s="20" t="s">
        <v>102</v>
      </c>
      <c r="C25" s="19">
        <v>83085</v>
      </c>
      <c r="D25" s="19">
        <v>0</v>
      </c>
    </row>
    <row r="26" spans="1:6" ht="15.75" x14ac:dyDescent="0.25">
      <c r="A26" s="23" t="s">
        <v>43</v>
      </c>
      <c r="B26" s="20" t="s">
        <v>74</v>
      </c>
      <c r="C26" s="19">
        <v>42800</v>
      </c>
      <c r="D26" s="19"/>
    </row>
    <row r="27" spans="1:6" s="6" customFormat="1" ht="15.75" x14ac:dyDescent="0.2">
      <c r="A27" s="34"/>
      <c r="B27" s="33" t="s">
        <v>101</v>
      </c>
      <c r="C27" s="65">
        <v>200239</v>
      </c>
      <c r="D27" s="65">
        <v>0</v>
      </c>
      <c r="F27" s="8"/>
    </row>
    <row r="28" spans="1:6" s="2" customFormat="1" ht="15.75" x14ac:dyDescent="0.25">
      <c r="A28" s="21" t="s">
        <v>43</v>
      </c>
      <c r="B28" s="22" t="s">
        <v>75</v>
      </c>
      <c r="C28" s="18"/>
      <c r="D28" s="18"/>
      <c r="F28" s="9"/>
    </row>
    <row r="29" spans="1:6" s="11" customFormat="1" ht="15.75" x14ac:dyDescent="0.25">
      <c r="A29" s="40">
        <v>5</v>
      </c>
      <c r="B29" s="39" t="s">
        <v>76</v>
      </c>
      <c r="C29" s="71">
        <f>C30</f>
        <v>1500</v>
      </c>
      <c r="D29" s="71">
        <v>0</v>
      </c>
    </row>
    <row r="30" spans="1:6" s="12" customFormat="1" ht="15.75" x14ac:dyDescent="0.25">
      <c r="A30" s="21" t="s">
        <v>43</v>
      </c>
      <c r="B30" s="20" t="s">
        <v>77</v>
      </c>
      <c r="C30" s="20">
        <v>1500</v>
      </c>
      <c r="D30" s="19">
        <v>0</v>
      </c>
    </row>
    <row r="31" spans="1:6" s="12" customFormat="1" ht="15.75" x14ac:dyDescent="0.25">
      <c r="A31" s="47"/>
      <c r="B31" s="48" t="s">
        <v>83</v>
      </c>
      <c r="C31" s="74">
        <f>C13+C15+C18+C19+C29</f>
        <v>58250990</v>
      </c>
      <c r="D31" s="74">
        <v>0</v>
      </c>
    </row>
    <row r="32" spans="1:6" s="12" customFormat="1" ht="15.75" x14ac:dyDescent="0.25">
      <c r="A32" s="36"/>
      <c r="B32" s="37" t="s">
        <v>78</v>
      </c>
      <c r="C32" s="30">
        <f>C9-C31</f>
        <v>527769</v>
      </c>
      <c r="D32" s="30">
        <v>0</v>
      </c>
    </row>
    <row r="33" spans="1:6" s="12" customFormat="1" ht="15.75" x14ac:dyDescent="0.25">
      <c r="A33" s="47"/>
      <c r="B33" s="49" t="s">
        <v>122</v>
      </c>
      <c r="C33" s="75">
        <f>C32*15%</f>
        <v>79165.349999999991</v>
      </c>
      <c r="D33" s="75">
        <v>0</v>
      </c>
    </row>
    <row r="34" spans="1:6" s="12" customFormat="1" ht="15.75" x14ac:dyDescent="0.25">
      <c r="A34" s="36"/>
      <c r="B34" s="37" t="s">
        <v>81</v>
      </c>
      <c r="C34" s="37"/>
      <c r="D34" s="37"/>
    </row>
    <row r="35" spans="1:6" s="12" customFormat="1" ht="15.75" x14ac:dyDescent="0.25">
      <c r="A35" s="36"/>
      <c r="B35" s="37" t="s">
        <v>84</v>
      </c>
      <c r="C35" s="37">
        <v>0</v>
      </c>
      <c r="D35" s="30">
        <v>0</v>
      </c>
    </row>
    <row r="36" spans="1:6" s="12" customFormat="1" ht="15.75" x14ac:dyDescent="0.25">
      <c r="A36" s="36"/>
      <c r="B36" s="37" t="s">
        <v>82</v>
      </c>
      <c r="C36" s="30">
        <f>C33-C34-C35</f>
        <v>79165.349999999991</v>
      </c>
      <c r="D36" s="30">
        <v>0</v>
      </c>
    </row>
    <row r="37" spans="1:6" ht="16.5" thickBot="1" x14ac:dyDescent="0.3">
      <c r="A37" s="50"/>
      <c r="B37" s="51" t="s">
        <v>79</v>
      </c>
      <c r="C37" s="76">
        <f>C32-C33</f>
        <v>448603.65</v>
      </c>
      <c r="D37" s="76"/>
      <c r="F37" s="111">
        <f>C32/C9*100</f>
        <v>0.89789068190432531</v>
      </c>
    </row>
  </sheetData>
  <phoneticPr fontId="2" type="noConversion"/>
  <pageMargins left="0.75" right="0.75" top="1" bottom="1" header="0.5" footer="0.5"/>
  <pageSetup orientation="portrait" verticalDpi="4294967295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0"/>
  <sheetViews>
    <sheetView topLeftCell="A25" workbookViewId="0">
      <selection activeCell="F56" sqref="F56"/>
    </sheetView>
  </sheetViews>
  <sheetFormatPr defaultRowHeight="12.75" x14ac:dyDescent="0.2"/>
  <cols>
    <col min="3" max="3" width="24" bestFit="1" customWidth="1"/>
    <col min="7" max="7" width="11.28515625" bestFit="1" customWidth="1"/>
  </cols>
  <sheetData>
    <row r="1" spans="1:8" ht="13.5" thickBot="1" x14ac:dyDescent="0.25">
      <c r="A1" s="52"/>
      <c r="B1" s="52"/>
      <c r="C1" s="52"/>
      <c r="D1" s="52"/>
      <c r="E1" s="52"/>
      <c r="F1" s="52"/>
      <c r="G1" s="52"/>
      <c r="H1" s="52"/>
    </row>
    <row r="2" spans="1:8" ht="13.5" thickTop="1" x14ac:dyDescent="0.2">
      <c r="A2" s="52"/>
      <c r="B2" s="2" t="s">
        <v>109</v>
      </c>
      <c r="C2" s="54"/>
      <c r="D2" s="54"/>
      <c r="E2" s="54"/>
      <c r="F2" s="54"/>
      <c r="G2" s="54"/>
      <c r="H2" s="55"/>
    </row>
    <row r="3" spans="1:8" x14ac:dyDescent="0.2">
      <c r="A3" s="52"/>
      <c r="B3" s="56"/>
      <c r="C3" s="52"/>
      <c r="D3" s="52"/>
      <c r="E3" s="52"/>
      <c r="F3" s="52"/>
      <c r="G3" s="52"/>
      <c r="H3" s="57"/>
    </row>
    <row r="4" spans="1:8" ht="15.75" x14ac:dyDescent="0.25">
      <c r="A4" s="52"/>
      <c r="B4" s="56"/>
      <c r="C4" s="52"/>
      <c r="D4" s="139"/>
      <c r="E4" s="139"/>
      <c r="F4" s="139"/>
      <c r="G4" s="58"/>
      <c r="H4" s="57"/>
    </row>
    <row r="5" spans="1:8" x14ac:dyDescent="0.2">
      <c r="A5" s="52"/>
      <c r="B5" s="56"/>
      <c r="C5" s="120" t="s">
        <v>113</v>
      </c>
      <c r="D5" s="52"/>
      <c r="E5" s="52"/>
      <c r="F5" s="52"/>
      <c r="G5" s="52"/>
      <c r="H5" s="57"/>
    </row>
    <row r="6" spans="1:8" x14ac:dyDescent="0.2">
      <c r="A6" s="52"/>
      <c r="B6" s="56"/>
      <c r="C6" s="52"/>
      <c r="D6" s="52"/>
      <c r="E6" s="52"/>
      <c r="F6" s="52"/>
      <c r="G6" s="52"/>
      <c r="H6" s="57"/>
    </row>
    <row r="7" spans="1:8" ht="12.75" customHeight="1" x14ac:dyDescent="0.2">
      <c r="A7" s="52"/>
      <c r="B7" s="85" t="s">
        <v>105</v>
      </c>
      <c r="C7" s="84" t="s">
        <v>104</v>
      </c>
      <c r="D7" s="67" t="s">
        <v>93</v>
      </c>
      <c r="E7" s="67" t="s">
        <v>94</v>
      </c>
      <c r="F7" s="67" t="s">
        <v>95</v>
      </c>
      <c r="G7" s="67" t="s">
        <v>96</v>
      </c>
      <c r="H7" s="57"/>
    </row>
    <row r="8" spans="1:8" x14ac:dyDescent="0.2">
      <c r="A8" s="52"/>
      <c r="B8" s="85">
        <v>1</v>
      </c>
      <c r="C8" s="125"/>
      <c r="D8" s="125"/>
      <c r="E8" s="126"/>
      <c r="F8" s="126"/>
      <c r="G8" s="126"/>
      <c r="H8" s="57"/>
    </row>
    <row r="9" spans="1:8" x14ac:dyDescent="0.2">
      <c r="A9" s="52"/>
      <c r="B9" s="85">
        <v>2</v>
      </c>
      <c r="C9" s="125"/>
      <c r="D9" s="125"/>
      <c r="E9" s="126"/>
      <c r="F9" s="126"/>
      <c r="G9" s="126"/>
      <c r="H9" s="57"/>
    </row>
    <row r="10" spans="1:8" x14ac:dyDescent="0.2">
      <c r="A10" s="52"/>
      <c r="B10" s="85">
        <v>3</v>
      </c>
      <c r="C10" s="125"/>
      <c r="D10" s="125"/>
      <c r="E10" s="126"/>
      <c r="F10" s="126"/>
      <c r="G10" s="126"/>
      <c r="H10" s="57"/>
    </row>
    <row r="11" spans="1:8" x14ac:dyDescent="0.2">
      <c r="A11" s="52"/>
      <c r="B11" s="85">
        <v>4</v>
      </c>
      <c r="C11" s="125"/>
      <c r="D11" s="125"/>
      <c r="E11" s="126"/>
      <c r="F11" s="126"/>
      <c r="G11" s="126"/>
      <c r="H11" s="57"/>
    </row>
    <row r="12" spans="1:8" x14ac:dyDescent="0.2">
      <c r="A12" s="52"/>
      <c r="B12" s="85">
        <v>5</v>
      </c>
      <c r="C12" s="125"/>
      <c r="D12" s="125"/>
      <c r="E12" s="126"/>
      <c r="F12" s="126"/>
      <c r="G12" s="126"/>
      <c r="H12" s="57"/>
    </row>
    <row r="13" spans="1:8" x14ac:dyDescent="0.2">
      <c r="A13" s="52"/>
      <c r="B13" s="85">
        <v>6</v>
      </c>
      <c r="C13" s="125"/>
      <c r="D13" s="125"/>
      <c r="E13" s="126"/>
      <c r="F13" s="126"/>
      <c r="G13" s="126"/>
      <c r="H13" s="57"/>
    </row>
    <row r="14" spans="1:8" x14ac:dyDescent="0.2">
      <c r="A14" s="52"/>
      <c r="B14" s="85">
        <v>7</v>
      </c>
      <c r="C14" s="125"/>
      <c r="D14" s="125"/>
      <c r="E14" s="126"/>
      <c r="F14" s="126"/>
      <c r="G14" s="126"/>
      <c r="H14" s="57"/>
    </row>
    <row r="15" spans="1:8" x14ac:dyDescent="0.2">
      <c r="A15" s="52"/>
      <c r="B15" s="85"/>
      <c r="C15" s="118"/>
      <c r="D15" s="118"/>
      <c r="E15" s="119"/>
      <c r="F15" s="119"/>
      <c r="G15" s="119"/>
      <c r="H15" s="57"/>
    </row>
    <row r="16" spans="1:8" x14ac:dyDescent="0.2">
      <c r="A16" s="52"/>
      <c r="B16" s="85"/>
      <c r="C16" s="118"/>
      <c r="D16" s="118"/>
      <c r="E16" s="119"/>
      <c r="F16" s="119"/>
      <c r="G16" s="119"/>
      <c r="H16" s="57"/>
    </row>
    <row r="17" spans="1:8" x14ac:dyDescent="0.2">
      <c r="A17" s="52"/>
      <c r="B17" s="85"/>
      <c r="C17" s="118"/>
      <c r="D17" s="118"/>
      <c r="E17" s="119"/>
      <c r="F17" s="119"/>
      <c r="G17" s="119"/>
      <c r="H17" s="57"/>
    </row>
    <row r="18" spans="1:8" x14ac:dyDescent="0.2">
      <c r="A18" s="52"/>
      <c r="B18" s="85"/>
      <c r="C18" s="118"/>
      <c r="D18" s="118"/>
      <c r="E18" s="119"/>
      <c r="F18" s="119"/>
      <c r="G18" s="119"/>
      <c r="H18" s="57"/>
    </row>
    <row r="19" spans="1:8" x14ac:dyDescent="0.2">
      <c r="A19" s="52"/>
      <c r="B19" s="85"/>
      <c r="C19" s="118"/>
      <c r="D19" s="118"/>
      <c r="E19" s="119"/>
      <c r="F19" s="119"/>
      <c r="G19" s="119"/>
      <c r="H19" s="57"/>
    </row>
    <row r="20" spans="1:8" x14ac:dyDescent="0.2">
      <c r="A20" s="52"/>
      <c r="B20" s="85"/>
      <c r="C20" s="118"/>
      <c r="D20" s="118"/>
      <c r="E20" s="119"/>
      <c r="F20" s="119"/>
      <c r="G20" s="119"/>
      <c r="H20" s="57"/>
    </row>
    <row r="21" spans="1:8" x14ac:dyDescent="0.2">
      <c r="A21" s="52"/>
      <c r="B21" s="85"/>
      <c r="C21" s="118"/>
      <c r="D21" s="118"/>
      <c r="E21" s="119"/>
      <c r="F21" s="119"/>
      <c r="G21" s="119"/>
      <c r="H21" s="57"/>
    </row>
    <row r="22" spans="1:8" x14ac:dyDescent="0.2">
      <c r="A22" s="52"/>
      <c r="B22" s="85"/>
      <c r="C22" s="118"/>
      <c r="D22" s="118"/>
      <c r="E22" s="119"/>
      <c r="F22" s="119"/>
      <c r="G22" s="119"/>
      <c r="H22" s="57"/>
    </row>
    <row r="23" spans="1:8" x14ac:dyDescent="0.2">
      <c r="A23" s="52"/>
      <c r="B23" s="85"/>
      <c r="C23" s="118"/>
      <c r="D23" s="118"/>
      <c r="E23" s="119"/>
      <c r="F23" s="119"/>
      <c r="G23" s="119"/>
      <c r="H23" s="57"/>
    </row>
    <row r="24" spans="1:8" x14ac:dyDescent="0.2">
      <c r="A24" s="52"/>
      <c r="B24" s="85"/>
      <c r="C24" s="118"/>
      <c r="D24" s="118"/>
      <c r="E24" s="119"/>
      <c r="F24" s="119"/>
      <c r="G24" s="119"/>
      <c r="H24" s="57"/>
    </row>
    <row r="25" spans="1:8" x14ac:dyDescent="0.2">
      <c r="A25" s="52"/>
      <c r="B25" s="85"/>
      <c r="C25" s="118"/>
      <c r="D25" s="118"/>
      <c r="E25" s="119"/>
      <c r="F25" s="119"/>
      <c r="G25" s="119"/>
      <c r="H25" s="57"/>
    </row>
    <row r="26" spans="1:8" x14ac:dyDescent="0.2">
      <c r="A26" s="52"/>
      <c r="B26" s="85"/>
      <c r="C26" s="118"/>
      <c r="D26" s="118"/>
      <c r="E26" s="119"/>
      <c r="F26" s="119"/>
      <c r="G26" s="119"/>
      <c r="H26" s="57"/>
    </row>
    <row r="27" spans="1:8" x14ac:dyDescent="0.2">
      <c r="A27" s="52"/>
      <c r="B27" s="85"/>
      <c r="C27" s="118"/>
      <c r="D27" s="118"/>
      <c r="E27" s="119"/>
      <c r="F27" s="119"/>
      <c r="G27" s="119"/>
      <c r="H27" s="57"/>
    </row>
    <row r="28" spans="1:8" x14ac:dyDescent="0.2">
      <c r="A28" s="52"/>
      <c r="B28" s="85"/>
      <c r="C28" s="118"/>
      <c r="D28" s="118"/>
      <c r="E28" s="119"/>
      <c r="F28" s="119"/>
      <c r="G28" s="119"/>
      <c r="H28" s="57"/>
    </row>
    <row r="29" spans="1:8" x14ac:dyDescent="0.2">
      <c r="A29" s="52"/>
      <c r="B29" s="85"/>
      <c r="C29" s="118"/>
      <c r="D29" s="118"/>
      <c r="E29" s="119"/>
      <c r="F29" s="119"/>
      <c r="G29" s="119"/>
      <c r="H29" s="57"/>
    </row>
    <row r="30" spans="1:8" x14ac:dyDescent="0.2">
      <c r="A30" s="52"/>
      <c r="B30" s="85"/>
      <c r="C30" s="118"/>
      <c r="D30" s="118"/>
      <c r="E30" s="119"/>
      <c r="F30" s="119"/>
      <c r="G30" s="119"/>
      <c r="H30" s="57"/>
    </row>
    <row r="31" spans="1:8" x14ac:dyDescent="0.2">
      <c r="A31" s="52"/>
      <c r="B31" s="85"/>
      <c r="C31" s="118"/>
      <c r="D31" s="118"/>
      <c r="E31" s="119"/>
      <c r="F31" s="119"/>
      <c r="G31" s="119"/>
      <c r="H31" s="57"/>
    </row>
    <row r="32" spans="1:8" x14ac:dyDescent="0.2">
      <c r="A32" s="52"/>
      <c r="B32" s="85"/>
      <c r="C32" s="118"/>
      <c r="D32" s="118"/>
      <c r="E32" s="119"/>
      <c r="F32" s="119"/>
      <c r="G32" s="119"/>
      <c r="H32" s="57"/>
    </row>
    <row r="33" spans="1:8" x14ac:dyDescent="0.2">
      <c r="A33" s="52"/>
      <c r="B33" s="85"/>
      <c r="C33" s="118"/>
      <c r="D33" s="118"/>
      <c r="E33" s="119"/>
      <c r="F33" s="119"/>
      <c r="G33" s="119"/>
      <c r="H33" s="57"/>
    </row>
    <row r="34" spans="1:8" x14ac:dyDescent="0.2">
      <c r="A34" s="52"/>
      <c r="B34" s="85"/>
      <c r="C34" s="118"/>
      <c r="D34" s="118"/>
      <c r="E34" s="119"/>
      <c r="F34" s="119"/>
      <c r="G34" s="119"/>
      <c r="H34" s="57"/>
    </row>
    <row r="35" spans="1:8" x14ac:dyDescent="0.2">
      <c r="A35" s="52"/>
      <c r="B35" s="85"/>
      <c r="C35" s="118"/>
      <c r="D35" s="118"/>
      <c r="E35" s="119"/>
      <c r="F35" s="119"/>
      <c r="G35" s="119"/>
      <c r="H35" s="57"/>
    </row>
    <row r="36" spans="1:8" x14ac:dyDescent="0.2">
      <c r="A36" s="52"/>
      <c r="B36" s="85"/>
      <c r="C36" s="118"/>
      <c r="D36" s="118"/>
      <c r="E36" s="119"/>
      <c r="F36" s="119"/>
      <c r="G36" s="119"/>
      <c r="H36" s="57"/>
    </row>
    <row r="37" spans="1:8" x14ac:dyDescent="0.2">
      <c r="A37" s="52"/>
      <c r="B37" s="85"/>
      <c r="C37" s="113"/>
      <c r="D37" s="113"/>
      <c r="E37" s="112"/>
      <c r="F37" s="112"/>
      <c r="G37" s="119"/>
      <c r="H37" s="57"/>
    </row>
    <row r="38" spans="1:8" x14ac:dyDescent="0.2">
      <c r="A38" s="52"/>
      <c r="B38" s="85"/>
      <c r="C38" s="113"/>
      <c r="D38" s="113"/>
      <c r="E38" s="112"/>
      <c r="F38" s="112"/>
      <c r="G38" s="112"/>
      <c r="H38" s="57"/>
    </row>
    <row r="39" spans="1:8" x14ac:dyDescent="0.2">
      <c r="A39" s="52"/>
      <c r="B39" s="85"/>
      <c r="C39" s="84"/>
      <c r="D39" s="67"/>
      <c r="E39" s="67"/>
      <c r="F39" s="67"/>
      <c r="G39" s="114"/>
      <c r="H39" s="57"/>
    </row>
    <row r="40" spans="1:8" x14ac:dyDescent="0.2">
      <c r="A40" s="52"/>
      <c r="B40" s="85"/>
      <c r="C40" s="86" t="s">
        <v>91</v>
      </c>
      <c r="D40" s="67"/>
      <c r="E40" s="67"/>
      <c r="F40" s="67"/>
      <c r="G40" s="77">
        <f>SUM(G8:G39)</f>
        <v>0</v>
      </c>
      <c r="H40" s="57"/>
    </row>
    <row r="41" spans="1:8" x14ac:dyDescent="0.2">
      <c r="A41" s="52"/>
      <c r="B41" s="85"/>
      <c r="C41" s="67" t="s">
        <v>43</v>
      </c>
      <c r="D41" s="67"/>
      <c r="E41" s="67"/>
      <c r="F41" s="67"/>
      <c r="G41" s="77"/>
      <c r="H41" s="57"/>
    </row>
    <row r="42" spans="1:8" x14ac:dyDescent="0.2">
      <c r="A42" s="52"/>
      <c r="B42" s="66"/>
      <c r="C42" s="52"/>
      <c r="D42" s="52"/>
      <c r="E42" s="52"/>
      <c r="F42" s="52"/>
      <c r="G42" s="52"/>
      <c r="H42" s="57"/>
    </row>
    <row r="43" spans="1:8" x14ac:dyDescent="0.2">
      <c r="A43" s="52"/>
      <c r="B43" s="66"/>
      <c r="C43" s="69" t="s">
        <v>97</v>
      </c>
      <c r="D43" s="52"/>
      <c r="E43" s="52"/>
      <c r="F43" s="52"/>
      <c r="G43" s="52"/>
      <c r="H43" s="57"/>
    </row>
    <row r="44" spans="1:8" x14ac:dyDescent="0.2">
      <c r="A44" s="52"/>
      <c r="B44" s="66">
        <v>2</v>
      </c>
      <c r="C44" s="52"/>
      <c r="D44" s="52"/>
      <c r="E44" s="52"/>
      <c r="F44" s="52"/>
      <c r="G44" s="52"/>
      <c r="H44" s="57"/>
    </row>
    <row r="45" spans="1:8" ht="12.75" customHeight="1" x14ac:dyDescent="0.2">
      <c r="A45" s="52"/>
      <c r="B45" s="66"/>
      <c r="C45" s="86" t="s">
        <v>98</v>
      </c>
      <c r="D45" s="67" t="s">
        <v>93</v>
      </c>
      <c r="E45" s="67" t="s">
        <v>94</v>
      </c>
      <c r="F45" s="67" t="s">
        <v>95</v>
      </c>
      <c r="G45" s="67" t="s">
        <v>96</v>
      </c>
      <c r="H45" s="57"/>
    </row>
    <row r="46" spans="1:8" ht="12.75" customHeight="1" x14ac:dyDescent="0.2">
      <c r="A46" s="52"/>
      <c r="B46" s="66">
        <v>3</v>
      </c>
      <c r="C46" s="86" t="s">
        <v>106</v>
      </c>
      <c r="D46" s="78" t="s">
        <v>103</v>
      </c>
      <c r="E46" s="78">
        <v>1</v>
      </c>
      <c r="F46" s="78">
        <f>'AKTIVI PASIV  '!D28</f>
        <v>0</v>
      </c>
      <c r="G46" s="78">
        <f>E46*F46</f>
        <v>0</v>
      </c>
      <c r="H46" s="57"/>
    </row>
    <row r="47" spans="1:8" ht="12.75" customHeight="1" x14ac:dyDescent="0.2">
      <c r="A47" s="52"/>
      <c r="B47" s="66"/>
      <c r="C47" s="86" t="s">
        <v>99</v>
      </c>
      <c r="D47" s="68"/>
      <c r="E47" s="67"/>
      <c r="F47" s="67"/>
      <c r="G47" s="70"/>
      <c r="H47" s="57"/>
    </row>
    <row r="48" spans="1:8" ht="12.75" customHeight="1" x14ac:dyDescent="0.2">
      <c r="A48" s="52"/>
      <c r="B48" s="66"/>
      <c r="C48" s="86" t="s">
        <v>110</v>
      </c>
      <c r="D48" s="67"/>
      <c r="E48" s="67"/>
      <c r="F48" s="67"/>
      <c r="G48" s="70"/>
      <c r="H48" s="57"/>
    </row>
    <row r="49" spans="1:8" x14ac:dyDescent="0.2">
      <c r="A49" s="52"/>
      <c r="B49" s="66"/>
      <c r="C49" s="86" t="s">
        <v>91</v>
      </c>
      <c r="D49" s="67"/>
      <c r="E49" s="67"/>
      <c r="F49" s="67"/>
      <c r="G49" s="70">
        <f>SUM(G46:G48)</f>
        <v>0</v>
      </c>
      <c r="H49" s="57"/>
    </row>
    <row r="50" spans="1:8" x14ac:dyDescent="0.2">
      <c r="A50" s="52"/>
      <c r="B50" s="56"/>
      <c r="C50" s="67"/>
      <c r="D50" s="67"/>
      <c r="E50" s="67"/>
      <c r="F50" s="67"/>
      <c r="G50" s="70"/>
      <c r="H50" s="57"/>
    </row>
    <row r="51" spans="1:8" x14ac:dyDescent="0.2">
      <c r="A51" s="52"/>
      <c r="B51" s="56"/>
      <c r="C51" s="68" t="s">
        <v>100</v>
      </c>
      <c r="D51" s="67"/>
      <c r="E51" s="67"/>
      <c r="F51" s="67"/>
      <c r="G51" s="67"/>
      <c r="H51" s="57"/>
    </row>
    <row r="52" spans="1:8" x14ac:dyDescent="0.2">
      <c r="A52" s="52"/>
      <c r="B52" s="56">
        <v>4</v>
      </c>
      <c r="C52" s="67"/>
      <c r="D52" s="67"/>
      <c r="E52" s="67"/>
      <c r="F52" s="67"/>
      <c r="G52" s="67"/>
      <c r="H52" s="57"/>
    </row>
    <row r="53" spans="1:8" x14ac:dyDescent="0.2">
      <c r="A53" s="52"/>
      <c r="B53" s="56"/>
      <c r="C53" s="67"/>
      <c r="D53" s="67"/>
      <c r="E53" s="67"/>
      <c r="F53" s="67"/>
      <c r="G53" s="67"/>
      <c r="H53" s="57"/>
    </row>
    <row r="54" spans="1:8" x14ac:dyDescent="0.2">
      <c r="A54" s="52"/>
      <c r="B54" s="56"/>
      <c r="C54" s="67"/>
      <c r="D54" s="67"/>
      <c r="E54" s="67"/>
      <c r="F54" s="67"/>
      <c r="G54" s="67"/>
      <c r="H54" s="57"/>
    </row>
    <row r="55" spans="1:8" ht="15" x14ac:dyDescent="0.2">
      <c r="A55" s="52"/>
      <c r="B55" s="59" t="s">
        <v>90</v>
      </c>
      <c r="C55" s="81"/>
      <c r="D55" s="60"/>
      <c r="E55" s="60"/>
      <c r="F55" s="60"/>
      <c r="G55" s="60"/>
      <c r="H55" s="61"/>
    </row>
    <row r="56" spans="1:8" ht="15" x14ac:dyDescent="0.2">
      <c r="A56" s="52"/>
      <c r="B56" s="80" t="s">
        <v>43</v>
      </c>
      <c r="C56" s="60"/>
      <c r="D56" s="81"/>
      <c r="E56" s="81"/>
      <c r="F56" s="81" t="s">
        <v>120</v>
      </c>
      <c r="G56" s="81"/>
      <c r="H56" s="82"/>
    </row>
    <row r="57" spans="1:8" ht="15" x14ac:dyDescent="0.2">
      <c r="A57" s="52"/>
      <c r="B57" s="59"/>
      <c r="C57" s="52"/>
      <c r="D57" s="60"/>
      <c r="E57" s="60"/>
      <c r="F57" s="60"/>
      <c r="G57" s="60"/>
      <c r="H57" s="61"/>
    </row>
    <row r="58" spans="1:8" x14ac:dyDescent="0.2">
      <c r="A58" s="52"/>
      <c r="B58" s="56"/>
      <c r="D58" s="52"/>
      <c r="E58" s="52"/>
      <c r="F58" s="52"/>
      <c r="G58" s="52"/>
      <c r="H58" s="57"/>
    </row>
    <row r="59" spans="1:8" ht="13.5" thickBot="1" x14ac:dyDescent="0.25">
      <c r="A59" s="52"/>
      <c r="B59" s="62"/>
      <c r="C59" s="63"/>
      <c r="D59" s="63"/>
      <c r="E59" s="63"/>
      <c r="F59" s="63"/>
      <c r="G59" s="63"/>
      <c r="H59" s="64"/>
    </row>
    <row r="60" spans="1:8" ht="13.5" thickTop="1" x14ac:dyDescent="0.2"/>
  </sheetData>
  <mergeCells count="1">
    <mergeCell ref="D4:F4"/>
  </mergeCells>
  <pageMargins left="0.7" right="0.7" top="0.75" bottom="0.75" header="0.3" footer="0.3"/>
  <pageSetup scale="90" orientation="portrait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58"/>
  <sheetViews>
    <sheetView tabSelected="1" topLeftCell="A28" workbookViewId="0">
      <selection activeCell="F49" sqref="F49"/>
    </sheetView>
  </sheetViews>
  <sheetFormatPr defaultRowHeight="12.75" x14ac:dyDescent="0.2"/>
  <sheetData>
    <row r="1" spans="1:10" ht="13.5" thickBot="1" x14ac:dyDescent="0.25">
      <c r="A1" s="52"/>
      <c r="B1" s="52"/>
      <c r="C1" s="52"/>
      <c r="D1" s="52"/>
      <c r="E1" s="52"/>
      <c r="F1" s="52"/>
      <c r="G1" s="52"/>
      <c r="H1" s="52"/>
      <c r="I1" s="52"/>
      <c r="J1" s="52"/>
    </row>
    <row r="2" spans="1:10" ht="13.5" thickTop="1" x14ac:dyDescent="0.2">
      <c r="A2" s="52"/>
      <c r="B2" s="53"/>
      <c r="C2" s="54"/>
      <c r="D2" s="54"/>
      <c r="E2" s="54"/>
      <c r="F2" s="54"/>
      <c r="G2" s="54"/>
      <c r="H2" s="54"/>
      <c r="I2" s="54"/>
      <c r="J2" s="55"/>
    </row>
    <row r="3" spans="1:10" x14ac:dyDescent="0.2">
      <c r="A3" s="52"/>
      <c r="B3" s="56"/>
      <c r="C3" s="52"/>
      <c r="D3" s="52"/>
      <c r="E3" s="52"/>
      <c r="F3" s="52"/>
      <c r="G3" s="52"/>
      <c r="H3" s="52"/>
      <c r="I3" s="52"/>
      <c r="J3" s="57"/>
    </row>
    <row r="4" spans="1:10" ht="15.75" x14ac:dyDescent="0.25">
      <c r="A4" s="52"/>
      <c r="B4" s="56"/>
      <c r="C4" s="52"/>
      <c r="D4" s="139" t="s">
        <v>86</v>
      </c>
      <c r="E4" s="139"/>
      <c r="F4" s="139"/>
      <c r="G4" s="139"/>
      <c r="H4" s="139"/>
      <c r="I4" s="58"/>
      <c r="J4" s="57"/>
    </row>
    <row r="5" spans="1:10" x14ac:dyDescent="0.2">
      <c r="A5" s="52"/>
      <c r="B5" s="56"/>
      <c r="C5" s="52"/>
      <c r="D5" s="52"/>
      <c r="E5" s="52"/>
      <c r="F5" s="52"/>
      <c r="G5" s="52"/>
      <c r="H5" s="52"/>
      <c r="I5" s="52"/>
      <c r="J5" s="57"/>
    </row>
    <row r="6" spans="1:10" x14ac:dyDescent="0.2">
      <c r="A6" s="52"/>
      <c r="B6" s="56"/>
      <c r="C6" s="52"/>
      <c r="D6" s="52"/>
      <c r="E6" s="52"/>
      <c r="F6" s="52"/>
      <c r="G6" s="52"/>
      <c r="H6" s="52"/>
      <c r="I6" s="52"/>
      <c r="J6" s="57"/>
    </row>
    <row r="7" spans="1:10" x14ac:dyDescent="0.2">
      <c r="A7" s="52"/>
      <c r="B7" s="56"/>
      <c r="C7" s="52" t="s">
        <v>87</v>
      </c>
      <c r="D7" s="52"/>
      <c r="E7" s="52"/>
      <c r="F7" s="52"/>
      <c r="G7" s="52"/>
      <c r="H7" s="52"/>
      <c r="I7" s="52"/>
      <c r="J7" s="57"/>
    </row>
    <row r="8" spans="1:10" x14ac:dyDescent="0.2">
      <c r="A8" s="52"/>
      <c r="B8" s="56"/>
      <c r="C8" s="52"/>
      <c r="D8" s="52"/>
      <c r="E8" s="52"/>
      <c r="F8" s="52"/>
      <c r="G8" s="52"/>
      <c r="H8" s="52"/>
      <c r="I8" s="52"/>
      <c r="J8" s="57"/>
    </row>
    <row r="9" spans="1:10" x14ac:dyDescent="0.2">
      <c r="A9" s="52"/>
      <c r="B9" s="56"/>
      <c r="C9" s="52" t="s">
        <v>88</v>
      </c>
      <c r="D9" s="52"/>
      <c r="E9" s="52"/>
      <c r="F9" s="52"/>
      <c r="G9" s="52"/>
      <c r="H9" s="52"/>
      <c r="I9" s="52"/>
      <c r="J9" s="57"/>
    </row>
    <row r="10" spans="1:10" x14ac:dyDescent="0.2">
      <c r="A10" s="52"/>
      <c r="B10" s="56"/>
      <c r="C10" s="52"/>
      <c r="D10" s="52"/>
      <c r="E10" s="52"/>
      <c r="F10" s="52"/>
      <c r="G10" s="52"/>
      <c r="H10" s="52"/>
      <c r="I10" s="52"/>
      <c r="J10" s="57"/>
    </row>
    <row r="11" spans="1:10" x14ac:dyDescent="0.2">
      <c r="A11" s="52"/>
      <c r="B11" s="56"/>
      <c r="C11" s="52"/>
      <c r="D11" s="52"/>
      <c r="E11" s="52"/>
      <c r="F11" s="52"/>
      <c r="G11" s="52"/>
      <c r="H11" s="52"/>
      <c r="I11" s="52"/>
      <c r="J11" s="57"/>
    </row>
    <row r="12" spans="1:10" x14ac:dyDescent="0.2">
      <c r="A12" s="52"/>
      <c r="B12" s="56"/>
      <c r="C12" s="52" t="s">
        <v>89</v>
      </c>
      <c r="D12" s="52"/>
      <c r="E12" s="52"/>
      <c r="F12" s="52"/>
      <c r="G12" s="52"/>
      <c r="H12" s="52"/>
      <c r="I12" s="52"/>
      <c r="J12" s="57"/>
    </row>
    <row r="13" spans="1:10" x14ac:dyDescent="0.2">
      <c r="A13" s="52"/>
      <c r="B13" s="56"/>
      <c r="C13" s="52"/>
      <c r="D13" s="52"/>
      <c r="E13" s="52"/>
      <c r="F13" s="52"/>
      <c r="G13" s="52"/>
      <c r="H13" s="52"/>
      <c r="I13" s="52"/>
      <c r="J13" s="57"/>
    </row>
    <row r="14" spans="1:10" x14ac:dyDescent="0.2">
      <c r="A14" s="52"/>
      <c r="B14" s="56"/>
      <c r="C14" s="52"/>
      <c r="D14" s="52"/>
      <c r="E14" s="52"/>
      <c r="F14" s="52"/>
      <c r="G14" s="52"/>
      <c r="H14" s="52"/>
      <c r="I14" s="52"/>
      <c r="J14" s="57"/>
    </row>
    <row r="15" spans="1:10" x14ac:dyDescent="0.2">
      <c r="A15" s="52"/>
      <c r="B15" s="56"/>
      <c r="C15" s="52"/>
      <c r="D15" s="52"/>
      <c r="E15" s="52"/>
      <c r="F15" s="52"/>
      <c r="G15" s="52"/>
      <c r="H15" s="52"/>
      <c r="I15" s="52"/>
      <c r="J15" s="57"/>
    </row>
    <row r="16" spans="1:10" x14ac:dyDescent="0.2">
      <c r="A16" s="52"/>
      <c r="B16" s="56"/>
      <c r="C16" s="52"/>
      <c r="D16" s="52"/>
      <c r="E16" s="52"/>
      <c r="F16" s="52"/>
      <c r="G16" s="52"/>
      <c r="H16" s="52"/>
      <c r="I16" s="52"/>
      <c r="J16" s="57"/>
    </row>
    <row r="17" spans="1:10" x14ac:dyDescent="0.2">
      <c r="A17" s="52"/>
      <c r="B17" s="56"/>
      <c r="C17" s="52"/>
      <c r="D17" s="52"/>
      <c r="E17" s="52"/>
      <c r="F17" s="52"/>
      <c r="G17" s="52"/>
      <c r="H17" s="52"/>
      <c r="I17" s="52"/>
      <c r="J17" s="57"/>
    </row>
    <row r="18" spans="1:10" x14ac:dyDescent="0.2">
      <c r="A18" s="52"/>
      <c r="B18" s="56"/>
      <c r="C18" s="52"/>
      <c r="D18" s="52"/>
      <c r="E18" s="52"/>
      <c r="F18" s="52"/>
      <c r="G18" s="52"/>
      <c r="H18" s="52"/>
      <c r="I18" s="52"/>
      <c r="J18" s="57"/>
    </row>
    <row r="19" spans="1:10" x14ac:dyDescent="0.2">
      <c r="A19" s="52"/>
      <c r="B19" s="56"/>
      <c r="C19" s="52"/>
      <c r="D19" s="52"/>
      <c r="E19" s="52"/>
      <c r="F19" s="52"/>
      <c r="G19" s="52"/>
      <c r="H19" s="52"/>
      <c r="I19" s="52"/>
      <c r="J19" s="57"/>
    </row>
    <row r="20" spans="1:10" x14ac:dyDescent="0.2">
      <c r="A20" s="52"/>
      <c r="B20" s="56"/>
      <c r="C20" s="52"/>
      <c r="D20" s="52"/>
      <c r="E20" s="52"/>
      <c r="F20" s="52"/>
      <c r="G20" s="52"/>
      <c r="H20" s="52"/>
      <c r="I20" s="52"/>
      <c r="J20" s="57"/>
    </row>
    <row r="21" spans="1:10" x14ac:dyDescent="0.2">
      <c r="A21" s="52"/>
      <c r="B21" s="56"/>
      <c r="C21" s="52"/>
      <c r="D21" s="52"/>
      <c r="E21" s="52"/>
      <c r="F21" s="52"/>
      <c r="G21" s="52"/>
      <c r="H21" s="52"/>
      <c r="I21" s="52"/>
      <c r="J21" s="57"/>
    </row>
    <row r="22" spans="1:10" x14ac:dyDescent="0.2">
      <c r="A22" s="52"/>
      <c r="B22" s="56"/>
      <c r="C22" s="52"/>
      <c r="D22" s="52"/>
      <c r="E22" s="52"/>
      <c r="F22" s="52"/>
      <c r="G22" s="52"/>
      <c r="H22" s="52"/>
      <c r="I22" s="52"/>
      <c r="J22" s="57"/>
    </row>
    <row r="23" spans="1:10" x14ac:dyDescent="0.2">
      <c r="A23" s="52"/>
      <c r="B23" s="56"/>
      <c r="C23" s="52"/>
      <c r="D23" s="52"/>
      <c r="E23" s="52"/>
      <c r="F23" s="52"/>
      <c r="G23" s="52"/>
      <c r="H23" s="52"/>
      <c r="I23" s="52"/>
      <c r="J23" s="57"/>
    </row>
    <row r="24" spans="1:10" x14ac:dyDescent="0.2">
      <c r="A24" s="52"/>
      <c r="B24" s="56"/>
      <c r="C24" s="52"/>
      <c r="D24" s="52"/>
      <c r="E24" s="52"/>
      <c r="F24" s="52"/>
      <c r="G24" s="52"/>
      <c r="H24" s="52"/>
      <c r="I24" s="52"/>
      <c r="J24" s="57"/>
    </row>
    <row r="25" spans="1:10" x14ac:dyDescent="0.2">
      <c r="A25" s="52"/>
      <c r="B25" s="56"/>
      <c r="C25" s="52"/>
      <c r="D25" s="52"/>
      <c r="E25" s="52"/>
      <c r="F25" s="52"/>
      <c r="G25" s="52"/>
      <c r="H25" s="52"/>
      <c r="I25" s="52"/>
      <c r="J25" s="57"/>
    </row>
    <row r="26" spans="1:10" x14ac:dyDescent="0.2">
      <c r="A26" s="52"/>
      <c r="B26" s="56"/>
      <c r="C26" s="52"/>
      <c r="D26" s="52"/>
      <c r="E26" s="52"/>
      <c r="F26" s="52"/>
      <c r="G26" s="52"/>
      <c r="H26" s="52"/>
      <c r="I26" s="52"/>
      <c r="J26" s="57"/>
    </row>
    <row r="27" spans="1:10" x14ac:dyDescent="0.2">
      <c r="A27" s="52"/>
      <c r="B27" s="56"/>
      <c r="C27" s="52"/>
      <c r="D27" s="52"/>
      <c r="E27" s="52"/>
      <c r="F27" s="52"/>
      <c r="G27" s="52"/>
      <c r="H27" s="52"/>
      <c r="I27" s="52"/>
      <c r="J27" s="57"/>
    </row>
    <row r="28" spans="1:10" x14ac:dyDescent="0.2">
      <c r="A28" s="52"/>
      <c r="B28" s="56"/>
      <c r="C28" s="52"/>
      <c r="D28" s="52"/>
      <c r="E28" s="52"/>
      <c r="F28" s="52"/>
      <c r="G28" s="52"/>
      <c r="H28" s="52"/>
      <c r="I28" s="52"/>
      <c r="J28" s="57"/>
    </row>
    <row r="29" spans="1:10" x14ac:dyDescent="0.2">
      <c r="A29" s="52"/>
      <c r="B29" s="56"/>
      <c r="C29" s="52"/>
      <c r="D29" s="52"/>
      <c r="E29" s="52"/>
      <c r="F29" s="52"/>
      <c r="G29" s="52"/>
      <c r="H29" s="52"/>
      <c r="I29" s="52"/>
      <c r="J29" s="57"/>
    </row>
    <row r="30" spans="1:10" x14ac:dyDescent="0.2">
      <c r="A30" s="52"/>
      <c r="B30" s="56"/>
      <c r="C30" s="52"/>
      <c r="D30" s="52"/>
      <c r="E30" s="52"/>
      <c r="F30" s="52"/>
      <c r="G30" s="52"/>
      <c r="H30" s="52"/>
      <c r="I30" s="52"/>
      <c r="J30" s="57"/>
    </row>
    <row r="31" spans="1:10" x14ac:dyDescent="0.2">
      <c r="A31" s="52"/>
      <c r="B31" s="56"/>
      <c r="C31" s="52"/>
      <c r="D31" s="52"/>
      <c r="E31" s="52"/>
      <c r="F31" s="52"/>
      <c r="G31" s="52"/>
      <c r="H31" s="52"/>
      <c r="I31" s="52"/>
      <c r="J31" s="57"/>
    </row>
    <row r="32" spans="1:10" x14ac:dyDescent="0.2">
      <c r="A32" s="52"/>
      <c r="B32" s="56"/>
      <c r="C32" s="52"/>
      <c r="D32" s="52"/>
      <c r="E32" s="52"/>
      <c r="F32" s="52"/>
      <c r="G32" s="52"/>
      <c r="H32" s="52"/>
      <c r="I32" s="52"/>
      <c r="J32" s="57"/>
    </row>
    <row r="33" spans="1:10" x14ac:dyDescent="0.2">
      <c r="A33" s="52"/>
      <c r="B33" s="56"/>
      <c r="C33" s="52"/>
      <c r="D33" s="52"/>
      <c r="E33" s="52"/>
      <c r="F33" s="52"/>
      <c r="G33" s="52"/>
      <c r="H33" s="52"/>
      <c r="I33" s="52"/>
      <c r="J33" s="57"/>
    </row>
    <row r="34" spans="1:10" x14ac:dyDescent="0.2">
      <c r="A34" s="52"/>
      <c r="B34" s="56"/>
      <c r="C34" s="52"/>
      <c r="D34" s="52"/>
      <c r="E34" s="52"/>
      <c r="F34" s="52"/>
      <c r="G34" s="52"/>
      <c r="H34" s="52"/>
      <c r="I34" s="52"/>
      <c r="J34" s="57"/>
    </row>
    <row r="35" spans="1:10" x14ac:dyDescent="0.2">
      <c r="A35" s="52"/>
      <c r="B35" s="56"/>
      <c r="C35" s="52"/>
      <c r="D35" s="52"/>
      <c r="E35" s="52"/>
      <c r="F35" s="52"/>
      <c r="G35" s="52"/>
      <c r="H35" s="52"/>
      <c r="I35" s="52"/>
      <c r="J35" s="57"/>
    </row>
    <row r="36" spans="1:10" x14ac:dyDescent="0.2">
      <c r="A36" s="52"/>
      <c r="B36" s="56"/>
      <c r="C36" s="52"/>
      <c r="D36" s="52"/>
      <c r="E36" s="52"/>
      <c r="F36" s="52"/>
      <c r="G36" s="52"/>
      <c r="H36" s="52"/>
      <c r="I36" s="52"/>
      <c r="J36" s="57"/>
    </row>
    <row r="37" spans="1:10" x14ac:dyDescent="0.2">
      <c r="A37" s="52"/>
      <c r="B37" s="56"/>
      <c r="C37" s="52"/>
      <c r="D37" s="52"/>
      <c r="E37" s="52"/>
      <c r="F37" s="52"/>
      <c r="G37" s="52"/>
      <c r="H37" s="52"/>
      <c r="I37" s="52"/>
      <c r="J37" s="57"/>
    </row>
    <row r="38" spans="1:10" x14ac:dyDescent="0.2">
      <c r="A38" s="52"/>
      <c r="B38" s="56"/>
      <c r="C38" s="52"/>
      <c r="D38" s="52"/>
      <c r="E38" s="52"/>
      <c r="F38" s="52"/>
      <c r="G38" s="52"/>
      <c r="H38" s="52"/>
      <c r="I38" s="52"/>
      <c r="J38" s="57"/>
    </row>
    <row r="39" spans="1:10" x14ac:dyDescent="0.2">
      <c r="A39" s="52"/>
      <c r="B39" s="56"/>
      <c r="C39" s="52"/>
      <c r="D39" s="52"/>
      <c r="E39" s="52"/>
      <c r="F39" s="52"/>
      <c r="G39" s="52"/>
      <c r="H39" s="52"/>
      <c r="I39" s="52"/>
      <c r="J39" s="57"/>
    </row>
    <row r="40" spans="1:10" x14ac:dyDescent="0.2">
      <c r="A40" s="52"/>
      <c r="B40" s="56"/>
      <c r="C40" s="52"/>
      <c r="D40" s="52"/>
      <c r="E40" s="52"/>
      <c r="F40" s="52"/>
      <c r="G40" s="52"/>
      <c r="H40" s="52"/>
      <c r="I40" s="52"/>
      <c r="J40" s="57"/>
    </row>
    <row r="41" spans="1:10" x14ac:dyDescent="0.2">
      <c r="A41" s="52"/>
      <c r="B41" s="56"/>
      <c r="C41" s="52"/>
      <c r="D41" s="52"/>
      <c r="E41" s="52"/>
      <c r="F41" s="52"/>
      <c r="G41" s="52"/>
      <c r="H41" s="52"/>
      <c r="I41" s="52"/>
      <c r="J41" s="57"/>
    </row>
    <row r="42" spans="1:10" x14ac:dyDescent="0.2">
      <c r="A42" s="52"/>
      <c r="B42" s="56"/>
      <c r="C42" s="52"/>
      <c r="D42" s="52"/>
      <c r="E42" s="52"/>
      <c r="F42" s="52"/>
      <c r="G42" s="52"/>
      <c r="H42" s="52"/>
      <c r="I42" s="52"/>
      <c r="J42" s="57"/>
    </row>
    <row r="43" spans="1:10" x14ac:dyDescent="0.2">
      <c r="A43" s="52"/>
      <c r="B43" s="56"/>
      <c r="C43" s="52"/>
      <c r="D43" s="52"/>
      <c r="E43" s="52"/>
      <c r="F43" s="52"/>
      <c r="G43" s="52"/>
      <c r="H43" s="52"/>
      <c r="I43" s="52"/>
      <c r="J43" s="57"/>
    </row>
    <row r="44" spans="1:10" x14ac:dyDescent="0.2">
      <c r="A44" s="52"/>
      <c r="B44" s="56"/>
      <c r="C44" s="52"/>
      <c r="D44" s="52"/>
      <c r="E44" s="52"/>
      <c r="F44" s="52"/>
      <c r="G44" s="52"/>
      <c r="H44" s="52"/>
      <c r="I44" s="52"/>
      <c r="J44" s="57"/>
    </row>
    <row r="45" spans="1:10" x14ac:dyDescent="0.2">
      <c r="A45" s="52"/>
      <c r="B45" s="56"/>
      <c r="C45" s="52"/>
      <c r="D45" s="52"/>
      <c r="E45" s="52"/>
      <c r="F45" s="52"/>
      <c r="G45" s="52"/>
      <c r="H45" s="52"/>
      <c r="I45" s="52"/>
      <c r="J45" s="57"/>
    </row>
    <row r="46" spans="1:10" x14ac:dyDescent="0.2">
      <c r="A46" s="52"/>
      <c r="B46" s="56"/>
      <c r="C46" s="52"/>
      <c r="D46" s="52"/>
      <c r="E46" s="52"/>
      <c r="F46" s="52"/>
      <c r="G46" s="52"/>
      <c r="H46" s="52"/>
      <c r="I46" s="52"/>
      <c r="J46" s="57"/>
    </row>
    <row r="47" spans="1:10" ht="15" x14ac:dyDescent="0.2">
      <c r="A47" s="52"/>
      <c r="B47" s="133" t="s">
        <v>124</v>
      </c>
      <c r="C47" s="52"/>
      <c r="D47" s="52"/>
      <c r="E47" s="52"/>
      <c r="F47" s="52"/>
      <c r="G47" s="52"/>
      <c r="H47" s="52"/>
      <c r="I47" s="52"/>
      <c r="J47" s="57"/>
    </row>
    <row r="48" spans="1:10" ht="15" x14ac:dyDescent="0.2">
      <c r="A48" s="52"/>
      <c r="B48" s="56"/>
      <c r="C48" s="52"/>
      <c r="D48" s="52"/>
      <c r="E48" s="52"/>
      <c r="F48" s="52"/>
      <c r="G48" s="134"/>
      <c r="H48" s="134"/>
      <c r="I48" s="134"/>
      <c r="J48" s="135"/>
    </row>
    <row r="49" spans="1:10" ht="15" x14ac:dyDescent="0.2">
      <c r="A49" s="52"/>
      <c r="B49" s="140" t="s">
        <v>125</v>
      </c>
      <c r="C49" s="52"/>
      <c r="D49" s="52"/>
      <c r="E49" s="52"/>
      <c r="F49" s="52"/>
      <c r="H49" s="81" t="s">
        <v>120</v>
      </c>
      <c r="I49" s="134"/>
      <c r="J49" s="135"/>
    </row>
    <row r="50" spans="1:10" ht="15" x14ac:dyDescent="0.2">
      <c r="A50" s="52"/>
      <c r="B50" s="56"/>
      <c r="C50" s="52"/>
      <c r="D50" s="52"/>
      <c r="E50" s="52"/>
      <c r="F50" s="52"/>
      <c r="G50" s="60"/>
      <c r="H50" s="60"/>
      <c r="I50" s="60"/>
      <c r="J50" s="61"/>
    </row>
    <row r="51" spans="1:10" x14ac:dyDescent="0.2">
      <c r="A51" s="52"/>
      <c r="C51" s="52"/>
      <c r="D51" s="52"/>
      <c r="E51" s="52"/>
      <c r="F51" s="52"/>
      <c r="G51" s="52"/>
      <c r="H51" s="52"/>
      <c r="I51" s="52"/>
      <c r="J51" s="57"/>
    </row>
    <row r="52" spans="1:10" x14ac:dyDescent="0.2">
      <c r="A52" s="52"/>
      <c r="B52" s="56"/>
      <c r="C52" s="52"/>
      <c r="D52" s="52"/>
      <c r="E52" s="52"/>
      <c r="F52" s="52"/>
      <c r="G52" s="52"/>
      <c r="H52" s="52"/>
      <c r="I52" s="52"/>
      <c r="J52" s="57"/>
    </row>
    <row r="53" spans="1:10" ht="15" customHeight="1" x14ac:dyDescent="0.2">
      <c r="A53" s="52"/>
      <c r="C53" s="134"/>
      <c r="D53" s="134"/>
      <c r="E53" s="134"/>
      <c r="F53" s="134"/>
    </row>
    <row r="54" spans="1:10" ht="15" customHeight="1" x14ac:dyDescent="0.2">
      <c r="A54" s="52"/>
      <c r="C54" s="56"/>
    </row>
    <row r="55" spans="1:10" ht="15" x14ac:dyDescent="0.2">
      <c r="A55" s="52"/>
      <c r="B55" s="59"/>
      <c r="C55" s="60"/>
      <c r="D55" s="60"/>
      <c r="E55" s="60"/>
      <c r="F55" s="60"/>
    </row>
    <row r="56" spans="1:10" x14ac:dyDescent="0.2">
      <c r="A56" s="52"/>
      <c r="B56" s="56"/>
      <c r="C56" s="52"/>
      <c r="D56" s="52"/>
      <c r="E56" s="52"/>
      <c r="F56" s="52"/>
      <c r="G56" s="52"/>
      <c r="H56" s="52"/>
      <c r="I56" s="52"/>
      <c r="J56" s="57"/>
    </row>
    <row r="57" spans="1:10" ht="13.5" thickBot="1" x14ac:dyDescent="0.25">
      <c r="A57" s="52"/>
      <c r="B57" s="62"/>
      <c r="C57" s="63"/>
      <c r="D57" s="63"/>
      <c r="E57" s="63"/>
      <c r="F57" s="63"/>
      <c r="G57" s="63"/>
      <c r="H57" s="63"/>
      <c r="I57" s="63"/>
      <c r="J57" s="64"/>
    </row>
    <row r="58" spans="1:10" ht="13.5" thickTop="1" x14ac:dyDescent="0.2"/>
  </sheetData>
  <mergeCells count="1">
    <mergeCell ref="D4:H4"/>
  </mergeCells>
  <pageMargins left="0.7" right="0.7" top="0.75" bottom="0.75" header="0.3" footer="0.3"/>
  <pageSetup scale="90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KOPERTINA</vt:lpstr>
      <vt:lpstr>AKTIVI PASIV  </vt:lpstr>
      <vt:lpstr>Te ardhura+shpenzime</vt:lpstr>
      <vt:lpstr>INV</vt:lpstr>
      <vt:lpstr>FUND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Zyra</dc:creator>
  <cp:lastModifiedBy>ana</cp:lastModifiedBy>
  <cp:lastPrinted>2020-05-25T12:08:41Z</cp:lastPrinted>
  <dcterms:created xsi:type="dcterms:W3CDTF">2008-10-23T11:07:49Z</dcterms:created>
  <dcterms:modified xsi:type="dcterms:W3CDTF">2022-06-24T09:39:21Z</dcterms:modified>
</cp:coreProperties>
</file>