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" i="1"/>
  <c r="C16" l="1"/>
  <c r="C14"/>
  <c r="C12" s="1"/>
  <c r="C10"/>
  <c r="C17" l="1"/>
  <c r="C23" s="1"/>
  <c r="C27" s="1"/>
  <c r="B12"/>
  <c r="B17" s="1"/>
  <c r="B23" s="1"/>
  <c r="B27" s="1"/>
  <c r="N6"/>
  <c r="N7"/>
  <c r="M9"/>
  <c r="M24"/>
  <c r="N24"/>
  <c r="M27"/>
  <c r="M11"/>
  <c r="M26"/>
  <c r="N23"/>
  <c r="N25"/>
  <c r="N26"/>
  <c r="M20"/>
  <c r="N27"/>
  <c r="N21"/>
  <c r="M23"/>
  <c r="M7"/>
  <c r="M22"/>
  <c r="N19"/>
  <c r="M25"/>
  <c r="N22"/>
  <c r="M13"/>
  <c r="N17"/>
  <c r="M6"/>
  <c r="M18"/>
  <c r="N16"/>
  <c r="M21"/>
  <c r="N18"/>
  <c r="M10"/>
  <c r="N14"/>
  <c r="M16"/>
  <c r="N20"/>
  <c r="M15"/>
  <c r="N12"/>
  <c r="N8"/>
  <c r="M17"/>
  <c r="N15"/>
  <c r="N10"/>
  <c r="N11"/>
  <c r="M12"/>
  <c r="N13"/>
  <c r="M8"/>
  <c r="N9"/>
  <c r="M14"/>
  <c r="M19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<sst xmlns="http://schemas.openxmlformats.org/spreadsheetml/2006/main" count="28" uniqueCount="27">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</sst>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7">
    <numFmt numFmtId="164" formatCode="#,##0.0"/>
    <numFmt numFmtId="165" formatCode="#,##0.000000000000000000"/>
    <numFmt numFmtId="167" formatCode="#,##0.0000000000"/>
    <numFmt numFmtId="168" formatCode="#,##0.0000000000000000000000000"/>
    <numFmt numFmtId="169" formatCode="0.00000000000000000000000"/>
    <numFmt numFmtId="170" formatCode="0.0000000000000000000000000"/>
    <numFmt numFmtId="171" formatCode="0.0000000000000000000000E+00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164" fontId="1" fillId="2" borderId="1" xfId="0" applyNumberFormat="1" applyFont="1" applyFill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165" fontId="0" fillId="0" borderId="0" xfId="0" applyNumberFormat="1" applyBorder="1"/>
    <xf numFmtId="168" fontId="0" fillId="0" borderId="0" xfId="0" applyNumberFormat="1" applyBorder="1"/>
    <xf numFmtId="169" fontId="0" fillId="0" borderId="0" xfId="0" applyNumberFormat="1"/>
    <xf numFmtId="164" fontId="1" fillId="3" borderId="3" xfId="0" applyNumberFormat="1" applyFont="1" applyFill="1" applyBorder="1" applyAlignment="1">
      <alignment vertical="center"/>
    </xf>
    <xf numFmtId="164" fontId="6" fillId="0" borderId="0" xfId="0" applyNumberFormat="1" applyFont="1" applyBorder="1" applyAlignment="1">
      <alignment vertical="center"/>
    </xf>
    <xf numFmtId="167" fontId="0" fillId="0" borderId="0" xfId="0" applyNumberFormat="1"/>
    <xf numFmtId="170" fontId="0" fillId="0" borderId="0" xfId="0" applyNumberFormat="1"/>
    <xf numFmtId="171" fontId="0" fillId="0" borderId="0" xfId="0" applyNumberFormat="1"/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left" vertical="center"/>
    </xf>
    <xf numFmtId="164" fontId="1" fillId="2" borderId="2" xfId="0" applyNumberFormat="1" applyFont="1" applyFill="1" applyBorder="1" applyAlignment="1">
      <alignment vertical="center"/>
    </xf>
    <xf numFmtId="164" fontId="3" fillId="0" borderId="0" xfId="0" applyNumberFormat="1" applyFont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0"/>
  <sheetViews>
    <sheetView tabSelected="1" workbookViewId="0">
      <selection activeCell="B25" sqref="B25"/>
    </sheetView>
  </sheetViews>
  <sheetFormatPr defaultRowHeight="15"/>
  <cols>
    <col min="1" max="1" width="72.28515625" customWidth="1"/>
    <col min="2" max="2" width="32.28515625" bestFit="1" customWidth="1"/>
    <col min="3" max="3" width="20.85546875" bestFit="1" customWidth="1"/>
    <col min="5" max="5" width="18.140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4" t="s">
        <v>25</v>
      </c>
    </row>
    <row r="2" spans="1:14" ht="15" customHeight="1">
      <c r="A2" s="35" t="s">
        <v>24</v>
      </c>
      <c r="B2" s="13" t="s">
        <v>23</v>
      </c>
      <c r="C2" s="13" t="s">
        <v>23</v>
      </c>
    </row>
    <row r="3" spans="1:14" ht="15" customHeight="1">
      <c r="A3" s="36"/>
      <c r="B3" s="13" t="s">
        <v>22</v>
      </c>
      <c r="C3" s="13" t="s">
        <v>21</v>
      </c>
    </row>
    <row r="4" spans="1:14">
      <c r="A4" s="12" t="s">
        <v>20</v>
      </c>
      <c r="B4" s="1"/>
      <c r="C4" s="1"/>
    </row>
    <row r="5" spans="1:14">
      <c r="B5" s="16"/>
      <c r="C5" s="16"/>
    </row>
    <row r="6" spans="1:14">
      <c r="A6" s="7" t="s">
        <v>19</v>
      </c>
      <c r="B6" s="18">
        <v>9188122</v>
      </c>
      <c r="C6" s="18">
        <v>18040812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7" t="s">
        <v>18</v>
      </c>
      <c r="B7" s="17"/>
      <c r="C7" s="17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7" t="s">
        <v>17</v>
      </c>
      <c r="B8" s="17"/>
      <c r="C8" s="17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7" t="s">
        <v>16</v>
      </c>
      <c r="B9" s="17"/>
      <c r="C9" s="17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7" t="s">
        <v>15</v>
      </c>
      <c r="B10" s="19">
        <v>-5164712</v>
      </c>
      <c r="C10" s="19">
        <f>-15550466-0.2</f>
        <v>-15550466.199999999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7" t="s">
        <v>14</v>
      </c>
      <c r="B11" s="19"/>
      <c r="C11" s="19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7" t="s">
        <v>13</v>
      </c>
      <c r="B12" s="20">
        <f>SUM(B13:B14)</f>
        <v>-1428408</v>
      </c>
      <c r="C12" s="20">
        <f>SUM(C13:C14)</f>
        <v>-1449414.4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1" t="s">
        <v>12</v>
      </c>
      <c r="B13" s="19">
        <v>-1224000</v>
      </c>
      <c r="C13" s="19">
        <v>-1242000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1" t="s">
        <v>11</v>
      </c>
      <c r="B14" s="19">
        <v>-204408</v>
      </c>
      <c r="C14" s="19">
        <f>-207414-0.4</f>
        <v>-207414.39999999999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7" t="s">
        <v>10</v>
      </c>
      <c r="B15" s="21"/>
      <c r="C15" s="2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7" t="s">
        <v>9</v>
      </c>
      <c r="B16" s="21">
        <f>-(2025555+44310)</f>
        <v>-2069865</v>
      </c>
      <c r="C16" s="21">
        <f>-(668497+43960)-0.4</f>
        <v>-712457.4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8" t="s">
        <v>8</v>
      </c>
      <c r="B17" s="4">
        <f>SUM(B6:B12,B15:B16)</f>
        <v>525137</v>
      </c>
      <c r="C17" s="4">
        <f>SUM(C6:C12,C15:C16)</f>
        <v>328474.00000000081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5"/>
      <c r="B18" s="10"/>
      <c r="C18" s="10"/>
      <c r="M18" t="e">
        <f t="shared" ca="1" si="0"/>
        <v>#NAME?</v>
      </c>
      <c r="N18" t="e">
        <f t="shared" ca="1" si="1"/>
        <v>#NAME?</v>
      </c>
    </row>
    <row r="19" spans="1:14">
      <c r="A19" s="9" t="s">
        <v>7</v>
      </c>
      <c r="B19" s="22"/>
      <c r="C19" s="2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6" t="s">
        <v>6</v>
      </c>
      <c r="B20" s="27">
        <v>-49637</v>
      </c>
      <c r="C20" s="27">
        <v>-115499.00000000081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7" t="s">
        <v>5</v>
      </c>
      <c r="B21" s="31"/>
      <c r="C21" s="3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7" t="s">
        <v>4</v>
      </c>
      <c r="B22" s="31"/>
      <c r="C22" s="3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5" t="s">
        <v>3</v>
      </c>
      <c r="B23" s="26">
        <f>SUM(B17:B22)</f>
        <v>475500</v>
      </c>
      <c r="C23" s="26">
        <f>SUM(C17:C22)</f>
        <v>212975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32"/>
      <c r="C24" s="32"/>
      <c r="M24" t="e">
        <f t="shared" ca="1" si="0"/>
        <v>#NAME?</v>
      </c>
      <c r="N24" t="e">
        <f t="shared" ca="1" si="1"/>
        <v>#NAME?</v>
      </c>
    </row>
    <row r="25" spans="1:14" ht="15.75" thickBot="1">
      <c r="A25" s="2" t="s">
        <v>2</v>
      </c>
      <c r="B25" s="33">
        <v>-23775</v>
      </c>
      <c r="C25" s="33">
        <v>-31946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34"/>
      <c r="C26" s="34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2" t="s">
        <v>0</v>
      </c>
      <c r="B27" s="15">
        <f>+B23+B25</f>
        <v>451725</v>
      </c>
      <c r="C27" s="15">
        <f>+C23+C25</f>
        <v>181029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7"/>
      <c r="C29" s="17"/>
    </row>
    <row r="30" spans="1:14">
      <c r="A30" s="1"/>
      <c r="B30" s="24"/>
      <c r="C30" s="23"/>
    </row>
    <row r="32" spans="1:14">
      <c r="B32" s="25"/>
    </row>
    <row r="34" spans="2:2">
      <c r="B34" s="28"/>
    </row>
    <row r="36" spans="2:2">
      <c r="B36" s="29"/>
    </row>
    <row r="38" spans="2:2">
      <c r="B38" s="29"/>
    </row>
    <row r="40" spans="2:2">
      <c r="B40" s="30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GILBERTI</cp:lastModifiedBy>
  <dcterms:created xsi:type="dcterms:W3CDTF">2018-06-20T15:30:23Z</dcterms:created>
  <dcterms:modified xsi:type="dcterms:W3CDTF">2021-07-27T19:33:19Z</dcterms:modified>
</cp:coreProperties>
</file>