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RENC-PC\Documents\Bilance viti 2020 Deklarim\Shehu - A-K\"/>
    </mc:Choice>
  </mc:AlternateContent>
  <xr:revisionPtr revIDLastSave="0" documentId="13_ncr:1_{00CE55F0-F67F-440F-B87C-C31C59B3C99C}" xr6:coauthVersionLast="45" xr6:coauthVersionMax="45" xr10:uidLastSave="{00000000-0000-0000-0000-000000000000}"/>
  <bookViews>
    <workbookView xWindow="-120" yWindow="-120" windowWidth="29040" windowHeight="17790" xr2:uid="{3B0F6DEE-F9DF-4AEA-B629-BCD12DDFE193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[1]DataBase!$A:$C</definedName>
    <definedName name="MagQ" localSheetId="0">[2]MagQ!$B$7:$V$922</definedName>
    <definedName name="MagQ">[3]MagQ!$B$7:$V$390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1" l="1"/>
  <c r="B53" i="1"/>
  <c r="D52" i="1"/>
  <c r="B52" i="1"/>
  <c r="D51" i="1"/>
  <c r="B51" i="1"/>
  <c r="D50" i="1"/>
  <c r="B50" i="1"/>
  <c r="B55" i="1" s="1"/>
  <c r="D46" i="1"/>
  <c r="B46" i="1"/>
  <c r="D45" i="1"/>
  <c r="B45" i="1"/>
  <c r="D44" i="1"/>
  <c r="B44" i="1"/>
  <c r="D41" i="1"/>
  <c r="B41" i="1"/>
  <c r="D39" i="1"/>
  <c r="B39" i="1"/>
  <c r="D37" i="1"/>
  <c r="B37" i="1"/>
  <c r="D35" i="1"/>
  <c r="B35" i="1"/>
  <c r="D34" i="1"/>
  <c r="B34" i="1"/>
  <c r="D32" i="1"/>
  <c r="B32" i="1"/>
  <c r="D30" i="1"/>
  <c r="B30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D42" i="1" s="1"/>
  <c r="D47" i="1" s="1"/>
  <c r="B10" i="1"/>
  <c r="B42" i="1" s="1"/>
  <c r="B47" i="1" s="1"/>
  <c r="B57" i="1" s="1"/>
  <c r="D55" i="1" l="1"/>
  <c r="D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<sst xmlns="http://schemas.openxmlformats.org/spreadsheetml/2006/main" count="66" uniqueCount="62">
  <si>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</si>
  <si>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Shehu A-K Shpk</t>
  </si>
  <si>
    <t>NIPT L83217401K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</si>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</sst>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1E2AF5F1-F6BF-4EE8-B290-ABDA8DF4F4CF}"/>
    <cellStyle name="Normal" xfId="0" builtinId="0"/>
    <cellStyle name="Normal 21 2" xfId="3" xr:uid="{C6E89CDF-789A-4F61-808B-27835C8111D3}"/>
    <cellStyle name="Normal 3 2" xfId="6" xr:uid="{7D1354C5-144D-4338-85DD-75F94D83645D}"/>
    <cellStyle name="Normal 7" xfId="1" xr:uid="{F31DE007-108A-4444-9DA8-2DC4737160DB}"/>
    <cellStyle name="Normal_Albania_-__Income_Statement_September_2009" xfId="4" xr:uid="{FAF7B7AC-C36D-40D2-A2C0-C52D5773CDE5}"/>
    <cellStyle name="Normal_SHEET" xfId="5" xr:uid="{9FBF1545-BF2D-4D15-9588-7CDEA0D70A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Documents\Users\35569\Documents\Bilance%20Viti%202019\Bilanci%202019%20Tabaku%20shpk,%20ok,%20(Lenci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Users\Users\Lorenc\Documents\Bilance%20viti%202014-2018\Bilance%20viti%202018\Alit%20Likollari\Bilanci2018%20Alit%20Likollari%20Printua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20/Bilanci%202020%20Shehu-A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Bilanci R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 xml:space="preserve">Arka </v>
          </cell>
          <cell r="D8" t="str">
            <v>cope</v>
          </cell>
          <cell r="E8">
            <v>5409</v>
          </cell>
          <cell r="F8">
            <v>55.278333333333315</v>
          </cell>
          <cell r="G8">
            <v>299000.50499999989</v>
          </cell>
          <cell r="H8">
            <v>0</v>
          </cell>
          <cell r="I8">
            <v>0</v>
          </cell>
          <cell r="J8">
            <v>0</v>
          </cell>
          <cell r="K8">
            <v>5409</v>
          </cell>
          <cell r="L8">
            <v>55.278333333333315</v>
          </cell>
          <cell r="M8">
            <v>299000.50499999989</v>
          </cell>
          <cell r="N8">
            <v>0</v>
          </cell>
          <cell r="O8">
            <v>55.278333333333315</v>
          </cell>
          <cell r="P8">
            <v>0</v>
          </cell>
          <cell r="Q8">
            <v>5409</v>
          </cell>
          <cell r="R8">
            <v>55.278333333333315</v>
          </cell>
          <cell r="S8">
            <v>299000.50499999989</v>
          </cell>
        </row>
        <row r="9">
          <cell r="B9">
            <v>311002</v>
          </cell>
          <cell r="C9" t="str">
            <v>Lidhese Metalike</v>
          </cell>
          <cell r="D9" t="str">
            <v>Cope</v>
          </cell>
          <cell r="E9">
            <v>200</v>
          </cell>
          <cell r="F9">
            <v>20.833324999999999</v>
          </cell>
          <cell r="G9">
            <v>4166.665</v>
          </cell>
          <cell r="H9">
            <v>0</v>
          </cell>
          <cell r="I9">
            <v>0</v>
          </cell>
          <cell r="J9">
            <v>0</v>
          </cell>
          <cell r="K9">
            <v>200</v>
          </cell>
          <cell r="L9">
            <v>20.833324999999999</v>
          </cell>
          <cell r="M9">
            <v>4166.665</v>
          </cell>
          <cell r="N9">
            <v>0</v>
          </cell>
          <cell r="O9">
            <v>20.833324999999999</v>
          </cell>
          <cell r="P9">
            <v>0</v>
          </cell>
          <cell r="Q9">
            <v>200</v>
          </cell>
          <cell r="R9">
            <v>20.833324999999999</v>
          </cell>
          <cell r="S9">
            <v>4166.665</v>
          </cell>
        </row>
        <row r="10">
          <cell r="B10">
            <v>311003</v>
          </cell>
          <cell r="C10" t="str">
            <v>Kende kartoni</v>
          </cell>
          <cell r="D10" t="str">
            <v>Km</v>
          </cell>
          <cell r="E10">
            <v>300.00000000000006</v>
          </cell>
          <cell r="F10">
            <v>140.92162669018117</v>
          </cell>
          <cell r="G10">
            <v>42276.488007054359</v>
          </cell>
          <cell r="H10">
            <v>0</v>
          </cell>
          <cell r="I10">
            <v>0</v>
          </cell>
          <cell r="J10">
            <v>0</v>
          </cell>
          <cell r="K10">
            <v>300.00000000000006</v>
          </cell>
          <cell r="L10">
            <v>140.92162669018117</v>
          </cell>
          <cell r="M10">
            <v>42276.488007054359</v>
          </cell>
          <cell r="N10">
            <v>0</v>
          </cell>
          <cell r="O10">
            <v>140.92162669018117</v>
          </cell>
          <cell r="P10">
            <v>0</v>
          </cell>
          <cell r="Q10">
            <v>300.00000000000006</v>
          </cell>
          <cell r="R10">
            <v>140.92162669018117</v>
          </cell>
          <cell r="S10">
            <v>42276.488007054359</v>
          </cell>
        </row>
        <row r="11">
          <cell r="B11">
            <v>311004</v>
          </cell>
          <cell r="C11" t="str">
            <v>Paleta</v>
          </cell>
          <cell r="D11" t="str">
            <v>Cope</v>
          </cell>
          <cell r="E11">
            <v>200</v>
          </cell>
          <cell r="F11">
            <v>253.37995337995338</v>
          </cell>
          <cell r="G11">
            <v>50675.990675990673</v>
          </cell>
          <cell r="H11">
            <v>0</v>
          </cell>
          <cell r="I11">
            <v>0</v>
          </cell>
          <cell r="J11">
            <v>0</v>
          </cell>
          <cell r="K11">
            <v>200</v>
          </cell>
          <cell r="L11">
            <v>253.37995337995338</v>
          </cell>
          <cell r="M11">
            <v>50675.990675990673</v>
          </cell>
          <cell r="N11">
            <v>0</v>
          </cell>
          <cell r="O11">
            <v>253.37995337995338</v>
          </cell>
          <cell r="P11">
            <v>0</v>
          </cell>
          <cell r="Q11">
            <v>200</v>
          </cell>
          <cell r="R11">
            <v>253.37995337995338</v>
          </cell>
          <cell r="S11">
            <v>50675.990675990673</v>
          </cell>
        </row>
        <row r="12">
          <cell r="B12">
            <v>311005</v>
          </cell>
          <cell r="C12" t="str">
            <v>Kuti Kartoni</v>
          </cell>
          <cell r="D12" t="str">
            <v>Cope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311006</v>
          </cell>
          <cell r="C13" t="str">
            <v>Leter Blu</v>
          </cell>
          <cell r="D13" t="str">
            <v>Kg</v>
          </cell>
          <cell r="E13">
            <v>30</v>
          </cell>
          <cell r="F13">
            <v>137.5</v>
          </cell>
          <cell r="G13">
            <v>4125</v>
          </cell>
          <cell r="H13">
            <v>0</v>
          </cell>
          <cell r="I13">
            <v>0</v>
          </cell>
          <cell r="J13">
            <v>0</v>
          </cell>
          <cell r="K13">
            <v>30</v>
          </cell>
          <cell r="L13">
            <v>137.5</v>
          </cell>
          <cell r="M13">
            <v>4125</v>
          </cell>
          <cell r="N13">
            <v>0</v>
          </cell>
          <cell r="O13">
            <v>137.5</v>
          </cell>
          <cell r="P13">
            <v>0</v>
          </cell>
          <cell r="Q13">
            <v>30</v>
          </cell>
          <cell r="R13">
            <v>137.5</v>
          </cell>
          <cell r="S13">
            <v>4125</v>
          </cell>
        </row>
        <row r="14">
          <cell r="B14">
            <v>311007</v>
          </cell>
          <cell r="C14" t="str">
            <v xml:space="preserve">Shirit </v>
          </cell>
          <cell r="D14" t="str">
            <v>Cope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311008</v>
          </cell>
          <cell r="C15" t="str">
            <v>Qese</v>
          </cell>
          <cell r="D15" t="str">
            <v>Kg</v>
          </cell>
          <cell r="E15">
            <v>20</v>
          </cell>
          <cell r="F15">
            <v>308.33319999999998</v>
          </cell>
          <cell r="G15">
            <v>6166.6639999999998</v>
          </cell>
          <cell r="H15">
            <v>0</v>
          </cell>
          <cell r="I15">
            <v>0</v>
          </cell>
          <cell r="J15">
            <v>0</v>
          </cell>
          <cell r="K15">
            <v>20</v>
          </cell>
          <cell r="L15">
            <v>308.33319999999998</v>
          </cell>
          <cell r="M15">
            <v>6166.6639999999998</v>
          </cell>
          <cell r="N15">
            <v>0</v>
          </cell>
          <cell r="O15">
            <v>308.33319999999998</v>
          </cell>
          <cell r="P15">
            <v>0</v>
          </cell>
          <cell r="Q15">
            <v>20</v>
          </cell>
          <cell r="R15">
            <v>308.33319999999998</v>
          </cell>
          <cell r="S15">
            <v>6166.6639999999998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406411.31268304493</v>
          </cell>
          <cell r="J21">
            <v>0</v>
          </cell>
          <cell r="M21">
            <v>406411.31268304493</v>
          </cell>
          <cell r="P21">
            <v>0</v>
          </cell>
          <cell r="S21">
            <v>406411.31268304493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351000</v>
          </cell>
          <cell r="C38" t="str">
            <v xml:space="preserve">Domate </v>
          </cell>
          <cell r="D38" t="str">
            <v>Kg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351001</v>
          </cell>
          <cell r="C39" t="str">
            <v>Domate Chery</v>
          </cell>
          <cell r="D39" t="str">
            <v>Kg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351002</v>
          </cell>
          <cell r="C40" t="str">
            <v>Spec</v>
          </cell>
          <cell r="D40" t="str">
            <v>Kg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351003</v>
          </cell>
          <cell r="C41" t="str">
            <v>Presh</v>
          </cell>
          <cell r="D41" t="str">
            <v>Kg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351004</v>
          </cell>
          <cell r="C42" t="str">
            <v>Laker Koke</v>
          </cell>
          <cell r="D42" t="str">
            <v>Kg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351005</v>
          </cell>
          <cell r="C43" t="str">
            <v>Lule Laker</v>
          </cell>
          <cell r="D43" t="str">
            <v>Kg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351006</v>
          </cell>
          <cell r="C44" t="str">
            <v xml:space="preserve">Trangull </v>
          </cell>
          <cell r="D44" t="str">
            <v>Kg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351007</v>
          </cell>
          <cell r="C45" t="str">
            <v>Mashurke</v>
          </cell>
          <cell r="D45" t="str">
            <v>Kg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351008</v>
          </cell>
          <cell r="C46" t="str">
            <v>Patellxhan</v>
          </cell>
          <cell r="D46" t="str">
            <v>Kg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351009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2">
          <cell r="E182">
            <v>0</v>
          </cell>
          <cell r="F182">
            <v>15730874.67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0</v>
          </cell>
          <cell r="F188">
            <v>-14391283.887316952</v>
          </cell>
        </row>
        <row r="189">
          <cell r="E189">
            <v>0</v>
          </cell>
          <cell r="F189">
            <v>0</v>
          </cell>
        </row>
        <row r="192">
          <cell r="E192">
            <v>-630000</v>
          </cell>
          <cell r="F192">
            <v>-382000</v>
          </cell>
        </row>
        <row r="194">
          <cell r="E194">
            <v>-105210</v>
          </cell>
          <cell r="F194">
            <v>-63794</v>
          </cell>
        </row>
        <row r="196">
          <cell r="E196">
            <v>0</v>
          </cell>
          <cell r="F196">
            <v>0</v>
          </cell>
        </row>
        <row r="197">
          <cell r="E197">
            <v>0</v>
          </cell>
          <cell r="F197">
            <v>0</v>
          </cell>
        </row>
        <row r="198">
          <cell r="E198">
            <v>-92574.66</v>
          </cell>
          <cell r="F198">
            <v>-189653.55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0</v>
          </cell>
          <cell r="F206">
            <v>11.718399999999999</v>
          </cell>
        </row>
        <row r="209">
          <cell r="E209">
            <v>0</v>
          </cell>
          <cell r="F209">
            <v>0</v>
          </cell>
        </row>
        <row r="213">
          <cell r="E213">
            <v>-16.059999999999999</v>
          </cell>
          <cell r="F213">
            <v>0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0</v>
          </cell>
          <cell r="F221">
            <v>118539.89266245905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ADB94-350A-4C71-829F-3C1A3AD5C104}">
  <sheetPr codeName="Sheet26">
    <pageSetUpPr fitToPage="1"/>
  </sheetPr>
  <dimension ref="A1:F65"/>
  <sheetViews>
    <sheetView showGridLines="0" tabSelected="1" topLeftCell="A25" zoomScaleNormal="100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f>ROUND([3]Bilanci!E182,0)</f>
        <v>0</v>
      </c>
      <c r="C10" s="11"/>
      <c r="D10" s="14">
        <f>+ROUND([3]Bilanci!F182,0)</f>
        <v>15730875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>
        <f>+ROUND([3]Bilanci!E183,0)</f>
        <v>0</v>
      </c>
      <c r="C15" s="11"/>
      <c r="D15" s="14">
        <f>+ROUND([3]Bilanci!F183,0)</f>
        <v>0</v>
      </c>
      <c r="E15" s="10"/>
      <c r="F15" s="3"/>
    </row>
    <row r="16" spans="1:6" x14ac:dyDescent="0.25">
      <c r="A16" s="9" t="s">
        <v>19</v>
      </c>
      <c r="B16" s="14">
        <f>+ROUND([3]Bilanci!E184,0)</f>
        <v>0</v>
      </c>
      <c r="C16" s="11"/>
      <c r="D16" s="14">
        <f>+ROUND([3]Bilanci!F184,0)</f>
        <v>0</v>
      </c>
      <c r="E16" s="10"/>
      <c r="F16" s="3"/>
    </row>
    <row r="17" spans="1:6" x14ac:dyDescent="0.25">
      <c r="A17" s="9" t="s">
        <v>20</v>
      </c>
      <c r="B17" s="14">
        <f>+ROUND([3]Bilanci!E185,0)</f>
        <v>0</v>
      </c>
      <c r="C17" s="11"/>
      <c r="D17" s="14">
        <f>+ROUND([3]Bilanci!F185,0)</f>
        <v>0</v>
      </c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f>+ROUND([3]Bilanci!E188,0)</f>
        <v>0</v>
      </c>
      <c r="C19" s="11"/>
      <c r="D19" s="14">
        <f>+ROUND([3]Bilanci!F188,0)</f>
        <v>-14391284</v>
      </c>
      <c r="E19" s="10"/>
      <c r="F19" s="3"/>
    </row>
    <row r="20" spans="1:6" x14ac:dyDescent="0.25">
      <c r="A20" s="13" t="s">
        <v>22</v>
      </c>
      <c r="B20" s="14">
        <f>+ROUND([3]Bilanci!E189,0)</f>
        <v>0</v>
      </c>
      <c r="C20" s="11"/>
      <c r="D20" s="14">
        <f>+ROUND([3]Bilanci!F189,0)</f>
        <v>0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f>+ROUND([3]Bilanci!E192,0)</f>
        <v>-630000</v>
      </c>
      <c r="C22" s="11"/>
      <c r="D22" s="14">
        <f>+ROUND([3]Bilanci!F192,0)</f>
        <v>-382000</v>
      </c>
      <c r="E22" s="10"/>
      <c r="F22" s="3"/>
    </row>
    <row r="23" spans="1:6" x14ac:dyDescent="0.25">
      <c r="A23" s="13" t="s">
        <v>25</v>
      </c>
      <c r="B23" s="14">
        <f>+ROUND([3]Bilanci!E194,0)</f>
        <v>-105210</v>
      </c>
      <c r="C23" s="11"/>
      <c r="D23" s="14">
        <f>+ROUND([3]Bilanci!F194,0)</f>
        <v>-63794</v>
      </c>
      <c r="E23" s="10"/>
      <c r="F23" s="3"/>
    </row>
    <row r="24" spans="1:6" x14ac:dyDescent="0.25">
      <c r="A24" s="13" t="s">
        <v>26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27</v>
      </c>
      <c r="B25" s="14">
        <f>+ROUND([3]Bilanci!E196,0)</f>
        <v>0</v>
      </c>
      <c r="C25" s="11"/>
      <c r="D25" s="14">
        <f>+ROUND([3]Bilanci!F196,0)</f>
        <v>0</v>
      </c>
      <c r="E25" s="10"/>
      <c r="F25" s="3"/>
    </row>
    <row r="26" spans="1:6" x14ac:dyDescent="0.25">
      <c r="A26" s="9" t="s">
        <v>28</v>
      </c>
      <c r="B26" s="14">
        <f>+ROUND([3]Bilanci!E197,0)</f>
        <v>0</v>
      </c>
      <c r="C26" s="11"/>
      <c r="D26" s="14">
        <f>+ROUND([3]Bilanci!F197,0)</f>
        <v>0</v>
      </c>
      <c r="E26" s="10"/>
      <c r="F26" s="3"/>
    </row>
    <row r="27" spans="1:6" x14ac:dyDescent="0.25">
      <c r="A27" s="9" t="s">
        <v>29</v>
      </c>
      <c r="B27" s="14">
        <f>+ROUND([3]Bilanci!E198,0)</f>
        <v>-92575</v>
      </c>
      <c r="C27" s="11"/>
      <c r="D27" s="14">
        <f>+ROUND([3]Bilanci!F198,0)</f>
        <v>-189654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32</v>
      </c>
      <c r="B30" s="14">
        <f>ROUND([3]Bilanci!E202,0)</f>
        <v>0</v>
      </c>
      <c r="C30" s="11"/>
      <c r="D30" s="14">
        <f>+ROUND([3]Bilanci!F202,0)</f>
        <v>0</v>
      </c>
      <c r="E30" s="10"/>
      <c r="F30" s="3"/>
    </row>
    <row r="31" spans="1:6" ht="15" customHeight="1" x14ac:dyDescent="0.25">
      <c r="A31" s="13" t="s">
        <v>33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34</v>
      </c>
      <c r="B32" s="14">
        <f>ROUND([3]Bilanci!E204,0)</f>
        <v>0</v>
      </c>
      <c r="C32" s="11"/>
      <c r="D32" s="14">
        <f>+ROUND([3]Bilanci!F204,0)</f>
        <v>0</v>
      </c>
      <c r="E32" s="10"/>
      <c r="F32" s="3"/>
    </row>
    <row r="33" spans="1:6" ht="15" customHeight="1" x14ac:dyDescent="0.25">
      <c r="A33" s="13" t="s">
        <v>35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36</v>
      </c>
      <c r="B34" s="14">
        <f>+ROUND([3]Bilanci!E206,0)</f>
        <v>0</v>
      </c>
      <c r="C34" s="11"/>
      <c r="D34" s="14">
        <f>+ROUND([3]Bilanci!F206,0)</f>
        <v>12</v>
      </c>
      <c r="E34" s="10"/>
      <c r="F34" s="3"/>
    </row>
    <row r="35" spans="1:6" x14ac:dyDescent="0.25">
      <c r="A35" s="9" t="s">
        <v>37</v>
      </c>
      <c r="B35" s="14">
        <f>+ROUND([3]Bilanci!E209,0)</f>
        <v>0</v>
      </c>
      <c r="C35" s="11"/>
      <c r="D35" s="14">
        <f>ROUND([3]Bilanci!F209,0)</f>
        <v>0</v>
      </c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f>+ROUND([3]Bilanci!E213,0)</f>
        <v>-16</v>
      </c>
      <c r="C37" s="11"/>
      <c r="D37" s="14">
        <f>+ROUND([3]Bilanci!F213,0)</f>
        <v>0</v>
      </c>
      <c r="E37" s="10"/>
      <c r="F37" s="3"/>
    </row>
    <row r="38" spans="1:6" x14ac:dyDescent="0.25">
      <c r="A38" s="13" t="s">
        <v>40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41</v>
      </c>
      <c r="B39" s="14">
        <f>+ROUND([3]Bilanci!E214,0)</f>
        <v>0</v>
      </c>
      <c r="C39" s="11"/>
      <c r="D39" s="14">
        <f>+ROUND([3]Bilanci!F214,0)</f>
        <v>0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>
        <f>+ROUND([3]Bilanci!E216,0)</f>
        <v>0</v>
      </c>
      <c r="C41" s="11"/>
      <c r="D41" s="14">
        <f>+ROUND([3]Bilanci!F216,0)</f>
        <v>0</v>
      </c>
      <c r="E41" s="10"/>
      <c r="F41" s="3"/>
    </row>
    <row r="42" spans="1:6" x14ac:dyDescent="0.25">
      <c r="A42" s="9" t="s">
        <v>44</v>
      </c>
      <c r="B42" s="17">
        <f>SUM(B9:B41)</f>
        <v>-827801</v>
      </c>
      <c r="C42" s="18"/>
      <c r="D42" s="17">
        <f>SUM(D9:D41)</f>
        <v>704155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f>ROUND(-[3]Bilanci!E221,0)</f>
        <v>0</v>
      </c>
      <c r="C44" s="11"/>
      <c r="D44" s="14">
        <f>+ROUND(-[3]Bilanci!F221,0)</f>
        <v>-118540</v>
      </c>
      <c r="E44" s="10"/>
      <c r="F44" s="3"/>
    </row>
    <row r="45" spans="1:6" x14ac:dyDescent="0.25">
      <c r="A45" s="13" t="s">
        <v>47</v>
      </c>
      <c r="B45" s="14">
        <f>ROUNDDOWN([3]Bilanci!E222,0)</f>
        <v>0</v>
      </c>
      <c r="C45" s="11"/>
      <c r="D45" s="14">
        <f>+ROUND([3]Bilanci!F222,0)</f>
        <v>0</v>
      </c>
      <c r="E45" s="10"/>
      <c r="F45" s="3"/>
    </row>
    <row r="46" spans="1:6" x14ac:dyDescent="0.25">
      <c r="A46" s="13" t="s">
        <v>48</v>
      </c>
      <c r="B46" s="14">
        <f>ROUNDDOWN([3]Bilanci!E223,0)</f>
        <v>0</v>
      </c>
      <c r="C46" s="11"/>
      <c r="D46" s="14">
        <f>+ROUND([3]Bilanci!F223,0)</f>
        <v>0</v>
      </c>
      <c r="E46" s="10"/>
      <c r="F46" s="3"/>
    </row>
    <row r="47" spans="1:6" x14ac:dyDescent="0.25">
      <c r="A47" s="9" t="s">
        <v>49</v>
      </c>
      <c r="B47" s="17">
        <f>SUM(B42:B46)</f>
        <v>-827801</v>
      </c>
      <c r="C47" s="18"/>
      <c r="D47" s="17">
        <f>SUM(D42:D46)</f>
        <v>585615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>
        <f>+ROUND([3]Bilanci!E241,0)</f>
        <v>0</v>
      </c>
      <c r="C50" s="22"/>
      <c r="D50" s="23">
        <f>+ROUND([3]Bilanci!F240,0)</f>
        <v>0</v>
      </c>
      <c r="E50" s="10"/>
      <c r="F50" s="3"/>
    </row>
    <row r="51" spans="1:6" x14ac:dyDescent="0.25">
      <c r="A51" s="13" t="s">
        <v>52</v>
      </c>
      <c r="B51" s="23">
        <f>+ROUND([3]Bilanci!E242,0)</f>
        <v>0</v>
      </c>
      <c r="C51" s="22"/>
      <c r="D51" s="23">
        <f>+ROUND([3]Bilanci!F241,0)</f>
        <v>0</v>
      </c>
      <c r="E51" s="10"/>
      <c r="F51" s="3"/>
    </row>
    <row r="52" spans="1:6" x14ac:dyDescent="0.25">
      <c r="A52" s="13" t="s">
        <v>53</v>
      </c>
      <c r="B52" s="23">
        <f>+ROUND([3]Bilanci!E243,0)</f>
        <v>0</v>
      </c>
      <c r="C52" s="22"/>
      <c r="D52" s="23">
        <f>+ROUND([3]Bilanci!F242,0)</f>
        <v>0</v>
      </c>
      <c r="E52" s="6"/>
      <c r="F52" s="3"/>
    </row>
    <row r="53" spans="1:6" ht="15" customHeight="1" x14ac:dyDescent="0.25">
      <c r="A53" s="13" t="s">
        <v>54</v>
      </c>
      <c r="B53" s="23">
        <f>+ROUND([3]Bilanci!E244,0)</f>
        <v>0</v>
      </c>
      <c r="C53" s="22"/>
      <c r="D53" s="23">
        <f>+ROUND([3]Bilanci!F243,0)</f>
        <v>0</v>
      </c>
      <c r="E53" s="24"/>
      <c r="F53" s="24"/>
    </row>
    <row r="54" spans="1:6" x14ac:dyDescent="0.25">
      <c r="A54" s="25" t="s">
        <v>55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-827801</v>
      </c>
      <c r="C57" s="32"/>
      <c r="D57" s="31">
        <f>D47+D55</f>
        <v>585615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2021-07-23T08:33:53Z</dcterms:created>
  <dcterms:modified xsi:type="dcterms:W3CDTF">2021-07-23T08:53:02Z</dcterms:modified>
</cp:coreProperties>
</file>