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5569\Documents\Bilance viti 2021 Deklarim\Bm Polymer shpk\"/>
    </mc:Choice>
  </mc:AlternateContent>
  <xr:revisionPtr revIDLastSave="0" documentId="13_ncr:1_{51CFBFC0-A313-49D5-9E16-203D7EC9956D}" xr6:coauthVersionLast="47" xr6:coauthVersionMax="47" xr10:uidLastSave="{00000000-0000-0000-0000-000000000000}"/>
  <bookViews>
    <workbookView xWindow="-120" yWindow="-120" windowWidth="29040" windowHeight="15840" xr2:uid="{972A4D66-DA28-4FA5-9151-13423362EBC6}"/>
  </bookViews>
  <sheets>
    <sheet name="2.1-Pasqyra e Perform. (nat 2)" sheetId="1" r:id="rId1"/>
  </sheets>
  <externalReferences>
    <externalReference r:id="rId2"/>
    <externalReference r:id="rId3"/>
    <externalReference r:id="rId4"/>
  </externalReferences>
  <definedNames>
    <definedName name="Furnitor">[1]DataBase!$A:$C</definedName>
    <definedName name="MagQ" localSheetId="0">[2]MagQ!$B$7:$V$922</definedName>
    <definedName name="MagQ">[3]MagQ!$B$7:$V$390</definedName>
    <definedName name="vDateTime">#REF!</definedName>
    <definedName name="vDiastolic">#REF!</definedName>
    <definedName name="vHeartRate">#REF!</definedName>
    <definedName name="vSystoli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3" i="1" l="1"/>
  <c r="B53" i="1"/>
  <c r="D52" i="1"/>
  <c r="B52" i="1"/>
  <c r="D51" i="1"/>
  <c r="B51" i="1"/>
  <c r="D50" i="1"/>
  <c r="D55" i="1" s="1"/>
  <c r="B50" i="1"/>
  <c r="B55" i="1" s="1"/>
  <c r="D46" i="1"/>
  <c r="B46" i="1"/>
  <c r="D45" i="1"/>
  <c r="B45" i="1"/>
  <c r="D44" i="1"/>
  <c r="B44" i="1"/>
  <c r="D41" i="1"/>
  <c r="B41" i="1"/>
  <c r="D39" i="1"/>
  <c r="B39" i="1"/>
  <c r="D37" i="1"/>
  <c r="B37" i="1"/>
  <c r="D35" i="1"/>
  <c r="B35" i="1"/>
  <c r="D34" i="1"/>
  <c r="B34" i="1"/>
  <c r="D32" i="1"/>
  <c r="B32" i="1"/>
  <c r="D30" i="1"/>
  <c r="B30" i="1"/>
  <c r="D27" i="1"/>
  <c r="B27" i="1"/>
  <c r="D26" i="1"/>
  <c r="B26" i="1"/>
  <c r="D25" i="1"/>
  <c r="B25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B42" i="1" s="1"/>
  <c r="B47" i="1" s="1"/>
  <c r="B57" i="1" s="1"/>
  <c r="D10" i="1"/>
  <c r="D42" i="1" s="1"/>
  <c r="D47" i="1" s="1"/>
  <c r="B10" i="1"/>
  <c r="A3" i="1"/>
  <c r="A2" i="1"/>
  <c r="D57" i="1" l="1"/>
</calcChain>
</file>

<file path=xl/sharedStrings.xml><?xml version="1.0" encoding="utf-8"?>
<sst xmlns="http://schemas.openxmlformats.org/spreadsheetml/2006/main" count="64" uniqueCount="60">
  <si>
    <t>Pasqyrat financiare te vitit 2021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</si>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</sst>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3C440540-749A-4A90-AB70-524A7F61FBA5}"/>
    <cellStyle name="Normal" xfId="0" builtinId="0"/>
    <cellStyle name="Normal 21 2" xfId="3" xr:uid="{6DC1487B-88F5-4E80-942F-BF36ADB6C905}"/>
    <cellStyle name="Normal 3 2" xfId="6" xr:uid="{26866023-82D6-4794-895E-80C7785A3005}"/>
    <cellStyle name="Normal 7" xfId="1" xr:uid="{70D06ABA-AD01-42C7-9762-BCBFED9B962A}"/>
    <cellStyle name="Normal_Albania_-__Income_Statement_September_2009" xfId="4" xr:uid="{5A263122-2071-4AF9-972F-82E0B3C97947}"/>
    <cellStyle name="Normal_SHEET" xfId="5" xr:uid="{E98655CE-4E86-4CB9-963C-4BD79B2FE1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19/Bilanci%202019%20Tabaku%20shpk,%20ok,%20(Lenci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Documents\Users\Lorenc\Documents\Bilance%20viti%202014-2018\Bilance%20viti%202018\Alit%20Likollari\Bilanci2018%20Alit%20Likollari%20Printua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21/Bilanci%202021%20Bm%20-%20Polymer%20Shpk%20Printu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E59">
            <v>51412.047211157624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1-Pasqyra e Pozicioni Financiar"/>
      <sheetName val="Centro"/>
      <sheetName val="2.1-Pasqyra e Perform. (nat 2)"/>
      <sheetName val="Bilanci"/>
      <sheetName val="Bilanci Ri"/>
      <sheetName val="Bl.Biz.Vog"/>
      <sheetName val="Prodhimi"/>
      <sheetName val="Fatura 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 xml:space="preserve">Mbetje Plastike </v>
          </cell>
          <cell r="D8" t="str">
            <v>kg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B22">
            <v>342001</v>
          </cell>
          <cell r="C22" t="str">
            <v>Pet Flak</v>
          </cell>
          <cell r="D22" t="str">
            <v>kg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V37">
            <v>0</v>
          </cell>
        </row>
        <row r="38">
          <cell r="B38">
            <v>351001</v>
          </cell>
          <cell r="C38" t="str">
            <v>Pet Flake</v>
          </cell>
          <cell r="D38" t="str">
            <v>kg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>
            <v>351002</v>
          </cell>
          <cell r="C39" t="str">
            <v xml:space="preserve">Mbetje Plastike </v>
          </cell>
          <cell r="D39" t="str">
            <v>kg</v>
          </cell>
          <cell r="E39">
            <v>22000</v>
          </cell>
          <cell r="F39">
            <v>50</v>
          </cell>
          <cell r="G39">
            <v>1100000</v>
          </cell>
          <cell r="H39">
            <v>834480</v>
          </cell>
          <cell r="I39">
            <v>84.154149362477227</v>
          </cell>
          <cell r="J39">
            <v>70224954.560000002</v>
          </cell>
          <cell r="K39">
            <v>856480</v>
          </cell>
          <cell r="L39">
            <v>83.276847748925846</v>
          </cell>
          <cell r="M39">
            <v>71324954.560000002</v>
          </cell>
          <cell r="N39">
            <v>856470</v>
          </cell>
          <cell r="O39">
            <v>83.276847748925846</v>
          </cell>
          <cell r="P39">
            <v>71324121.791522518</v>
          </cell>
          <cell r="Q39">
            <v>10</v>
          </cell>
          <cell r="R39">
            <v>83.27684774845838</v>
          </cell>
          <cell r="S39">
            <v>832.76847748458385</v>
          </cell>
        </row>
        <row r="40">
          <cell r="B40">
            <v>351003</v>
          </cell>
          <cell r="C40" t="str">
            <v>Polipropolen granulat blu</v>
          </cell>
          <cell r="D40" t="str">
            <v>kg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C387" t="str">
            <v>Mallra</v>
          </cell>
          <cell r="G387">
            <v>1100000</v>
          </cell>
          <cell r="J387">
            <v>70224954.560000002</v>
          </cell>
          <cell r="M387">
            <v>71324954.560000002</v>
          </cell>
          <cell r="P387">
            <v>71324121.791522518</v>
          </cell>
          <cell r="S387">
            <v>832.76847748458385</v>
          </cell>
          <cell r="V387">
            <v>0</v>
          </cell>
        </row>
        <row r="388"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C390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E3" t="str">
            <v>BM-POLYMER shpk</v>
          </cell>
        </row>
        <row r="4">
          <cell r="E4" t="str">
            <v>L73131001G</v>
          </cell>
        </row>
      </sheetData>
      <sheetData sheetId="15"/>
      <sheetData sheetId="16">
        <row r="182">
          <cell r="E182">
            <v>101794729.00000001</v>
          </cell>
          <cell r="F182">
            <v>7708745</v>
          </cell>
        </row>
        <row r="183">
          <cell r="E183">
            <v>0</v>
          </cell>
          <cell r="F183">
            <v>0</v>
          </cell>
        </row>
        <row r="184">
          <cell r="E184">
            <v>0</v>
          </cell>
          <cell r="F184">
            <v>0</v>
          </cell>
        </row>
        <row r="185">
          <cell r="E185">
            <v>0</v>
          </cell>
          <cell r="F185">
            <v>0</v>
          </cell>
        </row>
        <row r="188">
          <cell r="E188">
            <v>-71558222.701522514</v>
          </cell>
          <cell r="F188">
            <v>-4669906</v>
          </cell>
        </row>
        <row r="189">
          <cell r="E189">
            <v>0</v>
          </cell>
          <cell r="F189">
            <v>0</v>
          </cell>
        </row>
        <row r="192">
          <cell r="E192">
            <v>-951539</v>
          </cell>
          <cell r="F192">
            <v>-607000</v>
          </cell>
        </row>
        <row r="194">
          <cell r="E194">
            <v>-158906</v>
          </cell>
          <cell r="F194">
            <v>-101369</v>
          </cell>
        </row>
        <row r="196">
          <cell r="E196">
            <v>0</v>
          </cell>
          <cell r="F196">
            <v>0</v>
          </cell>
        </row>
        <row r="197">
          <cell r="E197">
            <v>-767449.2151195833</v>
          </cell>
          <cell r="F197">
            <v>-54084.439975000001</v>
          </cell>
        </row>
        <row r="198">
          <cell r="E198">
            <v>-9128740.4285000004</v>
          </cell>
          <cell r="F198">
            <v>-1523909.0410999926</v>
          </cell>
        </row>
        <row r="202">
          <cell r="E202">
            <v>0</v>
          </cell>
          <cell r="F202">
            <v>0</v>
          </cell>
        </row>
        <row r="204">
          <cell r="E204">
            <v>0</v>
          </cell>
          <cell r="F204">
            <v>0</v>
          </cell>
        </row>
        <row r="206">
          <cell r="E206">
            <v>1000</v>
          </cell>
          <cell r="F206">
            <v>222.28199999999998</v>
          </cell>
        </row>
        <row r="209">
          <cell r="E209">
            <v>0</v>
          </cell>
          <cell r="F209">
            <v>0</v>
          </cell>
        </row>
        <row r="213">
          <cell r="E213">
            <v>0</v>
          </cell>
          <cell r="F213">
            <v>-10.95</v>
          </cell>
        </row>
        <row r="214">
          <cell r="E214">
            <v>0</v>
          </cell>
          <cell r="F214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2894965.4482286875</v>
          </cell>
          <cell r="F221">
            <v>184965.64254625095</v>
          </cell>
        </row>
        <row r="222">
          <cell r="E222">
            <v>0</v>
          </cell>
          <cell r="F222">
            <v>0</v>
          </cell>
        </row>
        <row r="223">
          <cell r="E223">
            <v>0</v>
          </cell>
          <cell r="F223">
            <v>0</v>
          </cell>
        </row>
        <row r="240">
          <cell r="F240">
            <v>0</v>
          </cell>
        </row>
        <row r="241">
          <cell r="E241">
            <v>0</v>
          </cell>
          <cell r="F241">
            <v>0</v>
          </cell>
        </row>
        <row r="242">
          <cell r="E242">
            <v>0</v>
          </cell>
          <cell r="F242">
            <v>0</v>
          </cell>
        </row>
        <row r="243">
          <cell r="E243">
            <v>0</v>
          </cell>
          <cell r="F243">
            <v>0</v>
          </cell>
        </row>
        <row r="244">
          <cell r="E244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80F2-2194-474E-AEA2-7DCD6F5FFE50}">
  <sheetPr codeName="Sheet26"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[3]Centro!E3</f>
        <v>BM-POLYMER shpk</v>
      </c>
    </row>
    <row r="3" spans="1:6" x14ac:dyDescent="0.25">
      <c r="A3" s="4" t="str">
        <f xml:space="preserve"> "NIPT " &amp; [3]Centro!E4</f>
        <v>NIPT L73131001G</v>
      </c>
    </row>
    <row r="4" spans="1:6" x14ac:dyDescent="0.25">
      <c r="A4" s="5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7"/>
      <c r="F6" s="3"/>
    </row>
    <row r="7" spans="1:6" x14ac:dyDescent="0.25">
      <c r="A7" s="6"/>
      <c r="B7" s="7" t="s">
        <v>4</v>
      </c>
      <c r="C7" s="7"/>
      <c r="D7" s="7" t="s">
        <v>5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6</v>
      </c>
      <c r="B9" s="10"/>
      <c r="C9" s="11"/>
      <c r="D9" s="10"/>
      <c r="E9" s="10"/>
      <c r="F9" s="12" t="s">
        <v>7</v>
      </c>
    </row>
    <row r="10" spans="1:6" x14ac:dyDescent="0.25">
      <c r="A10" s="13" t="s">
        <v>8</v>
      </c>
      <c r="B10" s="14">
        <f>ROUND([3]Bilanci!E182,0)</f>
        <v>101794729</v>
      </c>
      <c r="C10" s="11"/>
      <c r="D10" s="14">
        <f>+ROUND([3]Bilanci!F182,0)</f>
        <v>7708745</v>
      </c>
      <c r="E10" s="10"/>
      <c r="F10" s="15" t="s">
        <v>9</v>
      </c>
    </row>
    <row r="11" spans="1:6" x14ac:dyDescent="0.25">
      <c r="A11" s="13" t="s">
        <v>10</v>
      </c>
      <c r="B11" s="14"/>
      <c r="C11" s="11"/>
      <c r="D11" s="14"/>
      <c r="E11" s="10"/>
      <c r="F11" s="15" t="s">
        <v>11</v>
      </c>
    </row>
    <row r="12" spans="1:6" x14ac:dyDescent="0.25">
      <c r="A12" s="13" t="s">
        <v>12</v>
      </c>
      <c r="B12" s="14"/>
      <c r="C12" s="11"/>
      <c r="D12" s="14"/>
      <c r="E12" s="10"/>
      <c r="F12" s="15" t="s">
        <v>11</v>
      </c>
    </row>
    <row r="13" spans="1:6" x14ac:dyDescent="0.25">
      <c r="A13" s="13" t="s">
        <v>13</v>
      </c>
      <c r="B13" s="14"/>
      <c r="C13" s="11"/>
      <c r="D13" s="14"/>
      <c r="E13" s="10"/>
      <c r="F13" s="15" t="s">
        <v>11</v>
      </c>
    </row>
    <row r="14" spans="1:6" x14ac:dyDescent="0.25">
      <c r="A14" s="13" t="s">
        <v>14</v>
      </c>
      <c r="B14" s="14"/>
      <c r="C14" s="11"/>
      <c r="D14" s="14"/>
      <c r="E14" s="10"/>
      <c r="F14" s="15" t="s">
        <v>15</v>
      </c>
    </row>
    <row r="15" spans="1:6" x14ac:dyDescent="0.25">
      <c r="A15" s="9" t="s">
        <v>16</v>
      </c>
      <c r="B15" s="14">
        <f>+ROUND([3]Bilanci!E183,0)</f>
        <v>0</v>
      </c>
      <c r="C15" s="11"/>
      <c r="D15" s="14">
        <f>+ROUND([3]Bilanci!F183,0)</f>
        <v>0</v>
      </c>
      <c r="E15" s="10"/>
      <c r="F15" s="3"/>
    </row>
    <row r="16" spans="1:6" x14ac:dyDescent="0.25">
      <c r="A16" s="9" t="s">
        <v>17</v>
      </c>
      <c r="B16" s="14">
        <f>+ROUND([3]Bilanci!E184,0)</f>
        <v>0</v>
      </c>
      <c r="C16" s="11"/>
      <c r="D16" s="14">
        <f>+ROUND([3]Bilanci!F184,0)</f>
        <v>0</v>
      </c>
      <c r="E16" s="10"/>
      <c r="F16" s="3"/>
    </row>
    <row r="17" spans="1:6" x14ac:dyDescent="0.25">
      <c r="A17" s="9" t="s">
        <v>18</v>
      </c>
      <c r="B17" s="14">
        <f>+ROUND([3]Bilanci!E185,0)</f>
        <v>0</v>
      </c>
      <c r="C17" s="11"/>
      <c r="D17" s="14">
        <f>+ROUND([3]Bilanci!F185,0)</f>
        <v>0</v>
      </c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>
        <f>+ROUND([3]Bilanci!E188,0)</f>
        <v>-71558223</v>
      </c>
      <c r="C19" s="11"/>
      <c r="D19" s="14">
        <f>+ROUND([3]Bilanci!F188,0)</f>
        <v>-4669906</v>
      </c>
      <c r="E19" s="10"/>
      <c r="F19" s="3"/>
    </row>
    <row r="20" spans="1:6" x14ac:dyDescent="0.25">
      <c r="A20" s="13" t="s">
        <v>20</v>
      </c>
      <c r="B20" s="14">
        <f>+ROUND([3]Bilanci!E189,0)</f>
        <v>0</v>
      </c>
      <c r="C20" s="11"/>
      <c r="D20" s="14">
        <f>+ROUND([3]Bilanci!F189,0)</f>
        <v>0</v>
      </c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>
        <f>+ROUND([3]Bilanci!E192,0)</f>
        <v>-951539</v>
      </c>
      <c r="C22" s="11"/>
      <c r="D22" s="14">
        <f>+ROUND([3]Bilanci!F192,0)</f>
        <v>-607000</v>
      </c>
      <c r="E22" s="10"/>
      <c r="F22" s="3"/>
    </row>
    <row r="23" spans="1:6" x14ac:dyDescent="0.25">
      <c r="A23" s="13" t="s">
        <v>23</v>
      </c>
      <c r="B23" s="14">
        <f>+ROUND([3]Bilanci!E194,0)</f>
        <v>-158906</v>
      </c>
      <c r="C23" s="11"/>
      <c r="D23" s="14">
        <f>+ROUND([3]Bilanci!F194,0)</f>
        <v>-101369</v>
      </c>
      <c r="E23" s="10"/>
      <c r="F23" s="3"/>
    </row>
    <row r="24" spans="1:6" x14ac:dyDescent="0.25">
      <c r="A24" s="13" t="s">
        <v>24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25</v>
      </c>
      <c r="B25" s="14">
        <f>+ROUND([3]Bilanci!E196,0)</f>
        <v>0</v>
      </c>
      <c r="C25" s="11"/>
      <c r="D25" s="14">
        <f>+ROUND([3]Bilanci!F196,0)</f>
        <v>0</v>
      </c>
      <c r="E25" s="10"/>
      <c r="F25" s="3"/>
    </row>
    <row r="26" spans="1:6" x14ac:dyDescent="0.25">
      <c r="A26" s="9" t="s">
        <v>26</v>
      </c>
      <c r="B26" s="14">
        <f>+ROUND([3]Bilanci!E197,0)</f>
        <v>-767449</v>
      </c>
      <c r="C26" s="11"/>
      <c r="D26" s="14">
        <f>+ROUND([3]Bilanci!F197,0)</f>
        <v>-54084</v>
      </c>
      <c r="E26" s="10"/>
      <c r="F26" s="3"/>
    </row>
    <row r="27" spans="1:6" x14ac:dyDescent="0.25">
      <c r="A27" s="9" t="s">
        <v>27</v>
      </c>
      <c r="B27" s="14">
        <f>+ROUND([3]Bilanci!E198,0)</f>
        <v>-9128740</v>
      </c>
      <c r="C27" s="11"/>
      <c r="D27" s="14">
        <f>+ROUND([3]Bilanci!F198,0)</f>
        <v>-1523909</v>
      </c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ht="15" customHeight="1" x14ac:dyDescent="0.25">
      <c r="A29" s="13" t="s">
        <v>29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30</v>
      </c>
      <c r="B30" s="14">
        <f>ROUND([3]Bilanci!E202,0)</f>
        <v>0</v>
      </c>
      <c r="C30" s="11"/>
      <c r="D30" s="14">
        <f>+ROUND([3]Bilanci!F202,0)</f>
        <v>0</v>
      </c>
      <c r="E30" s="10"/>
      <c r="F30" s="3"/>
    </row>
    <row r="31" spans="1:6" ht="15" customHeight="1" x14ac:dyDescent="0.25">
      <c r="A31" s="13" t="s">
        <v>31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32</v>
      </c>
      <c r="B32" s="14">
        <f>ROUND([3]Bilanci!E204,0)</f>
        <v>0</v>
      </c>
      <c r="C32" s="11"/>
      <c r="D32" s="14">
        <f>+ROUND([3]Bilanci!F204,0)</f>
        <v>0</v>
      </c>
      <c r="E32" s="10"/>
      <c r="F32" s="3"/>
    </row>
    <row r="33" spans="1:6" ht="15" customHeight="1" x14ac:dyDescent="0.25">
      <c r="A33" s="13" t="s">
        <v>33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34</v>
      </c>
      <c r="B34" s="14">
        <f>+ROUND([3]Bilanci!E206,0)</f>
        <v>1000</v>
      </c>
      <c r="C34" s="11"/>
      <c r="D34" s="14">
        <f>+ROUND([3]Bilanci!F206,0)</f>
        <v>222</v>
      </c>
      <c r="E34" s="10"/>
      <c r="F34" s="3"/>
    </row>
    <row r="35" spans="1:6" x14ac:dyDescent="0.25">
      <c r="A35" s="9" t="s">
        <v>35</v>
      </c>
      <c r="B35" s="14">
        <f>+ROUND([3]Bilanci!E209,0)</f>
        <v>0</v>
      </c>
      <c r="C35" s="11"/>
      <c r="D35" s="14">
        <f>ROUND([3]Bilanci!F209,0)</f>
        <v>0</v>
      </c>
      <c r="E35" s="10"/>
      <c r="F35" s="3"/>
    </row>
    <row r="36" spans="1:6" x14ac:dyDescent="0.25">
      <c r="A36" s="9" t="s">
        <v>36</v>
      </c>
      <c r="B36" s="10"/>
      <c r="C36" s="11"/>
      <c r="D36" s="10"/>
      <c r="E36" s="10"/>
      <c r="F36" s="3"/>
    </row>
    <row r="37" spans="1:6" x14ac:dyDescent="0.25">
      <c r="A37" s="13" t="s">
        <v>37</v>
      </c>
      <c r="B37" s="14">
        <f>+ROUND([3]Bilanci!E213,0)</f>
        <v>0</v>
      </c>
      <c r="C37" s="11"/>
      <c r="D37" s="14">
        <f>+ROUND([3]Bilanci!F213,0)</f>
        <v>-11</v>
      </c>
      <c r="E37" s="10"/>
      <c r="F37" s="3"/>
    </row>
    <row r="38" spans="1:6" x14ac:dyDescent="0.25">
      <c r="A38" s="13" t="s">
        <v>38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39</v>
      </c>
      <c r="B39" s="14">
        <f>+ROUND([3]Bilanci!E214,0)</f>
        <v>0</v>
      </c>
      <c r="C39" s="11"/>
      <c r="D39" s="14">
        <f>+ROUND([3]Bilanci!F214,0)</f>
        <v>0</v>
      </c>
      <c r="E39" s="10"/>
      <c r="F39" s="3"/>
    </row>
    <row r="40" spans="1:6" x14ac:dyDescent="0.25">
      <c r="A40" s="9" t="s">
        <v>40</v>
      </c>
      <c r="B40" s="14"/>
      <c r="C40" s="11"/>
      <c r="D40" s="14"/>
      <c r="E40" s="10"/>
      <c r="F40" s="3"/>
    </row>
    <row r="41" spans="1:6" x14ac:dyDescent="0.25">
      <c r="A41" s="16" t="s">
        <v>41</v>
      </c>
      <c r="B41" s="14">
        <f>+ROUND([3]Bilanci!E216,0)</f>
        <v>0</v>
      </c>
      <c r="C41" s="11"/>
      <c r="D41" s="14">
        <f>+ROUND([3]Bilanci!F216,0)</f>
        <v>0</v>
      </c>
      <c r="E41" s="10"/>
      <c r="F41" s="3"/>
    </row>
    <row r="42" spans="1:6" x14ac:dyDescent="0.25">
      <c r="A42" s="9" t="s">
        <v>42</v>
      </c>
      <c r="B42" s="17">
        <f>SUM(B9:B41)</f>
        <v>19230872</v>
      </c>
      <c r="C42" s="18"/>
      <c r="D42" s="17">
        <f>SUM(D9:D41)</f>
        <v>752688</v>
      </c>
      <c r="E42" s="18"/>
      <c r="F42" s="3"/>
    </row>
    <row r="43" spans="1:6" x14ac:dyDescent="0.25">
      <c r="A43" s="9" t="s">
        <v>43</v>
      </c>
      <c r="B43" s="18"/>
      <c r="C43" s="18"/>
      <c r="D43" s="18"/>
      <c r="E43" s="18"/>
      <c r="F43" s="3"/>
    </row>
    <row r="44" spans="1:6" x14ac:dyDescent="0.25">
      <c r="A44" s="13" t="s">
        <v>44</v>
      </c>
      <c r="B44" s="14">
        <f>ROUND(-[3]Bilanci!E221-1,0)</f>
        <v>-2894966</v>
      </c>
      <c r="C44" s="11"/>
      <c r="D44" s="14">
        <f>+ROUND(-[3]Bilanci!F221,0)</f>
        <v>-184966</v>
      </c>
      <c r="E44" s="10"/>
      <c r="F44" s="3"/>
    </row>
    <row r="45" spans="1:6" x14ac:dyDescent="0.25">
      <c r="A45" s="13" t="s">
        <v>45</v>
      </c>
      <c r="B45" s="14">
        <f>ROUNDDOWN([3]Bilanci!E222,0)</f>
        <v>0</v>
      </c>
      <c r="C45" s="11"/>
      <c r="D45" s="14">
        <f>+ROUND([3]Bilanci!F222,0)</f>
        <v>0</v>
      </c>
      <c r="E45" s="10"/>
      <c r="F45" s="3"/>
    </row>
    <row r="46" spans="1:6" x14ac:dyDescent="0.25">
      <c r="A46" s="13" t="s">
        <v>46</v>
      </c>
      <c r="B46" s="14">
        <f>ROUNDDOWN([3]Bilanci!E223,0)</f>
        <v>0</v>
      </c>
      <c r="C46" s="11"/>
      <c r="D46" s="14">
        <f>+ROUND([3]Bilanci!F223,0)</f>
        <v>0</v>
      </c>
      <c r="E46" s="10"/>
      <c r="F46" s="3"/>
    </row>
    <row r="47" spans="1:6" x14ac:dyDescent="0.25">
      <c r="A47" s="9" t="s">
        <v>47</v>
      </c>
      <c r="B47" s="17">
        <f>SUM(B42:B46)</f>
        <v>16335906</v>
      </c>
      <c r="C47" s="18"/>
      <c r="D47" s="17">
        <f>SUM(D42:D46)</f>
        <v>567722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48</v>
      </c>
      <c r="B49" s="22"/>
      <c r="C49" s="22"/>
      <c r="D49" s="22"/>
      <c r="E49" s="11"/>
      <c r="F49" s="3"/>
    </row>
    <row r="50" spans="1:6" x14ac:dyDescent="0.25">
      <c r="A50" s="13" t="s">
        <v>49</v>
      </c>
      <c r="B50" s="23">
        <f>+ROUND([3]Bilanci!E241,0)</f>
        <v>0</v>
      </c>
      <c r="C50" s="22"/>
      <c r="D50" s="23">
        <f>+ROUND([3]Bilanci!F240,0)</f>
        <v>0</v>
      </c>
      <c r="E50" s="10"/>
      <c r="F50" s="3"/>
    </row>
    <row r="51" spans="1:6" x14ac:dyDescent="0.25">
      <c r="A51" s="13" t="s">
        <v>50</v>
      </c>
      <c r="B51" s="23">
        <f>+ROUND([3]Bilanci!E242,0)</f>
        <v>0</v>
      </c>
      <c r="C51" s="22"/>
      <c r="D51" s="23">
        <f>+ROUND([3]Bilanci!F241,0)</f>
        <v>0</v>
      </c>
      <c r="E51" s="10"/>
      <c r="F51" s="3"/>
    </row>
    <row r="52" spans="1:6" x14ac:dyDescent="0.25">
      <c r="A52" s="13" t="s">
        <v>51</v>
      </c>
      <c r="B52" s="23">
        <f>+ROUND([3]Bilanci!E243,0)</f>
        <v>0</v>
      </c>
      <c r="C52" s="22"/>
      <c r="D52" s="23">
        <f>+ROUND([3]Bilanci!F242,0)</f>
        <v>0</v>
      </c>
      <c r="E52" s="6"/>
      <c r="F52" s="3"/>
    </row>
    <row r="53" spans="1:6" ht="15" customHeight="1" x14ac:dyDescent="0.25">
      <c r="A53" s="13" t="s">
        <v>52</v>
      </c>
      <c r="B53" s="23">
        <f>+ROUND([3]Bilanci!E244,0)</f>
        <v>0</v>
      </c>
      <c r="C53" s="22"/>
      <c r="D53" s="23">
        <f>+ROUND([3]Bilanci!F243,0)</f>
        <v>0</v>
      </c>
      <c r="E53" s="24"/>
      <c r="F53" s="24"/>
    </row>
    <row r="54" spans="1:6" x14ac:dyDescent="0.25">
      <c r="A54" s="25" t="s">
        <v>53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54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55</v>
      </c>
      <c r="B57" s="31">
        <f>B47+B55</f>
        <v>16335906</v>
      </c>
      <c r="C57" s="32"/>
      <c r="D57" s="31">
        <f>D47+D55</f>
        <v>567722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56</v>
      </c>
      <c r="B59" s="30"/>
      <c r="C59" s="30"/>
      <c r="D59" s="30"/>
      <c r="E59" s="34"/>
      <c r="F59" s="34"/>
    </row>
    <row r="60" spans="1:6" x14ac:dyDescent="0.25">
      <c r="A60" s="29" t="s">
        <v>57</v>
      </c>
      <c r="B60" s="14"/>
      <c r="C60" s="10"/>
      <c r="D60" s="14"/>
      <c r="E60" s="34"/>
      <c r="F60" s="34"/>
    </row>
    <row r="61" spans="1:6" x14ac:dyDescent="0.25">
      <c r="A61" s="29" t="s">
        <v>58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59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Lorenc Ajderaj</dc:creator>
  <cp:lastModifiedBy>Lorenc Ajderaj</cp:lastModifiedBy>
  <dcterms:created xsi:type="dcterms:W3CDTF">2022-06-01T10:09:41Z</dcterms:created>
  <dcterms:modified xsi:type="dcterms:W3CDTF">2022-06-01T10:49:16Z</dcterms:modified>
</cp:coreProperties>
</file>