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20" windowWidth="14355" windowHeight="4680"/>
  </bookViews>
  <sheets>
    <sheet name="kapertina" sheetId="1" r:id="rId1"/>
    <sheet name="BILANCI 2012" sheetId="4" r:id="rId2"/>
    <sheet name="TE SRDHR&amp;SHPENZIME" sheetId="2" r:id="rId3"/>
    <sheet name="CASH FLOW" sheetId="3" r:id="rId4"/>
    <sheet name="KAPITALI" sheetId="5" r:id="rId5"/>
    <sheet name="Sheet6" sheetId="6" r:id="rId6"/>
    <sheet name="Sheet7" sheetId="7" r:id="rId7"/>
  </sheets>
  <calcPr calcId="124519"/>
</workbook>
</file>

<file path=xl/calcChain.xml><?xml version="1.0" encoding="utf-8"?>
<calcChain xmlns="http://schemas.openxmlformats.org/spreadsheetml/2006/main">
  <c r="E10" i="5"/>
  <c r="D10"/>
  <c r="B10"/>
  <c r="F8"/>
  <c r="F7"/>
  <c r="F6"/>
  <c r="F3"/>
  <c r="F10" s="1"/>
  <c r="D34" i="3"/>
  <c r="E26"/>
  <c r="D26"/>
  <c r="E24"/>
  <c r="D24"/>
  <c r="C15"/>
  <c r="D12"/>
  <c r="D16" s="1"/>
  <c r="E5"/>
  <c r="E16" s="1"/>
  <c r="E32" s="1"/>
  <c r="D22" i="2"/>
  <c r="D19" s="1"/>
  <c r="D25" s="1"/>
  <c r="D21"/>
  <c r="E19"/>
  <c r="E25" s="1"/>
  <c r="E13"/>
  <c r="D12"/>
  <c r="D8"/>
  <c r="D13" s="1"/>
  <c r="E5"/>
  <c r="E15" s="1"/>
  <c r="E27" s="1"/>
  <c r="E31" s="1"/>
  <c r="D5"/>
  <c r="D15" s="1"/>
  <c r="D82" i="4"/>
  <c r="D84" s="1"/>
  <c r="E76"/>
  <c r="E82" s="1"/>
  <c r="E62"/>
  <c r="E68" s="1"/>
  <c r="D62"/>
  <c r="D68" s="1"/>
  <c r="E51"/>
  <c r="D51"/>
  <c r="E47"/>
  <c r="E60" s="1"/>
  <c r="D47"/>
  <c r="D60" s="1"/>
  <c r="E27"/>
  <c r="D27"/>
  <c r="E22"/>
  <c r="E39" s="1"/>
  <c r="D22"/>
  <c r="D39" s="1"/>
  <c r="E11"/>
  <c r="D11"/>
  <c r="E6"/>
  <c r="E20" s="1"/>
  <c r="D6"/>
  <c r="D20" s="1"/>
  <c r="D32" i="3" l="1"/>
  <c r="D27" i="2"/>
  <c r="D31" s="1"/>
  <c r="E69" i="4"/>
  <c r="D69"/>
  <c r="E84"/>
  <c r="D40"/>
  <c r="E40"/>
</calcChain>
</file>

<file path=xl/sharedStrings.xml><?xml version="1.0" encoding="utf-8"?>
<sst xmlns="http://schemas.openxmlformats.org/spreadsheetml/2006/main" count="243" uniqueCount="209">
  <si>
    <t>Forma juridike:SHOQERI ME PERGJEGJSI TE KUFIZUAR</t>
  </si>
  <si>
    <t>Pasqyrat Financiare Vjetore 2012</t>
  </si>
  <si>
    <t>(Mbyllur më 31.12.2012)</t>
  </si>
  <si>
    <t>Pasqyra financiare: Individuale(jokonsoliduara)</t>
  </si>
  <si>
    <t>Periudha kontabel: Nga 01.01.2012 deri më 31.12.2012</t>
  </si>
  <si>
    <t>Data e mbylljes:____________________</t>
  </si>
  <si>
    <t>Data e dorzimit_____________________</t>
  </si>
  <si>
    <t xml:space="preserve">Monedha: Leke </t>
  </si>
  <si>
    <t>Shkalla e rrumbullakimit: ne leke</t>
  </si>
  <si>
    <t>Tiranë,  2013</t>
  </si>
  <si>
    <t>Aktive jasht bilanci</t>
  </si>
  <si>
    <t>TOTALI I AKTIVEVE (I + II)</t>
  </si>
  <si>
    <t>Totali i Aktiveve Afatgjata(II)</t>
  </si>
  <si>
    <t>Aktive të tjera afatgjata(ne proces)</t>
  </si>
  <si>
    <t>Kapital aksionar i papaguar</t>
  </si>
  <si>
    <t>Aktive te tjera afatgjata jo materiale</t>
  </si>
  <si>
    <t>4,3</t>
  </si>
  <si>
    <t>Shpenzimet e zhvillimit</t>
  </si>
  <si>
    <t>4,2</t>
  </si>
  <si>
    <t>Emri i mire</t>
  </si>
  <si>
    <t>4,1</t>
  </si>
  <si>
    <t>Aktivet afatgjata jomateriale</t>
  </si>
  <si>
    <t>Aktive biologjike afatgjata</t>
  </si>
  <si>
    <t xml:space="preserve">Aktive te tjera afatgjata materiale </t>
  </si>
  <si>
    <t>2,4</t>
  </si>
  <si>
    <t>Makineri e pisje</t>
  </si>
  <si>
    <t>2,3</t>
  </si>
  <si>
    <t>Ndertesa</t>
  </si>
  <si>
    <t>2,2</t>
  </si>
  <si>
    <t>Toka</t>
  </si>
  <si>
    <t>2,1</t>
  </si>
  <si>
    <t>Aktive afatgjata materiale</t>
  </si>
  <si>
    <t>Llogaria/kKerkesa te tjera afatgjata</t>
  </si>
  <si>
    <t>1,4</t>
  </si>
  <si>
    <t>Aksine dhe letra te tjera me vlere</t>
  </si>
  <si>
    <t>1,3</t>
  </si>
  <si>
    <t>Aksione  dhe investime te tjerae pjesemarrje.</t>
  </si>
  <si>
    <t>1,2</t>
  </si>
  <si>
    <t>Aksione e pjesemarrje te tjera nga njesi te kontrolluara</t>
  </si>
  <si>
    <t>1,1</t>
  </si>
  <si>
    <t>Investimet financiare afatgjata</t>
  </si>
  <si>
    <t>Aktive Afatgjata</t>
  </si>
  <si>
    <t>II</t>
  </si>
  <si>
    <t>Totali i Aktiveve Afatshkurtera(I)</t>
  </si>
  <si>
    <t>Parapagimet dhe shpenzimet e shtyra</t>
  </si>
  <si>
    <t>Aktivet afatshkurtra të mbajtura për shitje</t>
  </si>
  <si>
    <t>Aktive biologjike afatshkurtra</t>
  </si>
  <si>
    <t>4,5</t>
  </si>
  <si>
    <t>Mallra per rishitje</t>
  </si>
  <si>
    <t>4,4</t>
  </si>
  <si>
    <t>Produkte te gatshme</t>
  </si>
  <si>
    <t>Prodhim ne proces</t>
  </si>
  <si>
    <t>Lende e pare</t>
  </si>
  <si>
    <t>Inventari</t>
  </si>
  <si>
    <t>Investime te tjera finaciare</t>
  </si>
  <si>
    <t>3,4</t>
  </si>
  <si>
    <t>Istrumenta te tjera borxhi</t>
  </si>
  <si>
    <t>3,3</t>
  </si>
  <si>
    <t>Llog / Kerkesa te tjera te  arketueshme</t>
  </si>
  <si>
    <t>3,2</t>
  </si>
  <si>
    <t>Llog / Kerkesa te arketueshme</t>
  </si>
  <si>
    <t>3,1</t>
  </si>
  <si>
    <t>Aktive të tjera financiare afatshkurtra</t>
  </si>
  <si>
    <t>Derivativë dhe aktive të mbajtura për tregtim</t>
  </si>
  <si>
    <t>Aktive monetare</t>
  </si>
  <si>
    <t>Aktive Afatshkurtera</t>
  </si>
  <si>
    <t>I</t>
  </si>
  <si>
    <t>AKTIVET</t>
  </si>
  <si>
    <t>A</t>
  </si>
  <si>
    <t>Ushtrimi i mbyllur 31.12.2011</t>
  </si>
  <si>
    <t>Ushtrimi i mbyllur 31.12.2012</t>
  </si>
  <si>
    <t>Shenimi nr.</t>
  </si>
  <si>
    <t>Pasive jasht bilanci</t>
  </si>
  <si>
    <t>TOTALI I DETYRIMEVE E KAPITALIT (I,II,III)</t>
  </si>
  <si>
    <t>Totali i Kapitalit (III)</t>
  </si>
  <si>
    <t>Fitimi (humbja) e vitit financiar</t>
  </si>
  <si>
    <t>Fitimet(humbja) te pashpërndara</t>
  </si>
  <si>
    <t>Rezerva të tjera</t>
  </si>
  <si>
    <t>6,3</t>
  </si>
  <si>
    <t>Rezerva ligjore</t>
  </si>
  <si>
    <t>6,2</t>
  </si>
  <si>
    <t>Rezerva statutore</t>
  </si>
  <si>
    <t>6,1</t>
  </si>
  <si>
    <t>Rezervat</t>
  </si>
  <si>
    <t>Njësitë ose aksionet e thesarit (negative)</t>
  </si>
  <si>
    <t>Primi i aksionit</t>
  </si>
  <si>
    <t>Kapitali i rregjistruar (aksionar)</t>
  </si>
  <si>
    <t>Kapitali qe i pereket aksioneve te sheoqerise meme</t>
  </si>
  <si>
    <t>Aksione te pakices</t>
  </si>
  <si>
    <t>Kapitali</t>
  </si>
  <si>
    <t>III</t>
  </si>
  <si>
    <t>Totali i Detyrimeve (I+II)</t>
  </si>
  <si>
    <t>Totali i Detyrimeve Afatgjata (II)</t>
  </si>
  <si>
    <t>Grantet dhe të ardhurat e shtyra</t>
  </si>
  <si>
    <t>Provizionet afatgjata</t>
  </si>
  <si>
    <t>Huamarrje të tjera afatgjata</t>
  </si>
  <si>
    <t>Bono te konvertueshme</t>
  </si>
  <si>
    <t>Hua,bone dhe detyrime nga qiraja financiare</t>
  </si>
  <si>
    <t>Huatë afatgjata</t>
  </si>
  <si>
    <t>Detyrime Afatgjata</t>
  </si>
  <si>
    <t>Totali i Detyrimeve Afatshkurtera (I)</t>
  </si>
  <si>
    <t>Provizjonet afatshkurtra</t>
  </si>
  <si>
    <t>Grantet dhe te ardhurat e shtyra</t>
  </si>
  <si>
    <t>Parapagime te arketuara</t>
  </si>
  <si>
    <t>2,5</t>
  </si>
  <si>
    <t>Detyrime Tatimore</t>
  </si>
  <si>
    <t>Te pagueshme ndaj punonjesve</t>
  </si>
  <si>
    <t>Te pagueshme ndaj furnitorve</t>
  </si>
  <si>
    <t>Huate dhe parapagimet</t>
  </si>
  <si>
    <t>Bone te konvertueshme</t>
  </si>
  <si>
    <t>Kthimet/ripagest e huave afatgjata</t>
  </si>
  <si>
    <t>Huamarrjet</t>
  </si>
  <si>
    <t>Derivativet</t>
  </si>
  <si>
    <t>Detyrime Afatshkurtera</t>
  </si>
  <si>
    <t>DETYRIMET DHE KAPITALI</t>
  </si>
  <si>
    <t>B</t>
  </si>
  <si>
    <t>Elementët e pasqyrave të konsoliduara</t>
  </si>
  <si>
    <t>Fitmi (humbja) neto e vitit financiar (14-15)</t>
  </si>
  <si>
    <t>Shpenzimet e tatimit mbi fitimin</t>
  </si>
  <si>
    <t>Fitimi (humbja) para tatimit (9+/-13)</t>
  </si>
  <si>
    <t xml:space="preserve">Rezultat i jashtzakonshem </t>
  </si>
  <si>
    <t>Totali te ardhura dhe shpenzime financiare</t>
  </si>
  <si>
    <t/>
  </si>
  <si>
    <t>Te ardhura dhe shpenzime te pacaktuara</t>
  </si>
  <si>
    <t>768, 668</t>
  </si>
  <si>
    <t xml:space="preserve"> Të ardhura dhe shpenzime të tjera financiare </t>
  </si>
  <si>
    <t>12,4</t>
  </si>
  <si>
    <t xml:space="preserve"> 769, 669</t>
  </si>
  <si>
    <t xml:space="preserve"> Fitimet (humbjet) nga kursi i këmbimi</t>
  </si>
  <si>
    <t>12,3</t>
  </si>
  <si>
    <t>767, 667</t>
  </si>
  <si>
    <t xml:space="preserve">Të ardhurat dhe shpenzimet nga interesat </t>
  </si>
  <si>
    <t>12,2</t>
  </si>
  <si>
    <t>763,764,765,664,665,</t>
  </si>
  <si>
    <t xml:space="preserve"> Të ardhurat dhe shpenzimet financiare nga investime të tjera financiare afatgjata</t>
  </si>
  <si>
    <t>12,1</t>
  </si>
  <si>
    <t>Të ardhurat dhe shpenzimet financiare</t>
  </si>
  <si>
    <t xml:space="preserve"> Të ardhurat dhe shpenzimet financiare nga pjesëmarrjet</t>
  </si>
  <si>
    <t xml:space="preserve"> Të ardhurat dhe shpenzimet financiare nga njësitë e kontrolluara</t>
  </si>
  <si>
    <t>Fitimi apo humbja nga veprimtaria kryesore (1+2+/-3-8)</t>
  </si>
  <si>
    <t xml:space="preserve">Shpenzime të tjera </t>
  </si>
  <si>
    <t xml:space="preserve">Amortizimet dhe zhvlerësimet </t>
  </si>
  <si>
    <t>Shpenzimet per sigurimet shoqërore dhe shëndetsore</t>
  </si>
  <si>
    <t>5,2</t>
  </si>
  <si>
    <t>Pagat e personelit</t>
  </si>
  <si>
    <t>5,1</t>
  </si>
  <si>
    <t>641-648</t>
  </si>
  <si>
    <t>Kosto e punës</t>
  </si>
  <si>
    <t>Materialet e konsumuara,mallrat dhe sherbimet</t>
  </si>
  <si>
    <t>Ndryshimet në inventarin e produkteve të gatshme dhe prodhimit në proçes</t>
  </si>
  <si>
    <t>Totali i te ardhurave(1+2)</t>
  </si>
  <si>
    <t>Të ardhura të tjera nga veprimtaritë e shfrytëzimit(Puna e kryer nga njesia ekonomike raportuese për qëllimet e veta dhe e kapitalizuar</t>
  </si>
  <si>
    <t>Shitjet neto</t>
  </si>
  <si>
    <t>Mjetet monetare në fund të periudhës kontabël</t>
  </si>
  <si>
    <t>Mjetet monetare në fillim të periudhës kontabël</t>
  </si>
  <si>
    <t>Rritja/rënia neto e mjeteve monetare</t>
  </si>
  <si>
    <t xml:space="preserve">Dividendët e paguar( Te tjera ) </t>
  </si>
  <si>
    <t>Pagesat e detyrimeve të qirasë financiare( Te tjera)</t>
  </si>
  <si>
    <t>Hyrje nga huamarrje afatgjata</t>
  </si>
  <si>
    <t>Hyrje nga emetimi i kapitalit aksioner</t>
  </si>
  <si>
    <t>Fluksi monetar nga veprimtaritë financiare</t>
  </si>
  <si>
    <t>Mjete monetare neto e përdorur në aktivitetet investuese</t>
  </si>
  <si>
    <t>Dividendët e arkëtuar</t>
  </si>
  <si>
    <t>Interesi i arkëtuar</t>
  </si>
  <si>
    <t>Të ardhura nga shitja e pajisjeve</t>
  </si>
  <si>
    <t>Blerja e aktiveve afatgjata materiale</t>
  </si>
  <si>
    <t>Blerja e shoqërisë së kontrolluar X minus paratë e arkëtuara</t>
  </si>
  <si>
    <t>Fluksi monetar nga veprimtaritë investuese</t>
  </si>
  <si>
    <t>Mjete monetare neto nga aktivitetet e shfrytëzimit</t>
  </si>
  <si>
    <t>Tatim mbi fitimin i paguar</t>
  </si>
  <si>
    <t>2,10</t>
  </si>
  <si>
    <t>Interesi i paguar</t>
  </si>
  <si>
    <t>2,9</t>
  </si>
  <si>
    <t>Mjete monetare të përfituara nga aktivitetet</t>
  </si>
  <si>
    <t>2,8</t>
  </si>
  <si>
    <t>Rritje/rënie në tepricën e detyrimeve, për t’u paguar nga aktiviteti</t>
  </si>
  <si>
    <t>2,7</t>
  </si>
  <si>
    <t>Rritje/rënie në tepricën inventarit</t>
  </si>
  <si>
    <t>2,6</t>
  </si>
  <si>
    <t>Rritje/rënie në tepricën e kërkesave të arkëtueshme nga aktiviteti, si dhe kërkesave të arkëtueshme të tjera</t>
  </si>
  <si>
    <t>Shpenzime për interesa</t>
  </si>
  <si>
    <t>Të ardhura nga investimet</t>
  </si>
  <si>
    <t>Humbje nga këmbimet valutore</t>
  </si>
  <si>
    <t>Amortizimin</t>
  </si>
  <si>
    <t>Rregullime për:</t>
  </si>
  <si>
    <t>Fluksi monetar nga veprimtaritë e shfrytëzimit</t>
  </si>
  <si>
    <t>Rritje e rezervës së kapitalit</t>
  </si>
  <si>
    <t>Fitimi neto për periudhën kontabël</t>
  </si>
  <si>
    <t>Emetimi i kuotave(aksioneve)</t>
  </si>
  <si>
    <t>Dividentët e paguar( Akt Kontrolli )</t>
  </si>
  <si>
    <t>Pozicioni I rregulluar</t>
  </si>
  <si>
    <t>Efekti ndryshimeve ne politikat kontabël</t>
  </si>
  <si>
    <t>Totali</t>
  </si>
  <si>
    <t>Fitimi pashpërndarë</t>
  </si>
  <si>
    <t xml:space="preserve">Rezerva ligjore statusore </t>
  </si>
  <si>
    <t>Fitimi para tatimit</t>
  </si>
  <si>
    <t>Pozicioni më 31 Dhjetor 2012</t>
  </si>
  <si>
    <t>LAWOFFICE&amp; IVETIGATION SHPK</t>
  </si>
  <si>
    <t>Selia: Rruga ISMAI QEMALI Tirane</t>
  </si>
  <si>
    <t>Objekti tregtar: SHERBIME JURIDIKE</t>
  </si>
  <si>
    <t>Parapagime per furnizime</t>
  </si>
  <si>
    <t>Huatë dhe obligacionet afatshkurtra</t>
  </si>
  <si>
    <t>Hua te tjera</t>
  </si>
  <si>
    <t>702-708x</t>
  </si>
  <si>
    <t>601-608x</t>
  </si>
  <si>
    <t>61-63</t>
  </si>
  <si>
    <t>Totali i shpenzimeve (shuma 4 - 7)</t>
  </si>
  <si>
    <t>Pozicioni më 1 Janar  2011</t>
  </si>
  <si>
    <t>Numri unik i indentifikimit(NIPT):K81310029E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</si>
</sst>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name val="Bernard MT Condensed"/>
      <family val="1"/>
    </font>
    <font>
      <b/>
      <sz val="12"/>
      <name val="Arial"/>
      <family val="2"/>
    </font>
    <font>
      <b/>
      <sz val="12"/>
      <name val="Batang"/>
      <family val="1"/>
    </font>
    <font>
      <b/>
      <sz val="9"/>
      <name val="Batang"/>
      <family val="1"/>
    </font>
    <font>
      <b/>
      <u/>
      <sz val="22"/>
      <name val="Bodoni MT Black"/>
      <family val="1"/>
    </font>
    <font>
      <b/>
      <sz val="12"/>
      <name val="Bodoni MT Black"/>
      <family val="1"/>
    </font>
    <font>
      <b/>
      <sz val="9"/>
      <name val="Arial"/>
      <family val="2"/>
    </font>
    <font>
      <b/>
      <sz val="12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8"/>
      <color indexed="56"/>
      <name val="Calibri"/>
      <family val="2"/>
    </font>
    <font>
      <b/>
      <sz val="10"/>
      <name val="Arial Narrow"/>
      <family val="2"/>
    </font>
    <font>
      <b/>
      <sz val="10"/>
      <name val="Bodoni MT Black"/>
      <family val="1"/>
    </font>
    <font>
      <sz val="10"/>
      <name val="Arial"/>
      <family val="2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0" fillId="0" borderId="0" xfId="0" applyBorder="1"/>
    <xf numFmtId="0" fontId="0" fillId="0" borderId="10" xfId="0" applyBorder="1"/>
    <xf numFmtId="0" fontId="9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0" xfId="0" applyFont="1" applyBorder="1" applyAlignment="1">
      <alignment vertical="center"/>
    </xf>
    <xf numFmtId="0" fontId="0" fillId="0" borderId="11" xfId="0" applyBorder="1"/>
    <xf numFmtId="0" fontId="0" fillId="0" borderId="13" xfId="0" applyBorder="1"/>
    <xf numFmtId="37" fontId="12" fillId="0" borderId="0" xfId="0" applyNumberFormat="1" applyFont="1" applyFill="1" applyBorder="1"/>
    <xf numFmtId="37" fontId="12" fillId="0" borderId="0" xfId="0" applyNumberFormat="1" applyFont="1" applyFill="1" applyBorder="1" applyAlignment="1">
      <alignment horizontal="center"/>
    </xf>
    <xf numFmtId="37" fontId="12" fillId="0" borderId="0" xfId="0" applyNumberFormat="1" applyFont="1" applyFill="1" applyBorder="1" applyAlignment="1"/>
    <xf numFmtId="37" fontId="13" fillId="0" borderId="0" xfId="0" applyNumberFormat="1" applyFont="1" applyFill="1" applyBorder="1"/>
    <xf numFmtId="164" fontId="13" fillId="2" borderId="14" xfId="1" applyNumberFormat="1" applyFont="1" applyFill="1" applyBorder="1"/>
    <xf numFmtId="164" fontId="13" fillId="0" borderId="14" xfId="1" applyNumberFormat="1" applyFont="1" applyFill="1" applyBorder="1"/>
    <xf numFmtId="164" fontId="13" fillId="0" borderId="14" xfId="1" applyNumberFormat="1" applyFont="1" applyFill="1" applyBorder="1" applyAlignment="1">
      <alignment horizontal="center"/>
    </xf>
    <xf numFmtId="164" fontId="13" fillId="0" borderId="14" xfId="1" applyNumberFormat="1" applyFont="1" applyFill="1" applyBorder="1" applyAlignment="1"/>
    <xf numFmtId="164" fontId="12" fillId="0" borderId="14" xfId="1" applyNumberFormat="1" applyFont="1" applyFill="1" applyBorder="1"/>
    <xf numFmtId="164" fontId="12" fillId="0" borderId="14" xfId="1" applyNumberFormat="1" applyFont="1" applyFill="1" applyBorder="1" applyAlignment="1">
      <alignment horizontal="center"/>
    </xf>
    <xf numFmtId="164" fontId="12" fillId="0" borderId="14" xfId="1" applyNumberFormat="1" applyFont="1" applyFill="1" applyBorder="1" applyAlignment="1"/>
    <xf numFmtId="0" fontId="15" fillId="0" borderId="14" xfId="0" applyFont="1" applyFill="1" applyBorder="1" applyAlignment="1">
      <alignment horizontal="left"/>
    </xf>
    <xf numFmtId="164" fontId="3" fillId="0" borderId="14" xfId="3" applyNumberFormat="1" applyFill="1" applyBorder="1"/>
    <xf numFmtId="164" fontId="14" fillId="0" borderId="14" xfId="1" applyNumberFormat="1" applyFont="1" applyFill="1" applyBorder="1"/>
    <xf numFmtId="164" fontId="5" fillId="0" borderId="14" xfId="1" applyNumberFormat="1" applyFont="1" applyFill="1" applyBorder="1" applyAlignment="1">
      <alignment horizontal="center"/>
    </xf>
    <xf numFmtId="164" fontId="12" fillId="0" borderId="14" xfId="1" applyNumberFormat="1" applyFont="1" applyFill="1" applyBorder="1" applyAlignment="1">
      <alignment horizontal="left"/>
    </xf>
    <xf numFmtId="164" fontId="13" fillId="0" borderId="14" xfId="1" applyNumberFormat="1" applyFont="1" applyFill="1" applyBorder="1" applyAlignment="1">
      <alignment horizontal="left"/>
    </xf>
    <xf numFmtId="49" fontId="12" fillId="0" borderId="14" xfId="1" applyNumberFormat="1" applyFont="1" applyFill="1" applyBorder="1" applyAlignment="1">
      <alignment horizontal="center" vertical="center" wrapText="1"/>
    </xf>
    <xf numFmtId="164" fontId="12" fillId="0" borderId="14" xfId="1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164" fontId="17" fillId="2" borderId="14" xfId="1" applyNumberFormat="1" applyFont="1" applyFill="1" applyBorder="1"/>
    <xf numFmtId="164" fontId="17" fillId="2" borderId="14" xfId="1" applyNumberFormat="1" applyFont="1" applyFill="1" applyBorder="1" applyAlignment="1"/>
    <xf numFmtId="0" fontId="0" fillId="0" borderId="0" xfId="0" applyFill="1" applyBorder="1" applyAlignment="1">
      <alignment horizontal="center"/>
    </xf>
    <xf numFmtId="37" fontId="13" fillId="3" borderId="14" xfId="0" applyNumberFormat="1" applyFont="1" applyFill="1" applyBorder="1" applyAlignment="1">
      <alignment horizontal="center"/>
    </xf>
    <xf numFmtId="37" fontId="13" fillId="3" borderId="14" xfId="0" applyNumberFormat="1" applyFont="1" applyFill="1" applyBorder="1" applyAlignment="1">
      <alignment horizontal="center" vertical="center" wrapText="1"/>
    </xf>
    <xf numFmtId="0" fontId="14" fillId="0" borderId="0" xfId="0" applyFont="1"/>
    <xf numFmtId="164" fontId="13" fillId="4" borderId="14" xfId="1" applyNumberFormat="1" applyFont="1" applyFill="1" applyBorder="1"/>
    <xf numFmtId="164" fontId="5" fillId="4" borderId="14" xfId="1" applyNumberFormat="1" applyFont="1" applyFill="1" applyBorder="1" applyAlignment="1">
      <alignment horizontal="center"/>
    </xf>
    <xf numFmtId="164" fontId="12" fillId="5" borderId="14" xfId="1" applyNumberFormat="1" applyFont="1" applyFill="1" applyBorder="1" applyAlignment="1">
      <alignment horizontal="center"/>
    </xf>
    <xf numFmtId="164" fontId="12" fillId="5" borderId="14" xfId="1" applyNumberFormat="1" applyFont="1" applyFill="1" applyBorder="1"/>
    <xf numFmtId="164" fontId="5" fillId="6" borderId="14" xfId="1" applyNumberFormat="1" applyFont="1" applyFill="1" applyBorder="1" applyAlignment="1">
      <alignment horizontal="center"/>
    </xf>
    <xf numFmtId="164" fontId="13" fillId="2" borderId="14" xfId="1" applyNumberFormat="1" applyFont="1" applyFill="1" applyBorder="1" applyAlignment="1"/>
    <xf numFmtId="164" fontId="13" fillId="7" borderId="14" xfId="1" applyNumberFormat="1" applyFont="1" applyFill="1" applyBorder="1"/>
    <xf numFmtId="164" fontId="13" fillId="7" borderId="14" xfId="1" applyNumberFormat="1" applyFont="1" applyFill="1" applyBorder="1" applyAlignment="1"/>
    <xf numFmtId="0" fontId="14" fillId="0" borderId="0" xfId="0" applyFont="1" applyFill="1"/>
    <xf numFmtId="0" fontId="0" fillId="0" borderId="0" xfId="0" applyFill="1"/>
    <xf numFmtId="164" fontId="13" fillId="2" borderId="14" xfId="1" applyNumberFormat="1" applyFont="1" applyFill="1" applyBorder="1" applyAlignment="1">
      <alignment horizontal="center"/>
    </xf>
    <xf numFmtId="164" fontId="12" fillId="2" borderId="14" xfId="1" applyNumberFormat="1" applyFont="1" applyFill="1" applyBorder="1"/>
    <xf numFmtId="164" fontId="12" fillId="2" borderId="14" xfId="1" applyNumberFormat="1" applyFont="1" applyFill="1" applyBorder="1" applyAlignment="1">
      <alignment horizontal="center"/>
    </xf>
    <xf numFmtId="164" fontId="3" fillId="2" borderId="14" xfId="3" applyNumberFormat="1" applyFill="1" applyBorder="1"/>
    <xf numFmtId="0" fontId="0" fillId="0" borderId="14" xfId="0" applyBorder="1"/>
    <xf numFmtId="0" fontId="14" fillId="0" borderId="14" xfId="0" applyFont="1" applyBorder="1"/>
    <xf numFmtId="164" fontId="12" fillId="0" borderId="0" xfId="1" applyNumberFormat="1" applyFont="1" applyFill="1" applyBorder="1"/>
    <xf numFmtId="164" fontId="5" fillId="4" borderId="14" xfId="1" applyNumberFormat="1" applyFont="1" applyFill="1" applyBorder="1" applyAlignment="1"/>
    <xf numFmtId="164" fontId="13" fillId="7" borderId="14" xfId="1" applyNumberFormat="1" applyFont="1" applyFill="1" applyBorder="1" applyAlignment="1">
      <alignment horizontal="center"/>
    </xf>
    <xf numFmtId="164" fontId="13" fillId="5" borderId="14" xfId="1" applyNumberFormat="1" applyFont="1" applyFill="1" applyBorder="1"/>
    <xf numFmtId="37" fontId="13" fillId="5" borderId="14" xfId="0" applyNumberFormat="1" applyFont="1" applyFill="1" applyBorder="1"/>
    <xf numFmtId="37" fontId="14" fillId="5" borderId="14" xfId="0" applyNumberFormat="1" applyFont="1" applyFill="1" applyBorder="1" applyAlignment="1"/>
    <xf numFmtId="37" fontId="14" fillId="5" borderId="14" xfId="0" applyNumberFormat="1" applyFont="1" applyFill="1" applyBorder="1" applyAlignment="1">
      <alignment horizontal="center"/>
    </xf>
    <xf numFmtId="43" fontId="20" fillId="5" borderId="14" xfId="1" applyFont="1" applyFill="1" applyBorder="1"/>
    <xf numFmtId="0" fontId="13" fillId="5" borderId="14" xfId="0" applyFont="1" applyFill="1" applyBorder="1" applyAlignment="1">
      <alignment horizontal="center" vertical="center" wrapText="1"/>
    </xf>
    <xf numFmtId="164" fontId="12" fillId="5" borderId="14" xfId="1" applyNumberFormat="1" applyFont="1" applyFill="1" applyBorder="1" applyAlignment="1">
      <alignment horizontal="center" vertical="center" wrapText="1"/>
    </xf>
    <xf numFmtId="164" fontId="13" fillId="5" borderId="14" xfId="1" applyNumberFormat="1" applyFont="1" applyFill="1" applyBorder="1" applyAlignment="1">
      <alignment horizontal="left" vertical="center" wrapText="1"/>
    </xf>
    <xf numFmtId="164" fontId="13" fillId="2" borderId="14" xfId="1" applyNumberFormat="1" applyFont="1" applyFill="1" applyBorder="1" applyAlignment="1">
      <alignment horizontal="left"/>
    </xf>
    <xf numFmtId="164" fontId="13" fillId="8" borderId="14" xfId="1" applyNumberFormat="1" applyFont="1" applyFill="1" applyBorder="1" applyAlignment="1">
      <alignment horizontal="center"/>
    </xf>
    <xf numFmtId="164" fontId="13" fillId="8" borderId="14" xfId="1" applyNumberFormat="1" applyFont="1" applyFill="1" applyBorder="1" applyAlignment="1">
      <alignment horizontal="left"/>
    </xf>
    <xf numFmtId="164" fontId="13" fillId="8" borderId="14" xfId="1" applyNumberFormat="1" applyFont="1" applyFill="1" applyBorder="1"/>
    <xf numFmtId="164" fontId="12" fillId="0" borderId="14" xfId="1" applyNumberFormat="1" applyFont="1" applyFill="1" applyBorder="1" applyAlignment="1">
      <alignment horizontal="center" vertical="center" wrapText="1"/>
    </xf>
    <xf numFmtId="164" fontId="16" fillId="5" borderId="14" xfId="2" applyNumberFormat="1" applyFont="1" applyFill="1" applyBorder="1" applyAlignment="1">
      <alignment horizontal="center"/>
    </xf>
    <xf numFmtId="164" fontId="2" fillId="5" borderId="14" xfId="2" applyNumberFormat="1" applyFill="1" applyBorder="1" applyAlignment="1">
      <alignment horizontal="left"/>
    </xf>
    <xf numFmtId="164" fontId="2" fillId="5" borderId="14" xfId="2" applyNumberFormat="1" applyFill="1" applyBorder="1" applyAlignment="1">
      <alignment horizontal="center"/>
    </xf>
    <xf numFmtId="164" fontId="2" fillId="5" borderId="14" xfId="2" applyNumberFormat="1" applyFill="1" applyBorder="1"/>
    <xf numFmtId="0" fontId="19" fillId="0" borderId="0" xfId="0" applyFont="1" applyAlignment="1">
      <alignment horizontal="center"/>
    </xf>
    <xf numFmtId="0" fontId="15" fillId="5" borderId="14" xfId="3" applyFont="1" applyFill="1" applyBorder="1" applyAlignment="1">
      <alignment vertical="center" wrapText="1"/>
    </xf>
    <xf numFmtId="37" fontId="12" fillId="3" borderId="14" xfId="0" applyNumberFormat="1" applyFont="1" applyFill="1" applyBorder="1" applyAlignment="1">
      <alignment horizontal="center" vertical="center" wrapText="1"/>
    </xf>
    <xf numFmtId="164" fontId="12" fillId="0" borderId="14" xfId="1" applyNumberFormat="1" applyFont="1" applyFill="1" applyBorder="1" applyAlignment="1">
      <alignment horizontal="left" indent="1"/>
    </xf>
    <xf numFmtId="164" fontId="17" fillId="5" borderId="14" xfId="1" applyNumberFormat="1" applyFont="1" applyFill="1" applyBorder="1"/>
    <xf numFmtId="164" fontId="17" fillId="5" borderId="14" xfId="1" applyNumberFormat="1" applyFont="1" applyFill="1" applyBorder="1" applyAlignment="1"/>
    <xf numFmtId="164" fontId="17" fillId="8" borderId="14" xfId="1" applyNumberFormat="1" applyFont="1" applyFill="1" applyBorder="1"/>
    <xf numFmtId="49" fontId="17" fillId="8" borderId="14" xfId="1" applyNumberFormat="1" applyFont="1" applyFill="1" applyBorder="1" applyAlignment="1">
      <alignment horizontal="left"/>
    </xf>
    <xf numFmtId="0" fontId="17" fillId="2" borderId="14" xfId="0" applyFont="1" applyFill="1" applyBorder="1"/>
    <xf numFmtId="0" fontId="17" fillId="2" borderId="14" xfId="0" applyFont="1" applyFill="1" applyBorder="1" applyAlignment="1">
      <alignment horizontal="left"/>
    </xf>
    <xf numFmtId="164" fontId="13" fillId="5" borderId="14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14" xfId="1" applyNumberFormat="1" applyFont="1" applyBorder="1"/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4">
    <cellStyle name="Comma" xfId="1" builtinId="3"/>
    <cellStyle name="Heading 3" xfId="2" builtinId="18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4"/>
  <sheetViews>
    <sheetView tabSelected="1" workbookViewId="0">
      <selection activeCell="C25" sqref="C25:K25"/>
    </sheetView>
  </sheetViews>
  <sheetFormatPr defaultRowHeight="15"/>
  <cols>
    <col min="1" max="1" width="3.42578125" customWidth="1"/>
    <col min="2" max="2" width="3.85546875" customWidth="1"/>
    <col min="12" max="12" width="4.7109375" customWidth="1"/>
  </cols>
  <sheetData>
    <row r="1" spans="2:12" ht="15.75" thickBot="1"/>
    <row r="2" spans="2:12" ht="15.75" thickBot="1">
      <c r="B2" s="8"/>
      <c r="C2" s="9"/>
      <c r="D2" s="9"/>
      <c r="E2" s="9"/>
      <c r="F2" s="9"/>
      <c r="G2" s="9"/>
      <c r="H2" s="9"/>
      <c r="I2" s="9"/>
      <c r="J2" s="9"/>
      <c r="K2" s="9"/>
      <c r="L2" s="10"/>
    </row>
    <row r="3" spans="2:12" ht="35.25" customHeight="1" thickBot="1">
      <c r="B3" s="11"/>
      <c r="C3" s="109" t="s">
        <v>197</v>
      </c>
      <c r="D3" s="110"/>
      <c r="E3" s="110"/>
      <c r="F3" s="110"/>
      <c r="G3" s="110"/>
      <c r="H3" s="110"/>
      <c r="I3" s="110"/>
      <c r="J3" s="110"/>
      <c r="K3" s="111"/>
      <c r="L3" s="4"/>
    </row>
    <row r="4" spans="2:12" ht="15.75" thickBot="1">
      <c r="B4" s="11"/>
      <c r="C4" s="3"/>
      <c r="D4" s="3"/>
      <c r="E4" s="3"/>
      <c r="F4" s="3"/>
      <c r="G4" s="3"/>
      <c r="H4" s="3"/>
      <c r="I4" s="3"/>
      <c r="J4" s="3"/>
      <c r="K4" s="3"/>
      <c r="L4" s="4"/>
    </row>
    <row r="5" spans="2:12" ht="15.75">
      <c r="B5" s="11"/>
      <c r="C5" s="112" t="s">
        <v>0</v>
      </c>
      <c r="D5" s="113"/>
      <c r="E5" s="113"/>
      <c r="F5" s="113"/>
      <c r="G5" s="113"/>
      <c r="H5" s="113"/>
      <c r="I5" s="113"/>
      <c r="J5" s="113"/>
      <c r="K5" s="114"/>
      <c r="L5" s="4"/>
    </row>
    <row r="6" spans="2:12" ht="15.75">
      <c r="B6" s="11"/>
      <c r="C6" s="2"/>
      <c r="D6" s="3"/>
      <c r="E6" s="3"/>
      <c r="F6" s="3"/>
      <c r="G6" s="3"/>
      <c r="H6" s="3"/>
      <c r="I6" s="3"/>
      <c r="J6" s="3"/>
      <c r="K6" s="4"/>
      <c r="L6" s="4"/>
    </row>
    <row r="7" spans="2:12" ht="15.75">
      <c r="B7" s="11"/>
      <c r="C7" s="115"/>
      <c r="D7" s="116"/>
      <c r="E7" s="116"/>
      <c r="F7" s="116"/>
      <c r="G7" s="116"/>
      <c r="H7" s="116"/>
      <c r="I7" s="116"/>
      <c r="J7" s="116"/>
      <c r="K7" s="117"/>
      <c r="L7" s="4"/>
    </row>
    <row r="8" spans="2:12" ht="15.75">
      <c r="B8" s="11"/>
      <c r="C8" s="2"/>
      <c r="D8" s="3"/>
      <c r="E8" s="3"/>
      <c r="F8" s="3"/>
      <c r="G8" s="3"/>
      <c r="H8" s="3"/>
      <c r="I8" s="3"/>
      <c r="J8" s="3"/>
      <c r="K8" s="4"/>
      <c r="L8" s="4"/>
    </row>
    <row r="9" spans="2:12" ht="15.75">
      <c r="B9" s="11"/>
      <c r="C9" s="115" t="s">
        <v>208</v>
      </c>
      <c r="D9" s="116"/>
      <c r="E9" s="116"/>
      <c r="F9" s="116"/>
      <c r="G9" s="116"/>
      <c r="H9" s="116"/>
      <c r="I9" s="116"/>
      <c r="J9" s="116"/>
      <c r="K9" s="117"/>
      <c r="L9" s="4"/>
    </row>
    <row r="10" spans="2:12" ht="15.75">
      <c r="B10" s="11"/>
      <c r="C10" s="2"/>
      <c r="D10" s="3"/>
      <c r="E10" s="3"/>
      <c r="F10" s="3"/>
      <c r="G10" s="3"/>
      <c r="H10" s="3"/>
      <c r="I10" s="3"/>
      <c r="J10" s="3"/>
      <c r="K10" s="4"/>
      <c r="L10" s="4"/>
    </row>
    <row r="11" spans="2:12" ht="16.5" thickBot="1">
      <c r="B11" s="11"/>
      <c r="C11" s="118" t="s">
        <v>198</v>
      </c>
      <c r="D11" s="119"/>
      <c r="E11" s="119"/>
      <c r="F11" s="119"/>
      <c r="G11" s="119"/>
      <c r="H11" s="119"/>
      <c r="I11" s="119"/>
      <c r="J11" s="119"/>
      <c r="K11" s="120"/>
      <c r="L11" s="4"/>
    </row>
    <row r="12" spans="2:12">
      <c r="B12" s="11"/>
      <c r="C12" s="12"/>
      <c r="D12" s="3"/>
      <c r="E12" s="3"/>
      <c r="F12" s="3"/>
      <c r="G12" s="3"/>
      <c r="H12" s="3"/>
      <c r="I12" s="3"/>
      <c r="J12" s="3"/>
      <c r="K12" s="3"/>
      <c r="L12" s="4"/>
    </row>
    <row r="13" spans="2:12" ht="15.75" thickBot="1">
      <c r="B13" s="11"/>
      <c r="C13" s="3"/>
      <c r="D13" s="3"/>
      <c r="E13" s="3"/>
      <c r="F13" s="3"/>
      <c r="G13" s="3"/>
      <c r="H13" s="3"/>
      <c r="I13" s="3"/>
      <c r="J13" s="3"/>
      <c r="K13" s="3"/>
      <c r="L13" s="4"/>
    </row>
    <row r="14" spans="2:12" ht="40.5" customHeight="1" thickBot="1">
      <c r="B14" s="11"/>
      <c r="C14" s="106" t="s">
        <v>199</v>
      </c>
      <c r="D14" s="107"/>
      <c r="E14" s="107"/>
      <c r="F14" s="107"/>
      <c r="G14" s="107"/>
      <c r="H14" s="107"/>
      <c r="I14" s="107"/>
      <c r="J14" s="107"/>
      <c r="K14" s="108"/>
      <c r="L14" s="4"/>
    </row>
    <row r="15" spans="2:12">
      <c r="B15" s="11"/>
      <c r="C15" s="3"/>
      <c r="D15" s="3"/>
      <c r="E15" s="3"/>
      <c r="F15" s="3"/>
      <c r="G15" s="3"/>
      <c r="H15" s="3"/>
      <c r="I15" s="3"/>
      <c r="J15" s="3"/>
      <c r="K15" s="3"/>
      <c r="L15" s="4"/>
    </row>
    <row r="16" spans="2:12" ht="15.75" thickBot="1">
      <c r="B16" s="11"/>
      <c r="C16" s="3"/>
      <c r="D16" s="3"/>
      <c r="E16" s="3"/>
      <c r="F16" s="3"/>
      <c r="G16" s="3"/>
      <c r="H16" s="3"/>
      <c r="I16" s="3"/>
      <c r="J16" s="3"/>
      <c r="K16" s="3"/>
      <c r="L16" s="4"/>
    </row>
    <row r="17" spans="2:12" ht="27.75">
      <c r="B17" s="11"/>
      <c r="C17" s="97" t="s">
        <v>1</v>
      </c>
      <c r="D17" s="98"/>
      <c r="E17" s="98"/>
      <c r="F17" s="98"/>
      <c r="G17" s="98"/>
      <c r="H17" s="98"/>
      <c r="I17" s="98"/>
      <c r="J17" s="98"/>
      <c r="K17" s="99"/>
      <c r="L17" s="4"/>
    </row>
    <row r="18" spans="2:12" ht="15.75">
      <c r="B18" s="11"/>
      <c r="C18" s="5"/>
      <c r="D18" s="3"/>
      <c r="E18" s="3"/>
      <c r="F18" s="3"/>
      <c r="G18" s="3"/>
      <c r="H18" s="3"/>
      <c r="I18" s="3"/>
      <c r="J18" s="3"/>
      <c r="K18" s="4"/>
      <c r="L18" s="4"/>
    </row>
    <row r="19" spans="2:12" ht="16.5" thickBot="1">
      <c r="B19" s="11"/>
      <c r="C19" s="100" t="s">
        <v>2</v>
      </c>
      <c r="D19" s="101"/>
      <c r="E19" s="101"/>
      <c r="F19" s="101"/>
      <c r="G19" s="101"/>
      <c r="H19" s="101"/>
      <c r="I19" s="101"/>
      <c r="J19" s="101"/>
      <c r="K19" s="102"/>
      <c r="L19" s="4"/>
    </row>
    <row r="20" spans="2:12" ht="15.75" thickBot="1">
      <c r="B20" s="11"/>
      <c r="C20" s="3"/>
      <c r="D20" s="3"/>
      <c r="E20" s="3"/>
      <c r="F20" s="3"/>
      <c r="G20" s="3"/>
      <c r="H20" s="3"/>
      <c r="I20" s="3"/>
      <c r="J20" s="3"/>
      <c r="K20" s="3"/>
      <c r="L20" s="4"/>
    </row>
    <row r="21" spans="2:12">
      <c r="B21" s="11"/>
      <c r="C21" s="103" t="s">
        <v>3</v>
      </c>
      <c r="D21" s="104"/>
      <c r="E21" s="104"/>
      <c r="F21" s="104"/>
      <c r="G21" s="104"/>
      <c r="H21" s="104"/>
      <c r="I21" s="104"/>
      <c r="J21" s="104"/>
      <c r="K21" s="105"/>
      <c r="L21" s="4"/>
    </row>
    <row r="22" spans="2:12">
      <c r="B22" s="11"/>
      <c r="C22" s="6"/>
      <c r="D22" s="3"/>
      <c r="E22" s="3"/>
      <c r="F22" s="3"/>
      <c r="G22" s="3"/>
      <c r="H22" s="3"/>
      <c r="I22" s="3"/>
      <c r="J22" s="3"/>
      <c r="K22" s="4"/>
      <c r="L22" s="4"/>
    </row>
    <row r="23" spans="2:12">
      <c r="B23" s="11"/>
      <c r="C23" s="90" t="s">
        <v>4</v>
      </c>
      <c r="D23" s="91"/>
      <c r="E23" s="91"/>
      <c r="F23" s="91"/>
      <c r="G23" s="91"/>
      <c r="H23" s="91"/>
      <c r="I23" s="91"/>
      <c r="J23" s="91"/>
      <c r="K23" s="92"/>
      <c r="L23" s="4"/>
    </row>
    <row r="24" spans="2:12">
      <c r="B24" s="11"/>
      <c r="C24" s="6"/>
      <c r="D24" s="3"/>
      <c r="E24" s="3"/>
      <c r="F24" s="3"/>
      <c r="G24" s="3"/>
      <c r="H24" s="3"/>
      <c r="I24" s="3"/>
      <c r="J24" s="3"/>
      <c r="K24" s="4"/>
      <c r="L24" s="4"/>
    </row>
    <row r="25" spans="2:12">
      <c r="B25" s="11"/>
      <c r="C25" s="90" t="s">
        <v>5</v>
      </c>
      <c r="D25" s="91"/>
      <c r="E25" s="91"/>
      <c r="F25" s="91"/>
      <c r="G25" s="91"/>
      <c r="H25" s="91"/>
      <c r="I25" s="91"/>
      <c r="J25" s="91"/>
      <c r="K25" s="92"/>
      <c r="L25" s="4"/>
    </row>
    <row r="26" spans="2:12">
      <c r="B26" s="11"/>
      <c r="C26" s="6"/>
      <c r="D26" s="3"/>
      <c r="E26" s="3"/>
      <c r="F26" s="3"/>
      <c r="G26" s="3"/>
      <c r="H26" s="3"/>
      <c r="I26" s="3"/>
      <c r="J26" s="3"/>
      <c r="K26" s="4"/>
      <c r="L26" s="4"/>
    </row>
    <row r="27" spans="2:12">
      <c r="B27" s="11"/>
      <c r="C27" s="90" t="s">
        <v>6</v>
      </c>
      <c r="D27" s="91"/>
      <c r="E27" s="91"/>
      <c r="F27" s="91"/>
      <c r="G27" s="91"/>
      <c r="H27" s="91"/>
      <c r="I27" s="91"/>
      <c r="J27" s="91"/>
      <c r="K27" s="92"/>
      <c r="L27" s="4"/>
    </row>
    <row r="28" spans="2:12">
      <c r="B28" s="11"/>
      <c r="C28" s="6"/>
      <c r="D28" s="3"/>
      <c r="E28" s="3"/>
      <c r="F28" s="3"/>
      <c r="G28" s="3"/>
      <c r="H28" s="3"/>
      <c r="I28" s="3"/>
      <c r="J28" s="3"/>
      <c r="K28" s="4"/>
      <c r="L28" s="4"/>
    </row>
    <row r="29" spans="2:12">
      <c r="B29" s="11"/>
      <c r="C29" s="90" t="s">
        <v>7</v>
      </c>
      <c r="D29" s="91"/>
      <c r="E29" s="91"/>
      <c r="F29" s="91"/>
      <c r="G29" s="91"/>
      <c r="H29" s="91"/>
      <c r="I29" s="91"/>
      <c r="J29" s="91"/>
      <c r="K29" s="92"/>
      <c r="L29" s="4"/>
    </row>
    <row r="30" spans="2:12">
      <c r="B30" s="11"/>
      <c r="C30" s="7"/>
      <c r="D30" s="3"/>
      <c r="E30" s="3"/>
      <c r="F30" s="3"/>
      <c r="G30" s="3"/>
      <c r="H30" s="3"/>
      <c r="I30" s="3"/>
      <c r="J30" s="3"/>
      <c r="K30" s="4"/>
      <c r="L30" s="4"/>
    </row>
    <row r="31" spans="2:12" ht="15.75" thickBot="1">
      <c r="B31" s="11"/>
      <c r="C31" s="93" t="s">
        <v>8</v>
      </c>
      <c r="D31" s="94"/>
      <c r="E31" s="94"/>
      <c r="F31" s="94"/>
      <c r="G31" s="94"/>
      <c r="H31" s="94"/>
      <c r="I31" s="94"/>
      <c r="J31" s="94"/>
      <c r="K31" s="95"/>
      <c r="L31" s="4"/>
    </row>
    <row r="32" spans="2:12">
      <c r="B32" s="11"/>
      <c r="C32" s="3"/>
      <c r="D32" s="3"/>
      <c r="E32" s="3"/>
      <c r="F32" s="3"/>
      <c r="G32" s="3"/>
      <c r="H32" s="3"/>
      <c r="I32" s="3"/>
      <c r="J32" s="3"/>
      <c r="K32" s="3"/>
      <c r="L32" s="4"/>
    </row>
    <row r="33" spans="2:12">
      <c r="B33" s="11"/>
      <c r="C33" s="3"/>
      <c r="D33" s="3"/>
      <c r="E33" s="3"/>
      <c r="F33" s="3"/>
      <c r="G33" s="3"/>
      <c r="H33" s="3"/>
      <c r="I33" s="3"/>
      <c r="J33" s="3"/>
      <c r="K33" s="3"/>
      <c r="L33" s="4"/>
    </row>
    <row r="34" spans="2:12" ht="15.75" thickBot="1">
      <c r="B34" s="13"/>
      <c r="C34" s="96" t="s">
        <v>9</v>
      </c>
      <c r="D34" s="96"/>
      <c r="E34" s="96"/>
      <c r="F34" s="96"/>
      <c r="G34" s="96"/>
      <c r="H34" s="96"/>
      <c r="I34" s="96"/>
      <c r="J34" s="96"/>
      <c r="K34" s="96"/>
      <c r="L34" s="14"/>
    </row>
  </sheetData>
  <mergeCells count="15">
    <mergeCell ref="C14:K14"/>
    <mergeCell ref="C3:K3"/>
    <mergeCell ref="C5:K5"/>
    <mergeCell ref="C7:K7"/>
    <mergeCell ref="C9:K9"/>
    <mergeCell ref="C11:K11"/>
    <mergeCell ref="C29:K29"/>
    <mergeCell ref="C31:K31"/>
    <mergeCell ref="C34:K34"/>
    <mergeCell ref="C17:K17"/>
    <mergeCell ref="C19:K19"/>
    <mergeCell ref="C21:K21"/>
    <mergeCell ref="C23:K23"/>
    <mergeCell ref="C25:K25"/>
    <mergeCell ref="C27:K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5"/>
  <sheetViews>
    <sheetView topLeftCell="A25" workbookViewId="0">
      <selection activeCell="H39" sqref="H39"/>
    </sheetView>
  </sheetViews>
  <sheetFormatPr defaultRowHeight="15"/>
  <cols>
    <col min="1" max="1" width="5.28515625" style="34" customWidth="1"/>
    <col min="2" max="2" width="40.28515625" style="34" bestFit="1" customWidth="1"/>
    <col min="3" max="3" width="9.140625" style="37"/>
    <col min="4" max="5" width="11.5703125" style="34" bestFit="1" customWidth="1"/>
    <col min="6" max="16384" width="9.140625" style="34"/>
  </cols>
  <sheetData>
    <row r="1" spans="1:5" ht="33.75">
      <c r="A1" s="38"/>
      <c r="B1" s="39"/>
      <c r="C1" s="39" t="s">
        <v>71</v>
      </c>
      <c r="D1" s="39" t="s">
        <v>70</v>
      </c>
      <c r="E1" s="39" t="s">
        <v>69</v>
      </c>
    </row>
    <row r="2" spans="1:5" ht="15.75">
      <c r="A2" s="41" t="s">
        <v>68</v>
      </c>
      <c r="B2" s="42" t="s">
        <v>67</v>
      </c>
      <c r="C2" s="43"/>
      <c r="D2" s="44"/>
      <c r="E2" s="44"/>
    </row>
    <row r="3" spans="1:5" ht="15.75">
      <c r="A3" s="20" t="s">
        <v>66</v>
      </c>
      <c r="B3" s="45" t="s">
        <v>65</v>
      </c>
      <c r="C3" s="24"/>
      <c r="D3" s="23"/>
      <c r="E3" s="23"/>
    </row>
    <row r="4" spans="1:5">
      <c r="A4" s="19">
        <v>1</v>
      </c>
      <c r="B4" s="46" t="s">
        <v>64</v>
      </c>
      <c r="C4" s="46"/>
      <c r="D4" s="19">
        <v>1451885</v>
      </c>
      <c r="E4" s="19">
        <v>4335916</v>
      </c>
    </row>
    <row r="5" spans="1:5">
      <c r="A5" s="20">
        <v>2</v>
      </c>
      <c r="B5" s="26" t="s">
        <v>63</v>
      </c>
      <c r="C5" s="22"/>
      <c r="D5" s="20">
        <v>0</v>
      </c>
      <c r="E5" s="20">
        <v>0</v>
      </c>
    </row>
    <row r="6" spans="1:5">
      <c r="A6" s="47">
        <v>3</v>
      </c>
      <c r="B6" s="48" t="s">
        <v>62</v>
      </c>
      <c r="C6" s="48"/>
      <c r="D6" s="47">
        <f>D7+D8+D9+D10</f>
        <v>4817487</v>
      </c>
      <c r="E6" s="47">
        <f>E7+E8+E9+E10</f>
        <v>3075357</v>
      </c>
    </row>
    <row r="7" spans="1:5">
      <c r="A7" s="23" t="s">
        <v>61</v>
      </c>
      <c r="B7" s="25" t="s">
        <v>60</v>
      </c>
      <c r="C7" s="25"/>
      <c r="D7" s="23">
        <v>4680055</v>
      </c>
      <c r="E7" s="23">
        <v>3016348</v>
      </c>
    </row>
    <row r="8" spans="1:5">
      <c r="A8" s="23" t="s">
        <v>59</v>
      </c>
      <c r="B8" s="25" t="s">
        <v>58</v>
      </c>
      <c r="C8" s="25"/>
      <c r="D8" s="23">
        <v>137432</v>
      </c>
      <c r="E8" s="23">
        <v>59009</v>
      </c>
    </row>
    <row r="9" spans="1:5">
      <c r="A9" s="23" t="s">
        <v>57</v>
      </c>
      <c r="B9" s="25" t="s">
        <v>56</v>
      </c>
      <c r="C9" s="25">
        <v>0</v>
      </c>
      <c r="D9" s="23"/>
      <c r="E9" s="23"/>
    </row>
    <row r="10" spans="1:5">
      <c r="A10" s="23" t="s">
        <v>55</v>
      </c>
      <c r="B10" s="25" t="s">
        <v>54</v>
      </c>
      <c r="C10" s="25"/>
      <c r="D10" s="23">
        <v>0</v>
      </c>
      <c r="E10" s="23">
        <v>0</v>
      </c>
    </row>
    <row r="11" spans="1:5">
      <c r="A11" s="19">
        <v>4</v>
      </c>
      <c r="B11" s="46" t="s">
        <v>53</v>
      </c>
      <c r="C11" s="51"/>
      <c r="D11" s="19">
        <f>SUM(D12:D16)</f>
        <v>0</v>
      </c>
      <c r="E11" s="19">
        <f>SUM(E12:E16)</f>
        <v>0</v>
      </c>
    </row>
    <row r="12" spans="1:5">
      <c r="A12" s="23" t="s">
        <v>20</v>
      </c>
      <c r="B12" s="25" t="s">
        <v>52</v>
      </c>
      <c r="C12" s="24"/>
      <c r="D12" s="23"/>
      <c r="E12" s="23"/>
    </row>
    <row r="13" spans="1:5">
      <c r="A13" s="23" t="s">
        <v>18</v>
      </c>
      <c r="B13" s="25" t="s">
        <v>51</v>
      </c>
      <c r="C13" s="24"/>
      <c r="D13" s="23"/>
      <c r="E13" s="23"/>
    </row>
    <row r="14" spans="1:5">
      <c r="A14" s="23" t="s">
        <v>16</v>
      </c>
      <c r="B14" s="25" t="s">
        <v>50</v>
      </c>
      <c r="C14" s="24"/>
      <c r="D14" s="23"/>
      <c r="E14" s="23"/>
    </row>
    <row r="15" spans="1:5">
      <c r="A15" s="23" t="s">
        <v>49</v>
      </c>
      <c r="B15" s="25" t="s">
        <v>48</v>
      </c>
      <c r="C15" s="24"/>
      <c r="D15" s="23"/>
      <c r="E15" s="23"/>
    </row>
    <row r="16" spans="1:5">
      <c r="A16" s="23" t="s">
        <v>47</v>
      </c>
      <c r="B16" s="25" t="s">
        <v>200</v>
      </c>
      <c r="C16" s="24"/>
      <c r="D16" s="23"/>
      <c r="E16" s="23">
        <v>0</v>
      </c>
    </row>
    <row r="17" spans="1:5">
      <c r="A17" s="20">
        <v>5</v>
      </c>
      <c r="B17" s="22" t="s">
        <v>46</v>
      </c>
      <c r="C17" s="21"/>
      <c r="D17" s="20">
        <v>0</v>
      </c>
      <c r="E17" s="20">
        <v>0</v>
      </c>
    </row>
    <row r="18" spans="1:5">
      <c r="A18" s="20">
        <v>6</v>
      </c>
      <c r="B18" s="22" t="s">
        <v>45</v>
      </c>
      <c r="C18" s="21"/>
      <c r="D18" s="20">
        <v>0</v>
      </c>
      <c r="E18" s="20">
        <v>0</v>
      </c>
    </row>
    <row r="19" spans="1:5">
      <c r="A19" s="20">
        <v>7</v>
      </c>
      <c r="B19" s="22" t="s">
        <v>44</v>
      </c>
      <c r="C19" s="21"/>
      <c r="D19" s="20">
        <v>0</v>
      </c>
      <c r="E19" s="20">
        <v>0</v>
      </c>
    </row>
    <row r="20" spans="1:5">
      <c r="A20" s="19"/>
      <c r="B20" s="46" t="s">
        <v>43</v>
      </c>
      <c r="C20" s="51"/>
      <c r="D20" s="19">
        <f>D4+D5+D6+D11+D17+D18+D19</f>
        <v>6269372</v>
      </c>
      <c r="E20" s="19">
        <f>E4+E5+E6+E11+E17+E18+E19</f>
        <v>7411273</v>
      </c>
    </row>
    <row r="21" spans="1:5" ht="15.75">
      <c r="A21" s="20" t="s">
        <v>42</v>
      </c>
      <c r="B21" s="45" t="s">
        <v>41</v>
      </c>
      <c r="C21" s="24"/>
      <c r="D21" s="23"/>
      <c r="E21" s="23"/>
    </row>
    <row r="22" spans="1:5">
      <c r="A22" s="20">
        <v>1</v>
      </c>
      <c r="B22" s="22" t="s">
        <v>40</v>
      </c>
      <c r="C22" s="21"/>
      <c r="D22" s="20">
        <f>D23+D24+D25+D26</f>
        <v>0</v>
      </c>
      <c r="E22" s="20">
        <f>E23+E24+E25+E26</f>
        <v>0</v>
      </c>
    </row>
    <row r="23" spans="1:5">
      <c r="A23" s="23" t="s">
        <v>39</v>
      </c>
      <c r="B23" s="25" t="s">
        <v>38</v>
      </c>
      <c r="C23" s="24"/>
      <c r="D23" s="23">
        <v>0</v>
      </c>
      <c r="E23" s="23">
        <v>0</v>
      </c>
    </row>
    <row r="24" spans="1:5">
      <c r="A24" s="23" t="s">
        <v>37</v>
      </c>
      <c r="B24" s="25" t="s">
        <v>36</v>
      </c>
      <c r="C24" s="24"/>
      <c r="D24" s="23">
        <v>0</v>
      </c>
      <c r="E24" s="23">
        <v>0</v>
      </c>
    </row>
    <row r="25" spans="1:5">
      <c r="A25" s="23" t="s">
        <v>35</v>
      </c>
      <c r="B25" s="25" t="s">
        <v>34</v>
      </c>
      <c r="C25" s="24"/>
      <c r="D25" s="23">
        <v>0</v>
      </c>
      <c r="E25" s="23">
        <v>0</v>
      </c>
    </row>
    <row r="26" spans="1:5">
      <c r="A26" s="23" t="s">
        <v>33</v>
      </c>
      <c r="B26" s="25" t="s">
        <v>32</v>
      </c>
      <c r="C26" s="24"/>
      <c r="D26" s="23">
        <v>0</v>
      </c>
      <c r="E26" s="23">
        <v>0</v>
      </c>
    </row>
    <row r="27" spans="1:5">
      <c r="A27" s="19">
        <v>2</v>
      </c>
      <c r="B27" s="46" t="s">
        <v>31</v>
      </c>
      <c r="C27" s="51"/>
      <c r="D27" s="19">
        <f>D28+D29+D30+D31</f>
        <v>4495791</v>
      </c>
      <c r="E27" s="19">
        <f>E28+E29+E30+E31</f>
        <v>4416310</v>
      </c>
    </row>
    <row r="28" spans="1:5">
      <c r="A28" s="23" t="s">
        <v>30</v>
      </c>
      <c r="B28" s="25" t="s">
        <v>29</v>
      </c>
      <c r="C28" s="24"/>
      <c r="D28" s="23">
        <v>0</v>
      </c>
      <c r="E28" s="23">
        <v>0</v>
      </c>
    </row>
    <row r="29" spans="1:5">
      <c r="A29" s="23" t="s">
        <v>28</v>
      </c>
      <c r="B29" s="25" t="s">
        <v>27</v>
      </c>
      <c r="C29" s="24"/>
      <c r="D29" s="23"/>
      <c r="E29" s="23"/>
    </row>
    <row r="30" spans="1:5">
      <c r="A30" s="23" t="s">
        <v>26</v>
      </c>
      <c r="B30" s="25" t="s">
        <v>25</v>
      </c>
      <c r="C30" s="24"/>
      <c r="D30" s="23">
        <v>4323107</v>
      </c>
      <c r="E30" s="23">
        <v>4416310</v>
      </c>
    </row>
    <row r="31" spans="1:5">
      <c r="A31" s="23" t="s">
        <v>24</v>
      </c>
      <c r="B31" s="25" t="s">
        <v>23</v>
      </c>
      <c r="C31" s="24"/>
      <c r="D31" s="23">
        <v>172684</v>
      </c>
      <c r="E31" s="23"/>
    </row>
    <row r="32" spans="1:5">
      <c r="A32" s="20">
        <v>3</v>
      </c>
      <c r="B32" s="22" t="s">
        <v>22</v>
      </c>
      <c r="C32" s="21"/>
      <c r="D32" s="20"/>
      <c r="E32" s="20"/>
    </row>
    <row r="33" spans="1:5">
      <c r="A33" s="20">
        <v>4</v>
      </c>
      <c r="B33" s="22" t="s">
        <v>21</v>
      </c>
      <c r="C33" s="21"/>
      <c r="D33" s="20"/>
      <c r="E33" s="20"/>
    </row>
    <row r="34" spans="1:5">
      <c r="A34" s="23" t="s">
        <v>20</v>
      </c>
      <c r="B34" s="25" t="s">
        <v>19</v>
      </c>
      <c r="C34" s="24"/>
      <c r="D34" s="23"/>
      <c r="E34" s="23"/>
    </row>
    <row r="35" spans="1:5">
      <c r="A35" s="23" t="s">
        <v>18</v>
      </c>
      <c r="B35" s="25" t="s">
        <v>17</v>
      </c>
      <c r="C35" s="24"/>
      <c r="D35" s="23"/>
      <c r="E35" s="23"/>
    </row>
    <row r="36" spans="1:5">
      <c r="A36" s="23" t="s">
        <v>16</v>
      </c>
      <c r="B36" s="25" t="s">
        <v>15</v>
      </c>
      <c r="C36" s="24"/>
      <c r="D36" s="23"/>
      <c r="E36" s="23"/>
    </row>
    <row r="37" spans="1:5">
      <c r="A37" s="20">
        <v>5</v>
      </c>
      <c r="B37" s="22" t="s">
        <v>14</v>
      </c>
      <c r="C37" s="21"/>
      <c r="D37" s="20"/>
      <c r="E37" s="20">
        <v>0</v>
      </c>
    </row>
    <row r="38" spans="1:5">
      <c r="A38" s="20">
        <v>6</v>
      </c>
      <c r="B38" s="22" t="s">
        <v>13</v>
      </c>
      <c r="C38" s="21"/>
      <c r="D38" s="20"/>
      <c r="E38" s="20">
        <v>0</v>
      </c>
    </row>
    <row r="39" spans="1:5">
      <c r="A39" s="19"/>
      <c r="B39" s="46" t="s">
        <v>12</v>
      </c>
      <c r="C39" s="51"/>
      <c r="D39" s="19">
        <f>D22+D27+D32+D33+D37+D38</f>
        <v>4495791</v>
      </c>
      <c r="E39" s="19">
        <f>E22+E27+E32+E33+E37+E38</f>
        <v>4416310</v>
      </c>
    </row>
    <row r="40" spans="1:5">
      <c r="A40" s="52"/>
      <c r="B40" s="46" t="s">
        <v>11</v>
      </c>
      <c r="C40" s="53"/>
      <c r="D40" s="54">
        <f>+D39+D20</f>
        <v>10765163</v>
      </c>
      <c r="E40" s="54">
        <f>E39+E20</f>
        <v>11827583</v>
      </c>
    </row>
    <row r="41" spans="1:5">
      <c r="A41" s="55"/>
      <c r="B41" s="56" t="s">
        <v>10</v>
      </c>
      <c r="C41" s="55"/>
      <c r="D41" s="55"/>
      <c r="E41" s="55"/>
    </row>
    <row r="43" spans="1:5" ht="33.75">
      <c r="A43" s="38"/>
      <c r="B43" s="39"/>
      <c r="C43" s="39" t="s">
        <v>71</v>
      </c>
      <c r="D43" s="39" t="s">
        <v>70</v>
      </c>
      <c r="E43" s="39" t="s">
        <v>69</v>
      </c>
    </row>
    <row r="44" spans="1:5" ht="15.75">
      <c r="A44" s="20" t="s">
        <v>115</v>
      </c>
      <c r="B44" s="58" t="s">
        <v>114</v>
      </c>
      <c r="C44" s="24"/>
      <c r="D44" s="23"/>
      <c r="E44" s="23"/>
    </row>
    <row r="45" spans="1:5" ht="15.75">
      <c r="A45" s="20" t="s">
        <v>66</v>
      </c>
      <c r="B45" s="29" t="s">
        <v>113</v>
      </c>
      <c r="C45" s="24"/>
      <c r="D45" s="23"/>
      <c r="E45" s="23"/>
    </row>
    <row r="46" spans="1:5">
      <c r="A46" s="20">
        <v>1</v>
      </c>
      <c r="B46" s="22" t="s">
        <v>112</v>
      </c>
      <c r="C46" s="24"/>
      <c r="D46" s="23">
        <v>0</v>
      </c>
      <c r="E46" s="23">
        <v>0</v>
      </c>
    </row>
    <row r="47" spans="1:5">
      <c r="A47" s="47">
        <v>2</v>
      </c>
      <c r="B47" s="48" t="s">
        <v>111</v>
      </c>
      <c r="C47" s="59"/>
      <c r="D47" s="47">
        <f>D48+D49+D50</f>
        <v>1215913</v>
      </c>
      <c r="E47" s="47">
        <f>E48+E49+E50</f>
        <v>2088414</v>
      </c>
    </row>
    <row r="48" spans="1:5">
      <c r="A48" s="23" t="s">
        <v>30</v>
      </c>
      <c r="B48" s="25" t="s">
        <v>201</v>
      </c>
      <c r="C48" s="24"/>
      <c r="D48" s="23">
        <v>1215913</v>
      </c>
      <c r="E48" s="23">
        <v>2088414</v>
      </c>
    </row>
    <row r="49" spans="1:5">
      <c r="A49" s="23" t="s">
        <v>28</v>
      </c>
      <c r="B49" s="25" t="s">
        <v>110</v>
      </c>
      <c r="C49" s="24"/>
      <c r="D49" s="23">
        <v>0</v>
      </c>
      <c r="E49" s="23">
        <v>0</v>
      </c>
    </row>
    <row r="50" spans="1:5">
      <c r="A50" s="23" t="s">
        <v>26</v>
      </c>
      <c r="B50" s="25" t="s">
        <v>109</v>
      </c>
      <c r="C50" s="24"/>
      <c r="D50" s="23">
        <v>0</v>
      </c>
      <c r="E50" s="23">
        <v>0</v>
      </c>
    </row>
    <row r="51" spans="1:5">
      <c r="A51" s="19">
        <v>3</v>
      </c>
      <c r="B51" s="46" t="s">
        <v>108</v>
      </c>
      <c r="C51" s="51"/>
      <c r="D51" s="19">
        <f>D52+D53+D54+D55+D56</f>
        <v>374712</v>
      </c>
      <c r="E51" s="19">
        <f>E52+E53+E54+E55+E56</f>
        <v>197557</v>
      </c>
    </row>
    <row r="52" spans="1:5">
      <c r="A52" s="23" t="s">
        <v>61</v>
      </c>
      <c r="B52" s="25" t="s">
        <v>107</v>
      </c>
      <c r="C52" s="24"/>
      <c r="D52" s="23">
        <v>274563</v>
      </c>
      <c r="E52" s="23">
        <v>130004</v>
      </c>
    </row>
    <row r="53" spans="1:5">
      <c r="A53" s="23" t="s">
        <v>59</v>
      </c>
      <c r="B53" s="25" t="s">
        <v>106</v>
      </c>
      <c r="C53" s="24"/>
      <c r="D53" s="23">
        <v>38854</v>
      </c>
      <c r="E53" s="23">
        <v>24842</v>
      </c>
    </row>
    <row r="54" spans="1:5">
      <c r="A54" s="23" t="s">
        <v>57</v>
      </c>
      <c r="B54" s="25" t="s">
        <v>105</v>
      </c>
      <c r="C54" s="24"/>
      <c r="D54" s="23">
        <v>61295</v>
      </c>
      <c r="E54" s="23">
        <v>42711</v>
      </c>
    </row>
    <row r="55" spans="1:5">
      <c r="A55" s="23" t="s">
        <v>55</v>
      </c>
      <c r="B55" s="25" t="s">
        <v>202</v>
      </c>
      <c r="C55" s="24"/>
      <c r="D55" s="23"/>
      <c r="E55" s="23"/>
    </row>
    <row r="56" spans="1:5">
      <c r="A56" s="23" t="s">
        <v>104</v>
      </c>
      <c r="B56" s="25" t="s">
        <v>103</v>
      </c>
      <c r="C56" s="24"/>
      <c r="D56" s="23">
        <v>0</v>
      </c>
      <c r="E56" s="23">
        <v>0</v>
      </c>
    </row>
    <row r="57" spans="1:5">
      <c r="A57" s="20">
        <v>4</v>
      </c>
      <c r="B57" s="22" t="s">
        <v>102</v>
      </c>
      <c r="C57" s="21"/>
      <c r="D57" s="20">
        <v>0</v>
      </c>
      <c r="E57" s="20">
        <v>0</v>
      </c>
    </row>
    <row r="58" spans="1:5">
      <c r="A58" s="20">
        <v>5</v>
      </c>
      <c r="B58" s="22" t="s">
        <v>101</v>
      </c>
      <c r="C58" s="21"/>
      <c r="D58" s="20">
        <v>0</v>
      </c>
      <c r="E58" s="20">
        <v>0</v>
      </c>
    </row>
    <row r="59" spans="1:5">
      <c r="A59" s="23"/>
      <c r="B59" s="25"/>
      <c r="C59" s="24"/>
      <c r="D59" s="23"/>
      <c r="E59" s="23"/>
    </row>
    <row r="60" spans="1:5">
      <c r="A60" s="19"/>
      <c r="B60" s="46" t="s">
        <v>100</v>
      </c>
      <c r="C60" s="51"/>
      <c r="D60" s="19">
        <f>D46+D47+D51+D57+D58</f>
        <v>1590625</v>
      </c>
      <c r="E60" s="19">
        <f>E46+E47+E51+E57+E58</f>
        <v>2285971</v>
      </c>
    </row>
    <row r="61" spans="1:5">
      <c r="A61" s="20" t="s">
        <v>42</v>
      </c>
      <c r="B61" s="22" t="s">
        <v>99</v>
      </c>
      <c r="C61" s="24"/>
      <c r="D61" s="23"/>
      <c r="E61" s="23"/>
    </row>
    <row r="62" spans="1:5">
      <c r="A62" s="20">
        <v>1</v>
      </c>
      <c r="B62" s="22" t="s">
        <v>98</v>
      </c>
      <c r="C62" s="21"/>
      <c r="D62" s="20">
        <f>D63+D64</f>
        <v>0</v>
      </c>
      <c r="E62" s="20">
        <f>E63+E64</f>
        <v>0</v>
      </c>
    </row>
    <row r="63" spans="1:5">
      <c r="A63" s="23" t="s">
        <v>39</v>
      </c>
      <c r="B63" s="25" t="s">
        <v>97</v>
      </c>
      <c r="C63" s="24"/>
      <c r="D63" s="23">
        <v>0</v>
      </c>
      <c r="E63" s="23">
        <v>0</v>
      </c>
    </row>
    <row r="64" spans="1:5">
      <c r="A64" s="23" t="s">
        <v>37</v>
      </c>
      <c r="B64" s="25" t="s">
        <v>96</v>
      </c>
      <c r="C64" s="24"/>
      <c r="D64" s="23">
        <v>0</v>
      </c>
      <c r="E64" s="23">
        <v>0</v>
      </c>
    </row>
    <row r="65" spans="1:5">
      <c r="A65" s="20">
        <v>2</v>
      </c>
      <c r="B65" s="22" t="s">
        <v>95</v>
      </c>
      <c r="C65" s="21"/>
      <c r="D65" s="20">
        <v>0</v>
      </c>
      <c r="E65" s="20">
        <v>0</v>
      </c>
    </row>
    <row r="66" spans="1:5">
      <c r="A66" s="20">
        <v>3</v>
      </c>
      <c r="B66" s="22" t="s">
        <v>94</v>
      </c>
      <c r="C66" s="21"/>
      <c r="D66" s="20">
        <v>0</v>
      </c>
      <c r="E66" s="20">
        <v>0</v>
      </c>
    </row>
    <row r="67" spans="1:5">
      <c r="A67" s="20">
        <v>4</v>
      </c>
      <c r="B67" s="22" t="s">
        <v>93</v>
      </c>
      <c r="C67" s="21"/>
      <c r="D67" s="20">
        <v>0</v>
      </c>
      <c r="E67" s="20">
        <v>0</v>
      </c>
    </row>
    <row r="68" spans="1:5">
      <c r="A68" s="20"/>
      <c r="B68" s="22" t="s">
        <v>92</v>
      </c>
      <c r="C68" s="24"/>
      <c r="D68" s="23">
        <f>D62+D65+D66+D67</f>
        <v>0</v>
      </c>
      <c r="E68" s="23">
        <f>E62+E65+E66+E67</f>
        <v>0</v>
      </c>
    </row>
    <row r="69" spans="1:5">
      <c r="A69" s="60"/>
      <c r="B69" s="46" t="s">
        <v>91</v>
      </c>
      <c r="C69" s="51"/>
      <c r="D69" s="19">
        <f>D68+D60</f>
        <v>1590625</v>
      </c>
      <c r="E69" s="19">
        <f>E68+E60</f>
        <v>2285971</v>
      </c>
    </row>
    <row r="70" spans="1:5" ht="15.75">
      <c r="A70" s="20" t="s">
        <v>90</v>
      </c>
      <c r="B70" s="29" t="s">
        <v>89</v>
      </c>
      <c r="C70" s="24"/>
      <c r="D70" s="23"/>
      <c r="E70" s="23"/>
    </row>
    <row r="71" spans="1:5">
      <c r="A71" s="20">
        <v>1</v>
      </c>
      <c r="B71" s="22" t="s">
        <v>88</v>
      </c>
      <c r="C71" s="24"/>
      <c r="D71" s="23">
        <v>0</v>
      </c>
      <c r="E71" s="23">
        <v>0</v>
      </c>
    </row>
    <row r="72" spans="1:5">
      <c r="A72" s="20">
        <v>2</v>
      </c>
      <c r="B72" s="22" t="s">
        <v>87</v>
      </c>
      <c r="C72" s="24"/>
      <c r="D72" s="23">
        <v>0</v>
      </c>
      <c r="E72" s="23">
        <v>0</v>
      </c>
    </row>
    <row r="73" spans="1:5">
      <c r="A73" s="20">
        <v>3</v>
      </c>
      <c r="B73" s="22" t="s">
        <v>86</v>
      </c>
      <c r="C73" s="21"/>
      <c r="D73" s="20">
        <v>10000</v>
      </c>
      <c r="E73" s="20">
        <v>100000</v>
      </c>
    </row>
    <row r="74" spans="1:5">
      <c r="A74" s="20">
        <v>4</v>
      </c>
      <c r="B74" s="22" t="s">
        <v>85</v>
      </c>
      <c r="C74" s="21"/>
      <c r="D74" s="20"/>
      <c r="E74" s="20">
        <v>0</v>
      </c>
    </row>
    <row r="75" spans="1:5">
      <c r="A75" s="20">
        <v>5</v>
      </c>
      <c r="B75" s="22" t="s">
        <v>84</v>
      </c>
      <c r="C75" s="21"/>
      <c r="D75" s="20"/>
      <c r="E75" s="20">
        <v>0</v>
      </c>
    </row>
    <row r="76" spans="1:5">
      <c r="A76" s="23">
        <v>6</v>
      </c>
      <c r="B76" s="25" t="s">
        <v>83</v>
      </c>
      <c r="C76" s="24"/>
      <c r="D76" s="23"/>
      <c r="E76" s="23">
        <f>E77+E78+E79</f>
        <v>0</v>
      </c>
    </row>
    <row r="77" spans="1:5">
      <c r="A77" s="23" t="s">
        <v>82</v>
      </c>
      <c r="B77" s="25" t="s">
        <v>81</v>
      </c>
      <c r="C77" s="24"/>
      <c r="D77" s="23"/>
      <c r="E77" s="23">
        <v>0</v>
      </c>
    </row>
    <row r="78" spans="1:5">
      <c r="A78" s="23" t="s">
        <v>80</v>
      </c>
      <c r="B78" s="25" t="s">
        <v>79</v>
      </c>
      <c r="C78" s="24"/>
      <c r="D78" s="23"/>
      <c r="E78" s="23">
        <v>0</v>
      </c>
    </row>
    <row r="79" spans="1:5">
      <c r="A79" s="23" t="s">
        <v>78</v>
      </c>
      <c r="B79" s="25" t="s">
        <v>77</v>
      </c>
      <c r="C79" s="24"/>
      <c r="D79" s="23"/>
      <c r="E79" s="23">
        <v>0</v>
      </c>
    </row>
    <row r="80" spans="1:5">
      <c r="A80" s="20">
        <v>7</v>
      </c>
      <c r="B80" s="22" t="s">
        <v>76</v>
      </c>
      <c r="C80" s="21"/>
      <c r="D80" s="20">
        <v>9441613</v>
      </c>
      <c r="E80" s="20">
        <v>5249097</v>
      </c>
    </row>
    <row r="81" spans="1:5">
      <c r="A81" s="20">
        <v>8</v>
      </c>
      <c r="B81" s="22" t="s">
        <v>75</v>
      </c>
      <c r="C81" s="21"/>
      <c r="D81" s="20">
        <v>-367075</v>
      </c>
      <c r="E81" s="20">
        <v>4192516</v>
      </c>
    </row>
    <row r="82" spans="1:5">
      <c r="A82" s="19"/>
      <c r="B82" s="46" t="s">
        <v>74</v>
      </c>
      <c r="C82" s="51"/>
      <c r="D82" s="19">
        <f>D71+D72+D73+D74+D75+D76+D80+D81</f>
        <v>9084538</v>
      </c>
      <c r="E82" s="19">
        <f>E71+E72+E73+E74+E75+E76+E80+E81</f>
        <v>9541613</v>
      </c>
    </row>
    <row r="83" spans="1:5">
      <c r="A83" s="28"/>
      <c r="B83" s="28"/>
      <c r="C83" s="28"/>
      <c r="D83" s="27"/>
      <c r="E83" s="27"/>
    </row>
    <row r="84" spans="1:5">
      <c r="A84" s="61"/>
      <c r="B84" s="62" t="s">
        <v>73</v>
      </c>
      <c r="C84" s="63"/>
      <c r="D84" s="64">
        <f>D82+D68+D60</f>
        <v>10675163</v>
      </c>
      <c r="E84" s="64">
        <f>E82+E68+E60-1</f>
        <v>11827583</v>
      </c>
    </row>
    <row r="85" spans="1:5">
      <c r="A85" s="15"/>
      <c r="B85" s="40" t="s">
        <v>72</v>
      </c>
      <c r="C85" s="16"/>
      <c r="D85" s="15"/>
      <c r="E8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G9" sqref="G9"/>
    </sheetView>
  </sheetViews>
  <sheetFormatPr defaultRowHeight="15"/>
  <cols>
    <col min="1" max="1" width="6.7109375" customWidth="1"/>
    <col min="2" max="2" width="43.85546875" customWidth="1"/>
    <col min="3" max="3" width="9.140625" style="1"/>
    <col min="4" max="5" width="11.85546875" bestFit="1" customWidth="1"/>
  </cols>
  <sheetData>
    <row r="1" spans="1:5" ht="33.75">
      <c r="A1" s="65"/>
      <c r="B1" s="39"/>
      <c r="C1" s="39" t="s">
        <v>71</v>
      </c>
      <c r="D1" s="39" t="s">
        <v>70</v>
      </c>
      <c r="E1" s="39" t="s">
        <v>69</v>
      </c>
    </row>
    <row r="2" spans="1:5">
      <c r="A2" s="66"/>
      <c r="B2" s="67"/>
      <c r="C2" s="66"/>
      <c r="D2" s="66"/>
      <c r="E2" s="66"/>
    </row>
    <row r="3" spans="1:5">
      <c r="A3" s="21">
        <v>1</v>
      </c>
      <c r="B3" s="31" t="s">
        <v>152</v>
      </c>
      <c r="C3" s="21">
        <v>701705</v>
      </c>
      <c r="D3" s="20">
        <v>2491134</v>
      </c>
      <c r="E3" s="20">
        <v>13561599</v>
      </c>
    </row>
    <row r="4" spans="1:5">
      <c r="A4" s="21">
        <v>2</v>
      </c>
      <c r="B4" s="31" t="s">
        <v>151</v>
      </c>
      <c r="C4" s="21" t="s">
        <v>203</v>
      </c>
      <c r="D4" s="20">
        <v>0</v>
      </c>
      <c r="E4" s="20">
        <v>0</v>
      </c>
    </row>
    <row r="5" spans="1:5">
      <c r="A5" s="51"/>
      <c r="B5" s="68" t="s">
        <v>150</v>
      </c>
      <c r="C5" s="51"/>
      <c r="D5" s="19">
        <f>D4+D3</f>
        <v>2491134</v>
      </c>
      <c r="E5" s="19">
        <f>SUM(E3:E4)</f>
        <v>13561599</v>
      </c>
    </row>
    <row r="6" spans="1:5">
      <c r="A6" s="21">
        <v>3</v>
      </c>
      <c r="B6" s="31" t="s">
        <v>149</v>
      </c>
      <c r="C6" s="21">
        <v>71</v>
      </c>
      <c r="D6" s="20"/>
      <c r="E6" s="20"/>
    </row>
    <row r="7" spans="1:5">
      <c r="A7" s="21">
        <v>4</v>
      </c>
      <c r="B7" s="31" t="s">
        <v>148</v>
      </c>
      <c r="C7" s="21" t="s">
        <v>204</v>
      </c>
      <c r="D7" s="20">
        <v>-39068</v>
      </c>
      <c r="E7" s="20">
        <v>0</v>
      </c>
    </row>
    <row r="8" spans="1:5">
      <c r="A8" s="69">
        <v>5</v>
      </c>
      <c r="B8" s="70" t="s">
        <v>147</v>
      </c>
      <c r="C8" s="69" t="s">
        <v>146</v>
      </c>
      <c r="D8" s="71">
        <f>+D9+D10</f>
        <v>-1223668</v>
      </c>
      <c r="E8" s="71">
        <v>-1652472</v>
      </c>
    </row>
    <row r="9" spans="1:5">
      <c r="A9" s="24" t="s">
        <v>145</v>
      </c>
      <c r="B9" s="30" t="s">
        <v>144</v>
      </c>
      <c r="C9" s="24"/>
      <c r="D9" s="23">
        <v>-1065455</v>
      </c>
      <c r="E9" s="23"/>
    </row>
    <row r="10" spans="1:5">
      <c r="A10" s="21" t="s">
        <v>143</v>
      </c>
      <c r="B10" s="31" t="s">
        <v>142</v>
      </c>
      <c r="C10" s="21"/>
      <c r="D10" s="20">
        <v>-158213</v>
      </c>
      <c r="E10" s="20"/>
    </row>
    <row r="11" spans="1:5">
      <c r="A11" s="21">
        <v>6</v>
      </c>
      <c r="B11" s="31" t="s">
        <v>141</v>
      </c>
      <c r="C11" s="21">
        <v>68</v>
      </c>
      <c r="D11" s="20">
        <v>-57561</v>
      </c>
      <c r="E11" s="20">
        <v>-23301</v>
      </c>
    </row>
    <row r="12" spans="1:5">
      <c r="A12" s="21">
        <v>7</v>
      </c>
      <c r="B12" s="31" t="s">
        <v>140</v>
      </c>
      <c r="C12" s="21" t="s">
        <v>205</v>
      </c>
      <c r="D12" s="20">
        <f>-137049-25000-60000-150-179854-848660-23833-25120-38782-400-687</f>
        <v>-1339535</v>
      </c>
      <c r="E12" s="20">
        <v>-7137865</v>
      </c>
    </row>
    <row r="13" spans="1:5">
      <c r="A13" s="53">
        <v>8</v>
      </c>
      <c r="B13" s="68" t="s">
        <v>206</v>
      </c>
      <c r="C13" s="51"/>
      <c r="D13" s="19">
        <f>+D7+D8+D11+D12</f>
        <v>-2659832</v>
      </c>
      <c r="E13" s="19">
        <f>SUM(E6:E12)</f>
        <v>-8813638</v>
      </c>
    </row>
    <row r="14" spans="1:5">
      <c r="A14" s="24"/>
      <c r="B14" s="30"/>
      <c r="C14" s="24"/>
      <c r="D14" s="23"/>
      <c r="E14" s="23"/>
    </row>
    <row r="15" spans="1:5">
      <c r="A15" s="53">
        <v>9</v>
      </c>
      <c r="B15" s="68" t="s">
        <v>139</v>
      </c>
      <c r="C15" s="51"/>
      <c r="D15" s="54">
        <f>+D5+D13</f>
        <v>-168698</v>
      </c>
      <c r="E15" s="54">
        <f>E5+E13</f>
        <v>4747961</v>
      </c>
    </row>
    <row r="16" spans="1:5">
      <c r="A16" s="24"/>
      <c r="B16" s="30"/>
      <c r="C16" s="24"/>
      <c r="D16" s="23"/>
      <c r="E16" s="23"/>
    </row>
    <row r="17" spans="1:5">
      <c r="A17" s="21">
        <v>10</v>
      </c>
      <c r="B17" s="31" t="s">
        <v>138</v>
      </c>
      <c r="C17" s="21">
        <v>761661</v>
      </c>
      <c r="D17" s="20">
        <v>0</v>
      </c>
      <c r="E17" s="20">
        <v>0</v>
      </c>
    </row>
    <row r="18" spans="1:5">
      <c r="A18" s="21">
        <v>11</v>
      </c>
      <c r="B18" s="31" t="s">
        <v>137</v>
      </c>
      <c r="C18" s="21">
        <v>762662</v>
      </c>
      <c r="D18" s="20">
        <v>0</v>
      </c>
      <c r="E18" s="20">
        <v>0</v>
      </c>
    </row>
    <row r="19" spans="1:5">
      <c r="A19" s="51">
        <v>12</v>
      </c>
      <c r="B19" s="68" t="s">
        <v>136</v>
      </c>
      <c r="C19" s="51"/>
      <c r="D19" s="19">
        <f>D20+D21+D22+D23</f>
        <v>-198377</v>
      </c>
      <c r="E19" s="19">
        <f>E20+E21+E22+E23</f>
        <v>-72119</v>
      </c>
    </row>
    <row r="20" spans="1:5" ht="30.75" customHeight="1">
      <c r="A20" s="24" t="s">
        <v>135</v>
      </c>
      <c r="B20" s="33" t="s">
        <v>134</v>
      </c>
      <c r="C20" s="32" t="s">
        <v>133</v>
      </c>
      <c r="D20" s="72"/>
      <c r="E20" s="72">
        <v>0</v>
      </c>
    </row>
    <row r="21" spans="1:5">
      <c r="A21" s="24" t="s">
        <v>132</v>
      </c>
      <c r="B21" s="30" t="s">
        <v>131</v>
      </c>
      <c r="C21" s="24" t="s">
        <v>130</v>
      </c>
      <c r="D21" s="23">
        <f>-163329+1390</f>
        <v>-161939</v>
      </c>
      <c r="E21" s="23">
        <v>-16490</v>
      </c>
    </row>
    <row r="22" spans="1:5">
      <c r="A22" s="24" t="s">
        <v>129</v>
      </c>
      <c r="B22" s="30" t="s">
        <v>128</v>
      </c>
      <c r="C22" s="24" t="s">
        <v>127</v>
      </c>
      <c r="D22" s="23">
        <f>-884+604</f>
        <v>-280</v>
      </c>
      <c r="E22" s="23">
        <v>-55629</v>
      </c>
    </row>
    <row r="23" spans="1:5">
      <c r="A23" s="24" t="s">
        <v>126</v>
      </c>
      <c r="B23" s="30" t="s">
        <v>125</v>
      </c>
      <c r="C23" s="24" t="s">
        <v>124</v>
      </c>
      <c r="D23" s="23">
        <v>-36158</v>
      </c>
      <c r="E23" s="23">
        <v>0</v>
      </c>
    </row>
    <row r="24" spans="1:5">
      <c r="A24" s="21">
        <v>13</v>
      </c>
      <c r="B24" s="31" t="s">
        <v>123</v>
      </c>
      <c r="C24" s="24" t="s">
        <v>122</v>
      </c>
      <c r="D24" s="23"/>
      <c r="E24" s="23">
        <v>0</v>
      </c>
    </row>
    <row r="25" spans="1:5">
      <c r="A25" s="51"/>
      <c r="B25" s="68" t="s">
        <v>121</v>
      </c>
      <c r="C25" s="53"/>
      <c r="D25" s="52">
        <f>D24+D19+D18+D17</f>
        <v>-198377</v>
      </c>
      <c r="E25" s="52">
        <f>E24+E19+E18+E17</f>
        <v>-72119</v>
      </c>
    </row>
    <row r="26" spans="1:5">
      <c r="A26" s="24"/>
      <c r="B26" s="30" t="s">
        <v>120</v>
      </c>
      <c r="C26" s="24"/>
      <c r="D26" s="23"/>
      <c r="E26" s="23"/>
    </row>
    <row r="27" spans="1:5">
      <c r="A27" s="51">
        <v>14</v>
      </c>
      <c r="B27" s="68" t="s">
        <v>119</v>
      </c>
      <c r="C27" s="53"/>
      <c r="D27" s="54">
        <f>+D15+D19</f>
        <v>-367075</v>
      </c>
      <c r="E27" s="54">
        <f>E15+E25</f>
        <v>4675842</v>
      </c>
    </row>
    <row r="28" spans="1:5">
      <c r="A28" s="24"/>
      <c r="B28" s="30"/>
      <c r="C28" s="24"/>
      <c r="D28" s="23"/>
      <c r="E28" s="23"/>
    </row>
    <row r="29" spans="1:5">
      <c r="A29" s="21">
        <v>15</v>
      </c>
      <c r="B29" s="31" t="s">
        <v>118</v>
      </c>
      <c r="C29" s="24">
        <v>69</v>
      </c>
      <c r="D29" s="27"/>
      <c r="E29" s="27">
        <v>483326</v>
      </c>
    </row>
    <row r="30" spans="1:5">
      <c r="A30" s="24"/>
      <c r="B30" s="30"/>
      <c r="C30" s="24"/>
      <c r="D30" s="23"/>
      <c r="E30" s="23"/>
    </row>
    <row r="31" spans="1:5">
      <c r="A31" s="51">
        <v>16</v>
      </c>
      <c r="B31" s="68" t="s">
        <v>117</v>
      </c>
      <c r="C31" s="53"/>
      <c r="D31" s="54">
        <f>D27-D29</f>
        <v>-367075</v>
      </c>
      <c r="E31" s="54">
        <f>E27-E29</f>
        <v>4192516</v>
      </c>
    </row>
    <row r="32" spans="1:5">
      <c r="A32" s="24"/>
      <c r="B32" s="30"/>
      <c r="C32" s="24"/>
      <c r="D32" s="23"/>
      <c r="E32" s="23"/>
    </row>
    <row r="33" spans="1:5">
      <c r="A33" s="73">
        <v>17</v>
      </c>
      <c r="B33" s="74" t="s">
        <v>116</v>
      </c>
      <c r="C33" s="75"/>
      <c r="D33" s="76">
        <v>0</v>
      </c>
      <c r="E33" s="7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2"/>
  <sheetViews>
    <sheetView topLeftCell="A16" workbookViewId="0">
      <selection activeCell="D37" sqref="D37"/>
    </sheetView>
  </sheetViews>
  <sheetFormatPr defaultRowHeight="15"/>
  <cols>
    <col min="1" max="1" width="3.5703125" customWidth="1"/>
    <col min="2" max="2" width="46.28515625" customWidth="1"/>
    <col min="3" max="3" width="9.85546875" customWidth="1"/>
    <col min="4" max="4" width="14.5703125" customWidth="1"/>
    <col min="5" max="5" width="12.5703125" customWidth="1"/>
    <col min="256" max="256" width="3.5703125" customWidth="1"/>
    <col min="257" max="257" width="46.28515625" customWidth="1"/>
    <col min="258" max="258" width="9.85546875" customWidth="1"/>
    <col min="259" max="259" width="14.5703125" customWidth="1"/>
    <col min="260" max="260" width="12.5703125" customWidth="1"/>
    <col min="512" max="512" width="3.5703125" customWidth="1"/>
    <col min="513" max="513" width="46.28515625" customWidth="1"/>
    <col min="514" max="514" width="9.85546875" customWidth="1"/>
    <col min="515" max="515" width="14.5703125" customWidth="1"/>
    <col min="516" max="516" width="12.5703125" customWidth="1"/>
    <col min="768" max="768" width="3.5703125" customWidth="1"/>
    <col min="769" max="769" width="46.28515625" customWidth="1"/>
    <col min="770" max="770" width="9.85546875" customWidth="1"/>
    <col min="771" max="771" width="14.5703125" customWidth="1"/>
    <col min="772" max="772" width="12.5703125" customWidth="1"/>
    <col min="1024" max="1024" width="3.5703125" customWidth="1"/>
    <col min="1025" max="1025" width="46.28515625" customWidth="1"/>
    <col min="1026" max="1026" width="9.85546875" customWidth="1"/>
    <col min="1027" max="1027" width="14.5703125" customWidth="1"/>
    <col min="1028" max="1028" width="12.5703125" customWidth="1"/>
    <col min="1280" max="1280" width="3.5703125" customWidth="1"/>
    <col min="1281" max="1281" width="46.28515625" customWidth="1"/>
    <col min="1282" max="1282" width="9.85546875" customWidth="1"/>
    <col min="1283" max="1283" width="14.5703125" customWidth="1"/>
    <col min="1284" max="1284" width="12.5703125" customWidth="1"/>
    <col min="1536" max="1536" width="3.5703125" customWidth="1"/>
    <col min="1537" max="1537" width="46.28515625" customWidth="1"/>
    <col min="1538" max="1538" width="9.85546875" customWidth="1"/>
    <col min="1539" max="1539" width="14.5703125" customWidth="1"/>
    <col min="1540" max="1540" width="12.5703125" customWidth="1"/>
    <col min="1792" max="1792" width="3.5703125" customWidth="1"/>
    <col min="1793" max="1793" width="46.28515625" customWidth="1"/>
    <col min="1794" max="1794" width="9.85546875" customWidth="1"/>
    <col min="1795" max="1795" width="14.5703125" customWidth="1"/>
    <col min="1796" max="1796" width="12.5703125" customWidth="1"/>
    <col min="2048" max="2048" width="3.5703125" customWidth="1"/>
    <col min="2049" max="2049" width="46.28515625" customWidth="1"/>
    <col min="2050" max="2050" width="9.85546875" customWidth="1"/>
    <col min="2051" max="2051" width="14.5703125" customWidth="1"/>
    <col min="2052" max="2052" width="12.5703125" customWidth="1"/>
    <col min="2304" max="2304" width="3.5703125" customWidth="1"/>
    <col min="2305" max="2305" width="46.28515625" customWidth="1"/>
    <col min="2306" max="2306" width="9.85546875" customWidth="1"/>
    <col min="2307" max="2307" width="14.5703125" customWidth="1"/>
    <col min="2308" max="2308" width="12.5703125" customWidth="1"/>
    <col min="2560" max="2560" width="3.5703125" customWidth="1"/>
    <col min="2561" max="2561" width="46.28515625" customWidth="1"/>
    <col min="2562" max="2562" width="9.85546875" customWidth="1"/>
    <col min="2563" max="2563" width="14.5703125" customWidth="1"/>
    <col min="2564" max="2564" width="12.5703125" customWidth="1"/>
    <col min="2816" max="2816" width="3.5703125" customWidth="1"/>
    <col min="2817" max="2817" width="46.28515625" customWidth="1"/>
    <col min="2818" max="2818" width="9.85546875" customWidth="1"/>
    <col min="2819" max="2819" width="14.5703125" customWidth="1"/>
    <col min="2820" max="2820" width="12.5703125" customWidth="1"/>
    <col min="3072" max="3072" width="3.5703125" customWidth="1"/>
    <col min="3073" max="3073" width="46.28515625" customWidth="1"/>
    <col min="3074" max="3074" width="9.85546875" customWidth="1"/>
    <col min="3075" max="3075" width="14.5703125" customWidth="1"/>
    <col min="3076" max="3076" width="12.5703125" customWidth="1"/>
    <col min="3328" max="3328" width="3.5703125" customWidth="1"/>
    <col min="3329" max="3329" width="46.28515625" customWidth="1"/>
    <col min="3330" max="3330" width="9.85546875" customWidth="1"/>
    <col min="3331" max="3331" width="14.5703125" customWidth="1"/>
    <col min="3332" max="3332" width="12.5703125" customWidth="1"/>
    <col min="3584" max="3584" width="3.5703125" customWidth="1"/>
    <col min="3585" max="3585" width="46.28515625" customWidth="1"/>
    <col min="3586" max="3586" width="9.85546875" customWidth="1"/>
    <col min="3587" max="3587" width="14.5703125" customWidth="1"/>
    <col min="3588" max="3588" width="12.5703125" customWidth="1"/>
    <col min="3840" max="3840" width="3.5703125" customWidth="1"/>
    <col min="3841" max="3841" width="46.28515625" customWidth="1"/>
    <col min="3842" max="3842" width="9.85546875" customWidth="1"/>
    <col min="3843" max="3843" width="14.5703125" customWidth="1"/>
    <col min="3844" max="3844" width="12.5703125" customWidth="1"/>
    <col min="4096" max="4096" width="3.5703125" customWidth="1"/>
    <col min="4097" max="4097" width="46.28515625" customWidth="1"/>
    <col min="4098" max="4098" width="9.85546875" customWidth="1"/>
    <col min="4099" max="4099" width="14.5703125" customWidth="1"/>
    <col min="4100" max="4100" width="12.5703125" customWidth="1"/>
    <col min="4352" max="4352" width="3.5703125" customWidth="1"/>
    <col min="4353" max="4353" width="46.28515625" customWidth="1"/>
    <col min="4354" max="4354" width="9.85546875" customWidth="1"/>
    <col min="4355" max="4355" width="14.5703125" customWidth="1"/>
    <col min="4356" max="4356" width="12.5703125" customWidth="1"/>
    <col min="4608" max="4608" width="3.5703125" customWidth="1"/>
    <col min="4609" max="4609" width="46.28515625" customWidth="1"/>
    <col min="4610" max="4610" width="9.85546875" customWidth="1"/>
    <col min="4611" max="4611" width="14.5703125" customWidth="1"/>
    <col min="4612" max="4612" width="12.5703125" customWidth="1"/>
    <col min="4864" max="4864" width="3.5703125" customWidth="1"/>
    <col min="4865" max="4865" width="46.28515625" customWidth="1"/>
    <col min="4866" max="4866" width="9.85546875" customWidth="1"/>
    <col min="4867" max="4867" width="14.5703125" customWidth="1"/>
    <col min="4868" max="4868" width="12.5703125" customWidth="1"/>
    <col min="5120" max="5120" width="3.5703125" customWidth="1"/>
    <col min="5121" max="5121" width="46.28515625" customWidth="1"/>
    <col min="5122" max="5122" width="9.85546875" customWidth="1"/>
    <col min="5123" max="5123" width="14.5703125" customWidth="1"/>
    <col min="5124" max="5124" width="12.5703125" customWidth="1"/>
    <col min="5376" max="5376" width="3.5703125" customWidth="1"/>
    <col min="5377" max="5377" width="46.28515625" customWidth="1"/>
    <col min="5378" max="5378" width="9.85546875" customWidth="1"/>
    <col min="5379" max="5379" width="14.5703125" customWidth="1"/>
    <col min="5380" max="5380" width="12.5703125" customWidth="1"/>
    <col min="5632" max="5632" width="3.5703125" customWidth="1"/>
    <col min="5633" max="5633" width="46.28515625" customWidth="1"/>
    <col min="5634" max="5634" width="9.85546875" customWidth="1"/>
    <col min="5635" max="5635" width="14.5703125" customWidth="1"/>
    <col min="5636" max="5636" width="12.5703125" customWidth="1"/>
    <col min="5888" max="5888" width="3.5703125" customWidth="1"/>
    <col min="5889" max="5889" width="46.28515625" customWidth="1"/>
    <col min="5890" max="5890" width="9.85546875" customWidth="1"/>
    <col min="5891" max="5891" width="14.5703125" customWidth="1"/>
    <col min="5892" max="5892" width="12.5703125" customWidth="1"/>
    <col min="6144" max="6144" width="3.5703125" customWidth="1"/>
    <col min="6145" max="6145" width="46.28515625" customWidth="1"/>
    <col min="6146" max="6146" width="9.85546875" customWidth="1"/>
    <col min="6147" max="6147" width="14.5703125" customWidth="1"/>
    <col min="6148" max="6148" width="12.5703125" customWidth="1"/>
    <col min="6400" max="6400" width="3.5703125" customWidth="1"/>
    <col min="6401" max="6401" width="46.28515625" customWidth="1"/>
    <col min="6402" max="6402" width="9.85546875" customWidth="1"/>
    <col min="6403" max="6403" width="14.5703125" customWidth="1"/>
    <col min="6404" max="6404" width="12.5703125" customWidth="1"/>
    <col min="6656" max="6656" width="3.5703125" customWidth="1"/>
    <col min="6657" max="6657" width="46.28515625" customWidth="1"/>
    <col min="6658" max="6658" width="9.85546875" customWidth="1"/>
    <col min="6659" max="6659" width="14.5703125" customWidth="1"/>
    <col min="6660" max="6660" width="12.5703125" customWidth="1"/>
    <col min="6912" max="6912" width="3.5703125" customWidth="1"/>
    <col min="6913" max="6913" width="46.28515625" customWidth="1"/>
    <col min="6914" max="6914" width="9.85546875" customWidth="1"/>
    <col min="6915" max="6915" width="14.5703125" customWidth="1"/>
    <col min="6916" max="6916" width="12.5703125" customWidth="1"/>
    <col min="7168" max="7168" width="3.5703125" customWidth="1"/>
    <col min="7169" max="7169" width="46.28515625" customWidth="1"/>
    <col min="7170" max="7170" width="9.85546875" customWidth="1"/>
    <col min="7171" max="7171" width="14.5703125" customWidth="1"/>
    <col min="7172" max="7172" width="12.5703125" customWidth="1"/>
    <col min="7424" max="7424" width="3.5703125" customWidth="1"/>
    <col min="7425" max="7425" width="46.28515625" customWidth="1"/>
    <col min="7426" max="7426" width="9.85546875" customWidth="1"/>
    <col min="7427" max="7427" width="14.5703125" customWidth="1"/>
    <col min="7428" max="7428" width="12.5703125" customWidth="1"/>
    <col min="7680" max="7680" width="3.5703125" customWidth="1"/>
    <col min="7681" max="7681" width="46.28515625" customWidth="1"/>
    <col min="7682" max="7682" width="9.85546875" customWidth="1"/>
    <col min="7683" max="7683" width="14.5703125" customWidth="1"/>
    <col min="7684" max="7684" width="12.5703125" customWidth="1"/>
    <col min="7936" max="7936" width="3.5703125" customWidth="1"/>
    <col min="7937" max="7937" width="46.28515625" customWidth="1"/>
    <col min="7938" max="7938" width="9.85546875" customWidth="1"/>
    <col min="7939" max="7939" width="14.5703125" customWidth="1"/>
    <col min="7940" max="7940" width="12.5703125" customWidth="1"/>
    <col min="8192" max="8192" width="3.5703125" customWidth="1"/>
    <col min="8193" max="8193" width="46.28515625" customWidth="1"/>
    <col min="8194" max="8194" width="9.85546875" customWidth="1"/>
    <col min="8195" max="8195" width="14.5703125" customWidth="1"/>
    <col min="8196" max="8196" width="12.5703125" customWidth="1"/>
    <col min="8448" max="8448" width="3.5703125" customWidth="1"/>
    <col min="8449" max="8449" width="46.28515625" customWidth="1"/>
    <col min="8450" max="8450" width="9.85546875" customWidth="1"/>
    <col min="8451" max="8451" width="14.5703125" customWidth="1"/>
    <col min="8452" max="8452" width="12.5703125" customWidth="1"/>
    <col min="8704" max="8704" width="3.5703125" customWidth="1"/>
    <col min="8705" max="8705" width="46.28515625" customWidth="1"/>
    <col min="8706" max="8706" width="9.85546875" customWidth="1"/>
    <col min="8707" max="8707" width="14.5703125" customWidth="1"/>
    <col min="8708" max="8708" width="12.5703125" customWidth="1"/>
    <col min="8960" max="8960" width="3.5703125" customWidth="1"/>
    <col min="8961" max="8961" width="46.28515625" customWidth="1"/>
    <col min="8962" max="8962" width="9.85546875" customWidth="1"/>
    <col min="8963" max="8963" width="14.5703125" customWidth="1"/>
    <col min="8964" max="8964" width="12.5703125" customWidth="1"/>
    <col min="9216" max="9216" width="3.5703125" customWidth="1"/>
    <col min="9217" max="9217" width="46.28515625" customWidth="1"/>
    <col min="9218" max="9218" width="9.85546875" customWidth="1"/>
    <col min="9219" max="9219" width="14.5703125" customWidth="1"/>
    <col min="9220" max="9220" width="12.5703125" customWidth="1"/>
    <col min="9472" max="9472" width="3.5703125" customWidth="1"/>
    <col min="9473" max="9473" width="46.28515625" customWidth="1"/>
    <col min="9474" max="9474" width="9.85546875" customWidth="1"/>
    <col min="9475" max="9475" width="14.5703125" customWidth="1"/>
    <col min="9476" max="9476" width="12.5703125" customWidth="1"/>
    <col min="9728" max="9728" width="3.5703125" customWidth="1"/>
    <col min="9729" max="9729" width="46.28515625" customWidth="1"/>
    <col min="9730" max="9730" width="9.85546875" customWidth="1"/>
    <col min="9731" max="9731" width="14.5703125" customWidth="1"/>
    <col min="9732" max="9732" width="12.5703125" customWidth="1"/>
    <col min="9984" max="9984" width="3.5703125" customWidth="1"/>
    <col min="9985" max="9985" width="46.28515625" customWidth="1"/>
    <col min="9986" max="9986" width="9.85546875" customWidth="1"/>
    <col min="9987" max="9987" width="14.5703125" customWidth="1"/>
    <col min="9988" max="9988" width="12.5703125" customWidth="1"/>
    <col min="10240" max="10240" width="3.5703125" customWidth="1"/>
    <col min="10241" max="10241" width="46.28515625" customWidth="1"/>
    <col min="10242" max="10242" width="9.85546875" customWidth="1"/>
    <col min="10243" max="10243" width="14.5703125" customWidth="1"/>
    <col min="10244" max="10244" width="12.5703125" customWidth="1"/>
    <col min="10496" max="10496" width="3.5703125" customWidth="1"/>
    <col min="10497" max="10497" width="46.28515625" customWidth="1"/>
    <col min="10498" max="10498" width="9.85546875" customWidth="1"/>
    <col min="10499" max="10499" width="14.5703125" customWidth="1"/>
    <col min="10500" max="10500" width="12.5703125" customWidth="1"/>
    <col min="10752" max="10752" width="3.5703125" customWidth="1"/>
    <col min="10753" max="10753" width="46.28515625" customWidth="1"/>
    <col min="10754" max="10754" width="9.85546875" customWidth="1"/>
    <col min="10755" max="10755" width="14.5703125" customWidth="1"/>
    <col min="10756" max="10756" width="12.5703125" customWidth="1"/>
    <col min="11008" max="11008" width="3.5703125" customWidth="1"/>
    <col min="11009" max="11009" width="46.28515625" customWidth="1"/>
    <col min="11010" max="11010" width="9.85546875" customWidth="1"/>
    <col min="11011" max="11011" width="14.5703125" customWidth="1"/>
    <col min="11012" max="11012" width="12.5703125" customWidth="1"/>
    <col min="11264" max="11264" width="3.5703125" customWidth="1"/>
    <col min="11265" max="11265" width="46.28515625" customWidth="1"/>
    <col min="11266" max="11266" width="9.85546875" customWidth="1"/>
    <col min="11267" max="11267" width="14.5703125" customWidth="1"/>
    <col min="11268" max="11268" width="12.5703125" customWidth="1"/>
    <col min="11520" max="11520" width="3.5703125" customWidth="1"/>
    <col min="11521" max="11521" width="46.28515625" customWidth="1"/>
    <col min="11522" max="11522" width="9.85546875" customWidth="1"/>
    <col min="11523" max="11523" width="14.5703125" customWidth="1"/>
    <col min="11524" max="11524" width="12.5703125" customWidth="1"/>
    <col min="11776" max="11776" width="3.5703125" customWidth="1"/>
    <col min="11777" max="11777" width="46.28515625" customWidth="1"/>
    <col min="11778" max="11778" width="9.85546875" customWidth="1"/>
    <col min="11779" max="11779" width="14.5703125" customWidth="1"/>
    <col min="11780" max="11780" width="12.5703125" customWidth="1"/>
    <col min="12032" max="12032" width="3.5703125" customWidth="1"/>
    <col min="12033" max="12033" width="46.28515625" customWidth="1"/>
    <col min="12034" max="12034" width="9.85546875" customWidth="1"/>
    <col min="12035" max="12035" width="14.5703125" customWidth="1"/>
    <col min="12036" max="12036" width="12.5703125" customWidth="1"/>
    <col min="12288" max="12288" width="3.5703125" customWidth="1"/>
    <col min="12289" max="12289" width="46.28515625" customWidth="1"/>
    <col min="12290" max="12290" width="9.85546875" customWidth="1"/>
    <col min="12291" max="12291" width="14.5703125" customWidth="1"/>
    <col min="12292" max="12292" width="12.5703125" customWidth="1"/>
    <col min="12544" max="12544" width="3.5703125" customWidth="1"/>
    <col min="12545" max="12545" width="46.28515625" customWidth="1"/>
    <col min="12546" max="12546" width="9.85546875" customWidth="1"/>
    <col min="12547" max="12547" width="14.5703125" customWidth="1"/>
    <col min="12548" max="12548" width="12.5703125" customWidth="1"/>
    <col min="12800" max="12800" width="3.5703125" customWidth="1"/>
    <col min="12801" max="12801" width="46.28515625" customWidth="1"/>
    <col min="12802" max="12802" width="9.85546875" customWidth="1"/>
    <col min="12803" max="12803" width="14.5703125" customWidth="1"/>
    <col min="12804" max="12804" width="12.5703125" customWidth="1"/>
    <col min="13056" max="13056" width="3.5703125" customWidth="1"/>
    <col min="13057" max="13057" width="46.28515625" customWidth="1"/>
    <col min="13058" max="13058" width="9.85546875" customWidth="1"/>
    <col min="13059" max="13059" width="14.5703125" customWidth="1"/>
    <col min="13060" max="13060" width="12.5703125" customWidth="1"/>
    <col min="13312" max="13312" width="3.5703125" customWidth="1"/>
    <col min="13313" max="13313" width="46.28515625" customWidth="1"/>
    <col min="13314" max="13314" width="9.85546875" customWidth="1"/>
    <col min="13315" max="13315" width="14.5703125" customWidth="1"/>
    <col min="13316" max="13316" width="12.5703125" customWidth="1"/>
    <col min="13568" max="13568" width="3.5703125" customWidth="1"/>
    <col min="13569" max="13569" width="46.28515625" customWidth="1"/>
    <col min="13570" max="13570" width="9.85546875" customWidth="1"/>
    <col min="13571" max="13571" width="14.5703125" customWidth="1"/>
    <col min="13572" max="13572" width="12.5703125" customWidth="1"/>
    <col min="13824" max="13824" width="3.5703125" customWidth="1"/>
    <col min="13825" max="13825" width="46.28515625" customWidth="1"/>
    <col min="13826" max="13826" width="9.85546875" customWidth="1"/>
    <col min="13827" max="13827" width="14.5703125" customWidth="1"/>
    <col min="13828" max="13828" width="12.5703125" customWidth="1"/>
    <col min="14080" max="14080" width="3.5703125" customWidth="1"/>
    <col min="14081" max="14081" width="46.28515625" customWidth="1"/>
    <col min="14082" max="14082" width="9.85546875" customWidth="1"/>
    <col min="14083" max="14083" width="14.5703125" customWidth="1"/>
    <col min="14084" max="14084" width="12.5703125" customWidth="1"/>
    <col min="14336" max="14336" width="3.5703125" customWidth="1"/>
    <col min="14337" max="14337" width="46.28515625" customWidth="1"/>
    <col min="14338" max="14338" width="9.85546875" customWidth="1"/>
    <col min="14339" max="14339" width="14.5703125" customWidth="1"/>
    <col min="14340" max="14340" width="12.5703125" customWidth="1"/>
    <col min="14592" max="14592" width="3.5703125" customWidth="1"/>
    <col min="14593" max="14593" width="46.28515625" customWidth="1"/>
    <col min="14594" max="14594" width="9.85546875" customWidth="1"/>
    <col min="14595" max="14595" width="14.5703125" customWidth="1"/>
    <col min="14596" max="14596" width="12.5703125" customWidth="1"/>
    <col min="14848" max="14848" width="3.5703125" customWidth="1"/>
    <col min="14849" max="14849" width="46.28515625" customWidth="1"/>
    <col min="14850" max="14850" width="9.85546875" customWidth="1"/>
    <col min="14851" max="14851" width="14.5703125" customWidth="1"/>
    <col min="14852" max="14852" width="12.5703125" customWidth="1"/>
    <col min="15104" max="15104" width="3.5703125" customWidth="1"/>
    <col min="15105" max="15105" width="46.28515625" customWidth="1"/>
    <col min="15106" max="15106" width="9.85546875" customWidth="1"/>
    <col min="15107" max="15107" width="14.5703125" customWidth="1"/>
    <col min="15108" max="15108" width="12.5703125" customWidth="1"/>
    <col min="15360" max="15360" width="3.5703125" customWidth="1"/>
    <col min="15361" max="15361" width="46.28515625" customWidth="1"/>
    <col min="15362" max="15362" width="9.85546875" customWidth="1"/>
    <col min="15363" max="15363" width="14.5703125" customWidth="1"/>
    <col min="15364" max="15364" width="12.5703125" customWidth="1"/>
    <col min="15616" max="15616" width="3.5703125" customWidth="1"/>
    <col min="15617" max="15617" width="46.28515625" customWidth="1"/>
    <col min="15618" max="15618" width="9.85546875" customWidth="1"/>
    <col min="15619" max="15619" width="14.5703125" customWidth="1"/>
    <col min="15620" max="15620" width="12.5703125" customWidth="1"/>
    <col min="15872" max="15872" width="3.5703125" customWidth="1"/>
    <col min="15873" max="15873" width="46.28515625" customWidth="1"/>
    <col min="15874" max="15874" width="9.85546875" customWidth="1"/>
    <col min="15875" max="15875" width="14.5703125" customWidth="1"/>
    <col min="15876" max="15876" width="12.5703125" customWidth="1"/>
    <col min="16128" max="16128" width="3.5703125" customWidth="1"/>
    <col min="16129" max="16129" width="46.28515625" customWidth="1"/>
    <col min="16130" max="16130" width="9.85546875" customWidth="1"/>
    <col min="16131" max="16131" width="14.5703125" customWidth="1"/>
    <col min="16132" max="16132" width="12.5703125" customWidth="1"/>
  </cols>
  <sheetData>
    <row r="1" spans="1:5" s="1" customFormat="1" ht="34.5" customHeight="1">
      <c r="A1" s="78"/>
      <c r="B1" s="79"/>
      <c r="C1" s="79" t="s">
        <v>71</v>
      </c>
      <c r="D1" s="79" t="s">
        <v>70</v>
      </c>
      <c r="E1" s="79" t="s">
        <v>69</v>
      </c>
    </row>
    <row r="2" spans="1:5" s="50" customFormat="1">
      <c r="A2" s="23"/>
      <c r="B2" s="23"/>
      <c r="C2" s="23"/>
      <c r="D2" s="23"/>
      <c r="E2" s="23"/>
    </row>
    <row r="3" spans="1:5" s="50" customFormat="1">
      <c r="A3" s="23" t="s">
        <v>66</v>
      </c>
      <c r="B3" s="22" t="s">
        <v>185</v>
      </c>
      <c r="C3" s="23"/>
      <c r="D3" s="23"/>
      <c r="E3" s="23"/>
    </row>
    <row r="4" spans="1:5" s="49" customFormat="1" ht="11.25" customHeight="1">
      <c r="A4" s="19">
        <v>1</v>
      </c>
      <c r="B4" s="46" t="s">
        <v>195</v>
      </c>
      <c r="C4" s="19"/>
      <c r="D4" s="19">
        <v>-367075</v>
      </c>
      <c r="E4" s="19">
        <v>4675842</v>
      </c>
    </row>
    <row r="5" spans="1:5" s="49" customFormat="1" ht="12.75">
      <c r="A5" s="47">
        <v>2</v>
      </c>
      <c r="B5" s="48" t="s">
        <v>184</v>
      </c>
      <c r="C5" s="47"/>
      <c r="D5" s="47"/>
      <c r="E5" s="47">
        <f>SUM(E6:E15)</f>
        <v>-614555</v>
      </c>
    </row>
    <row r="6" spans="1:5" s="50" customFormat="1">
      <c r="A6" s="23" t="s">
        <v>30</v>
      </c>
      <c r="B6" s="80" t="s">
        <v>183</v>
      </c>
      <c r="C6" s="23"/>
      <c r="D6" s="23">
        <v>57561</v>
      </c>
      <c r="E6" s="23">
        <v>23301</v>
      </c>
    </row>
    <row r="7" spans="1:5">
      <c r="A7" s="23" t="s">
        <v>28</v>
      </c>
      <c r="B7" s="80" t="s">
        <v>182</v>
      </c>
      <c r="C7" s="23"/>
      <c r="D7" s="23">
        <v>280</v>
      </c>
      <c r="E7" s="23">
        <v>0</v>
      </c>
    </row>
    <row r="8" spans="1:5">
      <c r="A8" s="23" t="s">
        <v>26</v>
      </c>
      <c r="B8" s="80" t="s">
        <v>181</v>
      </c>
      <c r="C8" s="23"/>
      <c r="D8" s="23"/>
      <c r="E8" s="23">
        <v>0</v>
      </c>
    </row>
    <row r="9" spans="1:5">
      <c r="A9" s="23" t="s">
        <v>24</v>
      </c>
      <c r="B9" s="80" t="s">
        <v>180</v>
      </c>
      <c r="C9" s="23"/>
      <c r="D9" s="23">
        <v>-1390</v>
      </c>
      <c r="E9" s="23">
        <v>0</v>
      </c>
    </row>
    <row r="10" spans="1:5">
      <c r="A10" s="23" t="s">
        <v>104</v>
      </c>
      <c r="B10" s="25" t="s">
        <v>179</v>
      </c>
      <c r="C10" s="23" t="s">
        <v>122</v>
      </c>
      <c r="D10" s="23">
        <v>-1742130</v>
      </c>
      <c r="E10" s="23">
        <v>177614</v>
      </c>
    </row>
    <row r="11" spans="1:5">
      <c r="A11" s="23" t="s">
        <v>178</v>
      </c>
      <c r="B11" s="25" t="s">
        <v>177</v>
      </c>
      <c r="C11" s="23"/>
      <c r="D11" s="23"/>
      <c r="E11" s="23"/>
    </row>
    <row r="12" spans="1:5">
      <c r="A12" s="23" t="s">
        <v>176</v>
      </c>
      <c r="B12" s="25" t="s">
        <v>175</v>
      </c>
      <c r="C12" s="23"/>
      <c r="D12" s="23">
        <f>-177155-217708</f>
        <v>-394863</v>
      </c>
      <c r="E12" s="23">
        <v>-332144</v>
      </c>
    </row>
    <row r="13" spans="1:5">
      <c r="A13" s="23" t="s">
        <v>174</v>
      </c>
      <c r="B13" s="25" t="s">
        <v>173</v>
      </c>
      <c r="C13" s="23"/>
      <c r="D13" s="23"/>
      <c r="E13" s="23"/>
    </row>
    <row r="14" spans="1:5">
      <c r="A14" s="23" t="s">
        <v>172</v>
      </c>
      <c r="B14" s="25" t="s">
        <v>171</v>
      </c>
      <c r="C14" s="23"/>
      <c r="D14" s="23">
        <v>-163329</v>
      </c>
      <c r="E14" s="23"/>
    </row>
    <row r="15" spans="1:5">
      <c r="A15" s="23" t="s">
        <v>170</v>
      </c>
      <c r="B15" s="25" t="s">
        <v>169</v>
      </c>
      <c r="C15" s="23">
        <f>1210266-1209338</f>
        <v>928</v>
      </c>
      <c r="D15" s="23">
        <v>-137432</v>
      </c>
      <c r="E15" s="23">
        <v>-483326</v>
      </c>
    </row>
    <row r="16" spans="1:5">
      <c r="A16" s="19"/>
      <c r="B16" s="46" t="s">
        <v>168</v>
      </c>
      <c r="C16" s="19"/>
      <c r="D16" s="19">
        <f>+D15+D14+D12+D10+D9+D7+D6+D4</f>
        <v>-2748378</v>
      </c>
      <c r="E16" s="19">
        <f>+E5+E4</f>
        <v>4061287</v>
      </c>
    </row>
    <row r="17" spans="1:5">
      <c r="A17" s="23"/>
      <c r="B17" s="25"/>
      <c r="C17" s="23"/>
      <c r="D17" s="23"/>
      <c r="E17" s="23"/>
    </row>
    <row r="18" spans="1:5">
      <c r="A18" s="52" t="s">
        <v>42</v>
      </c>
      <c r="B18" s="46" t="s">
        <v>167</v>
      </c>
      <c r="C18" s="52"/>
      <c r="D18" s="52"/>
      <c r="E18" s="52"/>
    </row>
    <row r="19" spans="1:5">
      <c r="A19" s="23">
        <v>1</v>
      </c>
      <c r="B19" s="25" t="s">
        <v>166</v>
      </c>
      <c r="C19" s="23"/>
      <c r="D19" s="23">
        <v>0</v>
      </c>
      <c r="E19" s="23">
        <v>0</v>
      </c>
    </row>
    <row r="20" spans="1:5">
      <c r="A20" s="23">
        <v>2</v>
      </c>
      <c r="B20" s="25" t="s">
        <v>165</v>
      </c>
      <c r="C20" s="23"/>
      <c r="D20" s="23">
        <v>-137042</v>
      </c>
      <c r="E20" s="23">
        <v>-4323107</v>
      </c>
    </row>
    <row r="21" spans="1:5">
      <c r="A21" s="23">
        <v>3</v>
      </c>
      <c r="B21" s="25" t="s">
        <v>164</v>
      </c>
      <c r="C21" s="23"/>
      <c r="D21" s="23">
        <v>0</v>
      </c>
      <c r="E21" s="23">
        <v>0</v>
      </c>
    </row>
    <row r="22" spans="1:5">
      <c r="A22" s="23">
        <v>4</v>
      </c>
      <c r="B22" s="25" t="s">
        <v>163</v>
      </c>
      <c r="C22" s="23"/>
      <c r="D22" s="23">
        <v>1390</v>
      </c>
      <c r="E22" s="23">
        <v>0</v>
      </c>
    </row>
    <row r="23" spans="1:5">
      <c r="A23" s="23">
        <v>5</v>
      </c>
      <c r="B23" s="25" t="s">
        <v>162</v>
      </c>
      <c r="C23" s="23"/>
      <c r="D23" s="23">
        <v>0</v>
      </c>
      <c r="E23" s="23">
        <v>0</v>
      </c>
    </row>
    <row r="24" spans="1:5">
      <c r="A24" s="19"/>
      <c r="B24" s="46" t="s">
        <v>161</v>
      </c>
      <c r="C24" s="19"/>
      <c r="D24" s="19">
        <f>D19+D20+D21+D22+D23</f>
        <v>-135652</v>
      </c>
      <c r="E24" s="19">
        <f>E19+E20+E21+E22+E23</f>
        <v>-4323107</v>
      </c>
    </row>
    <row r="25" spans="1:5">
      <c r="A25" s="23"/>
      <c r="B25" s="25"/>
      <c r="C25" s="23"/>
      <c r="D25" s="23"/>
      <c r="E25" s="23"/>
    </row>
    <row r="26" spans="1:5" s="40" customFormat="1" ht="12.75">
      <c r="A26" s="47" t="s">
        <v>90</v>
      </c>
      <c r="B26" s="48" t="s">
        <v>160</v>
      </c>
      <c r="C26" s="47"/>
      <c r="D26" s="47">
        <f>D27+D28+D29+D30</f>
        <v>0</v>
      </c>
      <c r="E26" s="47">
        <f>E27+E28+E29+E30</f>
        <v>2088414</v>
      </c>
    </row>
    <row r="27" spans="1:5">
      <c r="A27" s="23">
        <v>1</v>
      </c>
      <c r="B27" s="25" t="s">
        <v>159</v>
      </c>
      <c r="C27" s="23"/>
      <c r="D27" s="23">
        <v>0</v>
      </c>
      <c r="E27" s="23">
        <v>0</v>
      </c>
    </row>
    <row r="28" spans="1:5">
      <c r="A28" s="23">
        <v>2</v>
      </c>
      <c r="B28" s="25" t="s">
        <v>158</v>
      </c>
      <c r="C28" s="23"/>
      <c r="D28" s="23">
        <v>0</v>
      </c>
      <c r="E28" s="23">
        <v>2088414</v>
      </c>
    </row>
    <row r="29" spans="1:5">
      <c r="A29" s="23">
        <v>3</v>
      </c>
      <c r="B29" s="25" t="s">
        <v>157</v>
      </c>
      <c r="C29" s="23"/>
      <c r="D29" s="23">
        <v>0</v>
      </c>
      <c r="E29" s="23">
        <v>0</v>
      </c>
    </row>
    <row r="30" spans="1:5">
      <c r="A30" s="23">
        <v>4</v>
      </c>
      <c r="B30" s="25" t="s">
        <v>156</v>
      </c>
      <c r="C30" s="23"/>
      <c r="D30" s="23">
        <v>0</v>
      </c>
      <c r="E30" s="23">
        <v>0</v>
      </c>
    </row>
    <row r="31" spans="1:5">
      <c r="A31" s="23"/>
      <c r="B31" s="25"/>
      <c r="C31" s="23"/>
      <c r="D31" s="23"/>
      <c r="E31" s="23"/>
    </row>
    <row r="32" spans="1:5">
      <c r="A32" s="35"/>
      <c r="B32" s="36" t="s">
        <v>155</v>
      </c>
      <c r="C32" s="35"/>
      <c r="D32" s="35">
        <f>+D24+D16</f>
        <v>-2884030</v>
      </c>
      <c r="E32" s="35">
        <f>+E16+E24+E26-1</f>
        <v>1826593</v>
      </c>
    </row>
    <row r="33" spans="1:5">
      <c r="A33" s="81"/>
      <c r="B33" s="82"/>
      <c r="C33" s="81"/>
      <c r="D33" s="81"/>
      <c r="E33" s="81"/>
    </row>
    <row r="34" spans="1:5">
      <c r="A34" s="83"/>
      <c r="B34" s="84" t="s">
        <v>154</v>
      </c>
      <c r="C34" s="83"/>
      <c r="D34" s="83">
        <f>+E35</f>
        <v>4335916</v>
      </c>
      <c r="E34" s="83">
        <v>2509323</v>
      </c>
    </row>
    <row r="35" spans="1:5">
      <c r="A35" s="85"/>
      <c r="B35" s="86" t="s">
        <v>153</v>
      </c>
      <c r="C35" s="85"/>
      <c r="D35" s="35">
        <v>1451885</v>
      </c>
      <c r="E35" s="35">
        <v>4335916</v>
      </c>
    </row>
    <row r="36" spans="1:5">
      <c r="A36" s="15"/>
      <c r="B36" s="17"/>
      <c r="C36" s="15"/>
      <c r="D36" s="15"/>
      <c r="E36" s="15"/>
    </row>
    <row r="37" spans="1:5">
      <c r="A37" s="15"/>
      <c r="B37" s="15"/>
      <c r="C37" s="15"/>
      <c r="D37" s="15"/>
      <c r="E37" s="15"/>
    </row>
    <row r="38" spans="1:5">
      <c r="A38" s="15"/>
      <c r="B38" s="18"/>
      <c r="C38" s="15"/>
      <c r="D38" s="15"/>
      <c r="E38" s="15"/>
    </row>
    <row r="39" spans="1:5">
      <c r="A39" s="15"/>
      <c r="B39" s="18"/>
      <c r="C39" s="15"/>
      <c r="D39" s="15"/>
      <c r="E39" s="15"/>
    </row>
    <row r="40" spans="1:5">
      <c r="A40" s="15"/>
      <c r="B40" s="18"/>
      <c r="C40" s="15"/>
      <c r="D40" s="15"/>
      <c r="E40" s="15"/>
    </row>
    <row r="41" spans="1:5">
      <c r="A41" s="15"/>
      <c r="B41" s="18"/>
      <c r="C41" s="15"/>
      <c r="D41" s="15"/>
      <c r="E41" s="15"/>
    </row>
    <row r="42" spans="1:5">
      <c r="A42" s="34"/>
      <c r="B42" s="34"/>
      <c r="C42" s="34"/>
      <c r="D42" s="34"/>
      <c r="E42" s="3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I14" sqref="I14"/>
    </sheetView>
  </sheetViews>
  <sheetFormatPr defaultRowHeight="15"/>
  <cols>
    <col min="1" max="1" width="27.42578125" customWidth="1"/>
    <col min="2" max="2" width="10.5703125" customWidth="1"/>
    <col min="4" max="4" width="10.85546875" customWidth="1"/>
    <col min="5" max="5" width="10.42578125" customWidth="1"/>
    <col min="6" max="6" width="12" bestFit="1" customWidth="1"/>
    <col min="257" max="257" width="27.42578125" customWidth="1"/>
    <col min="258" max="258" width="10.5703125" customWidth="1"/>
    <col min="260" max="260" width="10.85546875" customWidth="1"/>
    <col min="261" max="261" width="10.42578125" customWidth="1"/>
    <col min="262" max="262" width="12" bestFit="1" customWidth="1"/>
    <col min="513" max="513" width="27.42578125" customWidth="1"/>
    <col min="514" max="514" width="10.5703125" customWidth="1"/>
    <col min="516" max="516" width="10.85546875" customWidth="1"/>
    <col min="517" max="517" width="10.42578125" customWidth="1"/>
    <col min="518" max="518" width="12" bestFit="1" customWidth="1"/>
    <col min="769" max="769" width="27.42578125" customWidth="1"/>
    <col min="770" max="770" width="10.5703125" customWidth="1"/>
    <col min="772" max="772" width="10.85546875" customWidth="1"/>
    <col min="773" max="773" width="10.42578125" customWidth="1"/>
    <col min="774" max="774" width="12" bestFit="1" customWidth="1"/>
    <col min="1025" max="1025" width="27.42578125" customWidth="1"/>
    <col min="1026" max="1026" width="10.5703125" customWidth="1"/>
    <col min="1028" max="1028" width="10.85546875" customWidth="1"/>
    <col min="1029" max="1029" width="10.42578125" customWidth="1"/>
    <col min="1030" max="1030" width="12" bestFit="1" customWidth="1"/>
    <col min="1281" max="1281" width="27.42578125" customWidth="1"/>
    <col min="1282" max="1282" width="10.5703125" customWidth="1"/>
    <col min="1284" max="1284" width="10.85546875" customWidth="1"/>
    <col min="1285" max="1285" width="10.42578125" customWidth="1"/>
    <col min="1286" max="1286" width="12" bestFit="1" customWidth="1"/>
    <col min="1537" max="1537" width="27.42578125" customWidth="1"/>
    <col min="1538" max="1538" width="10.5703125" customWidth="1"/>
    <col min="1540" max="1540" width="10.85546875" customWidth="1"/>
    <col min="1541" max="1541" width="10.42578125" customWidth="1"/>
    <col min="1542" max="1542" width="12" bestFit="1" customWidth="1"/>
    <col min="1793" max="1793" width="27.42578125" customWidth="1"/>
    <col min="1794" max="1794" width="10.5703125" customWidth="1"/>
    <col min="1796" max="1796" width="10.85546875" customWidth="1"/>
    <col min="1797" max="1797" width="10.42578125" customWidth="1"/>
    <col min="1798" max="1798" width="12" bestFit="1" customWidth="1"/>
    <col min="2049" max="2049" width="27.42578125" customWidth="1"/>
    <col min="2050" max="2050" width="10.5703125" customWidth="1"/>
    <col min="2052" max="2052" width="10.85546875" customWidth="1"/>
    <col min="2053" max="2053" width="10.42578125" customWidth="1"/>
    <col min="2054" max="2054" width="12" bestFit="1" customWidth="1"/>
    <col min="2305" max="2305" width="27.42578125" customWidth="1"/>
    <col min="2306" max="2306" width="10.5703125" customWidth="1"/>
    <col min="2308" max="2308" width="10.85546875" customWidth="1"/>
    <col min="2309" max="2309" width="10.42578125" customWidth="1"/>
    <col min="2310" max="2310" width="12" bestFit="1" customWidth="1"/>
    <col min="2561" max="2561" width="27.42578125" customWidth="1"/>
    <col min="2562" max="2562" width="10.5703125" customWidth="1"/>
    <col min="2564" max="2564" width="10.85546875" customWidth="1"/>
    <col min="2565" max="2565" width="10.42578125" customWidth="1"/>
    <col min="2566" max="2566" width="12" bestFit="1" customWidth="1"/>
    <col min="2817" max="2817" width="27.42578125" customWidth="1"/>
    <col min="2818" max="2818" width="10.5703125" customWidth="1"/>
    <col min="2820" max="2820" width="10.85546875" customWidth="1"/>
    <col min="2821" max="2821" width="10.42578125" customWidth="1"/>
    <col min="2822" max="2822" width="12" bestFit="1" customWidth="1"/>
    <col min="3073" max="3073" width="27.42578125" customWidth="1"/>
    <col min="3074" max="3074" width="10.5703125" customWidth="1"/>
    <col min="3076" max="3076" width="10.85546875" customWidth="1"/>
    <col min="3077" max="3077" width="10.42578125" customWidth="1"/>
    <col min="3078" max="3078" width="12" bestFit="1" customWidth="1"/>
    <col min="3329" max="3329" width="27.42578125" customWidth="1"/>
    <col min="3330" max="3330" width="10.5703125" customWidth="1"/>
    <col min="3332" max="3332" width="10.85546875" customWidth="1"/>
    <col min="3333" max="3333" width="10.42578125" customWidth="1"/>
    <col min="3334" max="3334" width="12" bestFit="1" customWidth="1"/>
    <col min="3585" max="3585" width="27.42578125" customWidth="1"/>
    <col min="3586" max="3586" width="10.5703125" customWidth="1"/>
    <col min="3588" max="3588" width="10.85546875" customWidth="1"/>
    <col min="3589" max="3589" width="10.42578125" customWidth="1"/>
    <col min="3590" max="3590" width="12" bestFit="1" customWidth="1"/>
    <col min="3841" max="3841" width="27.42578125" customWidth="1"/>
    <col min="3842" max="3842" width="10.5703125" customWidth="1"/>
    <col min="3844" max="3844" width="10.85546875" customWidth="1"/>
    <col min="3845" max="3845" width="10.42578125" customWidth="1"/>
    <col min="3846" max="3846" width="12" bestFit="1" customWidth="1"/>
    <col min="4097" max="4097" width="27.42578125" customWidth="1"/>
    <col min="4098" max="4098" width="10.5703125" customWidth="1"/>
    <col min="4100" max="4100" width="10.85546875" customWidth="1"/>
    <col min="4101" max="4101" width="10.42578125" customWidth="1"/>
    <col min="4102" max="4102" width="12" bestFit="1" customWidth="1"/>
    <col min="4353" max="4353" width="27.42578125" customWidth="1"/>
    <col min="4354" max="4354" width="10.5703125" customWidth="1"/>
    <col min="4356" max="4356" width="10.85546875" customWidth="1"/>
    <col min="4357" max="4357" width="10.42578125" customWidth="1"/>
    <col min="4358" max="4358" width="12" bestFit="1" customWidth="1"/>
    <col min="4609" max="4609" width="27.42578125" customWidth="1"/>
    <col min="4610" max="4610" width="10.5703125" customWidth="1"/>
    <col min="4612" max="4612" width="10.85546875" customWidth="1"/>
    <col min="4613" max="4613" width="10.42578125" customWidth="1"/>
    <col min="4614" max="4614" width="12" bestFit="1" customWidth="1"/>
    <col min="4865" max="4865" width="27.42578125" customWidth="1"/>
    <col min="4866" max="4866" width="10.5703125" customWidth="1"/>
    <col min="4868" max="4868" width="10.85546875" customWidth="1"/>
    <col min="4869" max="4869" width="10.42578125" customWidth="1"/>
    <col min="4870" max="4870" width="12" bestFit="1" customWidth="1"/>
    <col min="5121" max="5121" width="27.42578125" customWidth="1"/>
    <col min="5122" max="5122" width="10.5703125" customWidth="1"/>
    <col min="5124" max="5124" width="10.85546875" customWidth="1"/>
    <col min="5125" max="5125" width="10.42578125" customWidth="1"/>
    <col min="5126" max="5126" width="12" bestFit="1" customWidth="1"/>
    <col min="5377" max="5377" width="27.42578125" customWidth="1"/>
    <col min="5378" max="5378" width="10.5703125" customWidth="1"/>
    <col min="5380" max="5380" width="10.85546875" customWidth="1"/>
    <col min="5381" max="5381" width="10.42578125" customWidth="1"/>
    <col min="5382" max="5382" width="12" bestFit="1" customWidth="1"/>
    <col min="5633" max="5633" width="27.42578125" customWidth="1"/>
    <col min="5634" max="5634" width="10.5703125" customWidth="1"/>
    <col min="5636" max="5636" width="10.85546875" customWidth="1"/>
    <col min="5637" max="5637" width="10.42578125" customWidth="1"/>
    <col min="5638" max="5638" width="12" bestFit="1" customWidth="1"/>
    <col min="5889" max="5889" width="27.42578125" customWidth="1"/>
    <col min="5890" max="5890" width="10.5703125" customWidth="1"/>
    <col min="5892" max="5892" width="10.85546875" customWidth="1"/>
    <col min="5893" max="5893" width="10.42578125" customWidth="1"/>
    <col min="5894" max="5894" width="12" bestFit="1" customWidth="1"/>
    <col min="6145" max="6145" width="27.42578125" customWidth="1"/>
    <col min="6146" max="6146" width="10.5703125" customWidth="1"/>
    <col min="6148" max="6148" width="10.85546875" customWidth="1"/>
    <col min="6149" max="6149" width="10.42578125" customWidth="1"/>
    <col min="6150" max="6150" width="12" bestFit="1" customWidth="1"/>
    <col min="6401" max="6401" width="27.42578125" customWidth="1"/>
    <col min="6402" max="6402" width="10.5703125" customWidth="1"/>
    <col min="6404" max="6404" width="10.85546875" customWidth="1"/>
    <col min="6405" max="6405" width="10.42578125" customWidth="1"/>
    <col min="6406" max="6406" width="12" bestFit="1" customWidth="1"/>
    <col min="6657" max="6657" width="27.42578125" customWidth="1"/>
    <col min="6658" max="6658" width="10.5703125" customWidth="1"/>
    <col min="6660" max="6660" width="10.85546875" customWidth="1"/>
    <col min="6661" max="6661" width="10.42578125" customWidth="1"/>
    <col min="6662" max="6662" width="12" bestFit="1" customWidth="1"/>
    <col min="6913" max="6913" width="27.42578125" customWidth="1"/>
    <col min="6914" max="6914" width="10.5703125" customWidth="1"/>
    <col min="6916" max="6916" width="10.85546875" customWidth="1"/>
    <col min="6917" max="6917" width="10.42578125" customWidth="1"/>
    <col min="6918" max="6918" width="12" bestFit="1" customWidth="1"/>
    <col min="7169" max="7169" width="27.42578125" customWidth="1"/>
    <col min="7170" max="7170" width="10.5703125" customWidth="1"/>
    <col min="7172" max="7172" width="10.85546875" customWidth="1"/>
    <col min="7173" max="7173" width="10.42578125" customWidth="1"/>
    <col min="7174" max="7174" width="12" bestFit="1" customWidth="1"/>
    <col min="7425" max="7425" width="27.42578125" customWidth="1"/>
    <col min="7426" max="7426" width="10.5703125" customWidth="1"/>
    <col min="7428" max="7428" width="10.85546875" customWidth="1"/>
    <col min="7429" max="7429" width="10.42578125" customWidth="1"/>
    <col min="7430" max="7430" width="12" bestFit="1" customWidth="1"/>
    <col min="7681" max="7681" width="27.42578125" customWidth="1"/>
    <col min="7682" max="7682" width="10.5703125" customWidth="1"/>
    <col min="7684" max="7684" width="10.85546875" customWidth="1"/>
    <col min="7685" max="7685" width="10.42578125" customWidth="1"/>
    <col min="7686" max="7686" width="12" bestFit="1" customWidth="1"/>
    <col min="7937" max="7937" width="27.42578125" customWidth="1"/>
    <col min="7938" max="7938" width="10.5703125" customWidth="1"/>
    <col min="7940" max="7940" width="10.85546875" customWidth="1"/>
    <col min="7941" max="7941" width="10.42578125" customWidth="1"/>
    <col min="7942" max="7942" width="12" bestFit="1" customWidth="1"/>
    <col min="8193" max="8193" width="27.42578125" customWidth="1"/>
    <col min="8194" max="8194" width="10.5703125" customWidth="1"/>
    <col min="8196" max="8196" width="10.85546875" customWidth="1"/>
    <col min="8197" max="8197" width="10.42578125" customWidth="1"/>
    <col min="8198" max="8198" width="12" bestFit="1" customWidth="1"/>
    <col min="8449" max="8449" width="27.42578125" customWidth="1"/>
    <col min="8450" max="8450" width="10.5703125" customWidth="1"/>
    <col min="8452" max="8452" width="10.85546875" customWidth="1"/>
    <col min="8453" max="8453" width="10.42578125" customWidth="1"/>
    <col min="8454" max="8454" width="12" bestFit="1" customWidth="1"/>
    <col min="8705" max="8705" width="27.42578125" customWidth="1"/>
    <col min="8706" max="8706" width="10.5703125" customWidth="1"/>
    <col min="8708" max="8708" width="10.85546875" customWidth="1"/>
    <col min="8709" max="8709" width="10.42578125" customWidth="1"/>
    <col min="8710" max="8710" width="12" bestFit="1" customWidth="1"/>
    <col min="8961" max="8961" width="27.42578125" customWidth="1"/>
    <col min="8962" max="8962" width="10.5703125" customWidth="1"/>
    <col min="8964" max="8964" width="10.85546875" customWidth="1"/>
    <col min="8965" max="8965" width="10.42578125" customWidth="1"/>
    <col min="8966" max="8966" width="12" bestFit="1" customWidth="1"/>
    <col min="9217" max="9217" width="27.42578125" customWidth="1"/>
    <col min="9218" max="9218" width="10.5703125" customWidth="1"/>
    <col min="9220" max="9220" width="10.85546875" customWidth="1"/>
    <col min="9221" max="9221" width="10.42578125" customWidth="1"/>
    <col min="9222" max="9222" width="12" bestFit="1" customWidth="1"/>
    <col min="9473" max="9473" width="27.42578125" customWidth="1"/>
    <col min="9474" max="9474" width="10.5703125" customWidth="1"/>
    <col min="9476" max="9476" width="10.85546875" customWidth="1"/>
    <col min="9477" max="9477" width="10.42578125" customWidth="1"/>
    <col min="9478" max="9478" width="12" bestFit="1" customWidth="1"/>
    <col min="9729" max="9729" width="27.42578125" customWidth="1"/>
    <col min="9730" max="9730" width="10.5703125" customWidth="1"/>
    <col min="9732" max="9732" width="10.85546875" customWidth="1"/>
    <col min="9733" max="9733" width="10.42578125" customWidth="1"/>
    <col min="9734" max="9734" width="12" bestFit="1" customWidth="1"/>
    <col min="9985" max="9985" width="27.42578125" customWidth="1"/>
    <col min="9986" max="9986" width="10.5703125" customWidth="1"/>
    <col min="9988" max="9988" width="10.85546875" customWidth="1"/>
    <col min="9989" max="9989" width="10.42578125" customWidth="1"/>
    <col min="9990" max="9990" width="12" bestFit="1" customWidth="1"/>
    <col min="10241" max="10241" width="27.42578125" customWidth="1"/>
    <col min="10242" max="10242" width="10.5703125" customWidth="1"/>
    <col min="10244" max="10244" width="10.85546875" customWidth="1"/>
    <col min="10245" max="10245" width="10.42578125" customWidth="1"/>
    <col min="10246" max="10246" width="12" bestFit="1" customWidth="1"/>
    <col min="10497" max="10497" width="27.42578125" customWidth="1"/>
    <col min="10498" max="10498" width="10.5703125" customWidth="1"/>
    <col min="10500" max="10500" width="10.85546875" customWidth="1"/>
    <col min="10501" max="10501" width="10.42578125" customWidth="1"/>
    <col min="10502" max="10502" width="12" bestFit="1" customWidth="1"/>
    <col min="10753" max="10753" width="27.42578125" customWidth="1"/>
    <col min="10754" max="10754" width="10.5703125" customWidth="1"/>
    <col min="10756" max="10756" width="10.85546875" customWidth="1"/>
    <col min="10757" max="10757" width="10.42578125" customWidth="1"/>
    <col min="10758" max="10758" width="12" bestFit="1" customWidth="1"/>
    <col min="11009" max="11009" width="27.42578125" customWidth="1"/>
    <col min="11010" max="11010" width="10.5703125" customWidth="1"/>
    <col min="11012" max="11012" width="10.85546875" customWidth="1"/>
    <col min="11013" max="11013" width="10.42578125" customWidth="1"/>
    <col min="11014" max="11014" width="12" bestFit="1" customWidth="1"/>
    <col min="11265" max="11265" width="27.42578125" customWidth="1"/>
    <col min="11266" max="11266" width="10.5703125" customWidth="1"/>
    <col min="11268" max="11268" width="10.85546875" customWidth="1"/>
    <col min="11269" max="11269" width="10.42578125" customWidth="1"/>
    <col min="11270" max="11270" width="12" bestFit="1" customWidth="1"/>
    <col min="11521" max="11521" width="27.42578125" customWidth="1"/>
    <col min="11522" max="11522" width="10.5703125" customWidth="1"/>
    <col min="11524" max="11524" width="10.85546875" customWidth="1"/>
    <col min="11525" max="11525" width="10.42578125" customWidth="1"/>
    <col min="11526" max="11526" width="12" bestFit="1" customWidth="1"/>
    <col min="11777" max="11777" width="27.42578125" customWidth="1"/>
    <col min="11778" max="11778" width="10.5703125" customWidth="1"/>
    <col min="11780" max="11780" width="10.85546875" customWidth="1"/>
    <col min="11781" max="11781" width="10.42578125" customWidth="1"/>
    <col min="11782" max="11782" width="12" bestFit="1" customWidth="1"/>
    <col min="12033" max="12033" width="27.42578125" customWidth="1"/>
    <col min="12034" max="12034" width="10.5703125" customWidth="1"/>
    <col min="12036" max="12036" width="10.85546875" customWidth="1"/>
    <col min="12037" max="12037" width="10.42578125" customWidth="1"/>
    <col min="12038" max="12038" width="12" bestFit="1" customWidth="1"/>
    <col min="12289" max="12289" width="27.42578125" customWidth="1"/>
    <col min="12290" max="12290" width="10.5703125" customWidth="1"/>
    <col min="12292" max="12292" width="10.85546875" customWidth="1"/>
    <col min="12293" max="12293" width="10.42578125" customWidth="1"/>
    <col min="12294" max="12294" width="12" bestFit="1" customWidth="1"/>
    <col min="12545" max="12545" width="27.42578125" customWidth="1"/>
    <col min="12546" max="12546" width="10.5703125" customWidth="1"/>
    <col min="12548" max="12548" width="10.85546875" customWidth="1"/>
    <col min="12549" max="12549" width="10.42578125" customWidth="1"/>
    <col min="12550" max="12550" width="12" bestFit="1" customWidth="1"/>
    <col min="12801" max="12801" width="27.42578125" customWidth="1"/>
    <col min="12802" max="12802" width="10.5703125" customWidth="1"/>
    <col min="12804" max="12804" width="10.85546875" customWidth="1"/>
    <col min="12805" max="12805" width="10.42578125" customWidth="1"/>
    <col min="12806" max="12806" width="12" bestFit="1" customWidth="1"/>
    <col min="13057" max="13057" width="27.42578125" customWidth="1"/>
    <col min="13058" max="13058" width="10.5703125" customWidth="1"/>
    <col min="13060" max="13060" width="10.85546875" customWidth="1"/>
    <col min="13061" max="13061" width="10.42578125" customWidth="1"/>
    <col min="13062" max="13062" width="12" bestFit="1" customWidth="1"/>
    <col min="13313" max="13313" width="27.42578125" customWidth="1"/>
    <col min="13314" max="13314" width="10.5703125" customWidth="1"/>
    <col min="13316" max="13316" width="10.85546875" customWidth="1"/>
    <col min="13317" max="13317" width="10.42578125" customWidth="1"/>
    <col min="13318" max="13318" width="12" bestFit="1" customWidth="1"/>
    <col min="13569" max="13569" width="27.42578125" customWidth="1"/>
    <col min="13570" max="13570" width="10.5703125" customWidth="1"/>
    <col min="13572" max="13572" width="10.85546875" customWidth="1"/>
    <col min="13573" max="13573" width="10.42578125" customWidth="1"/>
    <col min="13574" max="13574" width="12" bestFit="1" customWidth="1"/>
    <col min="13825" max="13825" width="27.42578125" customWidth="1"/>
    <col min="13826" max="13826" width="10.5703125" customWidth="1"/>
    <col min="13828" max="13828" width="10.85546875" customWidth="1"/>
    <col min="13829" max="13829" width="10.42578125" customWidth="1"/>
    <col min="13830" max="13830" width="12" bestFit="1" customWidth="1"/>
    <col min="14081" max="14081" width="27.42578125" customWidth="1"/>
    <col min="14082" max="14082" width="10.5703125" customWidth="1"/>
    <col min="14084" max="14084" width="10.85546875" customWidth="1"/>
    <col min="14085" max="14085" width="10.42578125" customWidth="1"/>
    <col min="14086" max="14086" width="12" bestFit="1" customWidth="1"/>
    <col min="14337" max="14337" width="27.42578125" customWidth="1"/>
    <col min="14338" max="14338" width="10.5703125" customWidth="1"/>
    <col min="14340" max="14340" width="10.85546875" customWidth="1"/>
    <col min="14341" max="14341" width="10.42578125" customWidth="1"/>
    <col min="14342" max="14342" width="12" bestFit="1" customWidth="1"/>
    <col min="14593" max="14593" width="27.42578125" customWidth="1"/>
    <col min="14594" max="14594" width="10.5703125" customWidth="1"/>
    <col min="14596" max="14596" width="10.85546875" customWidth="1"/>
    <col min="14597" max="14597" width="10.42578125" customWidth="1"/>
    <col min="14598" max="14598" width="12" bestFit="1" customWidth="1"/>
    <col min="14849" max="14849" width="27.42578125" customWidth="1"/>
    <col min="14850" max="14850" width="10.5703125" customWidth="1"/>
    <col min="14852" max="14852" width="10.85546875" customWidth="1"/>
    <col min="14853" max="14853" width="10.42578125" customWidth="1"/>
    <col min="14854" max="14854" width="12" bestFit="1" customWidth="1"/>
    <col min="15105" max="15105" width="27.42578125" customWidth="1"/>
    <col min="15106" max="15106" width="10.5703125" customWidth="1"/>
    <col min="15108" max="15108" width="10.85546875" customWidth="1"/>
    <col min="15109" max="15109" width="10.42578125" customWidth="1"/>
    <col min="15110" max="15110" width="12" bestFit="1" customWidth="1"/>
    <col min="15361" max="15361" width="27.42578125" customWidth="1"/>
    <col min="15362" max="15362" width="10.5703125" customWidth="1"/>
    <col min="15364" max="15364" width="10.85546875" customWidth="1"/>
    <col min="15365" max="15365" width="10.42578125" customWidth="1"/>
    <col min="15366" max="15366" width="12" bestFit="1" customWidth="1"/>
    <col min="15617" max="15617" width="27.42578125" customWidth="1"/>
    <col min="15618" max="15618" width="10.5703125" customWidth="1"/>
    <col min="15620" max="15620" width="10.85546875" customWidth="1"/>
    <col min="15621" max="15621" width="10.42578125" customWidth="1"/>
    <col min="15622" max="15622" width="12" bestFit="1" customWidth="1"/>
    <col min="15873" max="15873" width="27.42578125" customWidth="1"/>
    <col min="15874" max="15874" width="10.5703125" customWidth="1"/>
    <col min="15876" max="15876" width="10.85546875" customWidth="1"/>
    <col min="15877" max="15877" width="10.42578125" customWidth="1"/>
    <col min="15878" max="15878" width="12" bestFit="1" customWidth="1"/>
    <col min="16129" max="16129" width="27.42578125" customWidth="1"/>
    <col min="16130" max="16130" width="10.5703125" customWidth="1"/>
    <col min="16132" max="16132" width="10.85546875" customWidth="1"/>
    <col min="16133" max="16133" width="10.42578125" customWidth="1"/>
    <col min="16134" max="16134" width="12" bestFit="1" customWidth="1"/>
  </cols>
  <sheetData>
    <row r="1" spans="1:6" s="88" customFormat="1" ht="33.75">
      <c r="A1" s="87"/>
      <c r="B1" s="87" t="s">
        <v>86</v>
      </c>
      <c r="C1" s="87" t="s">
        <v>85</v>
      </c>
      <c r="D1" s="87" t="s">
        <v>194</v>
      </c>
      <c r="E1" s="87" t="s">
        <v>193</v>
      </c>
      <c r="F1" s="87" t="s">
        <v>192</v>
      </c>
    </row>
    <row r="2" spans="1:6">
      <c r="A2" s="44"/>
      <c r="B2" s="44"/>
      <c r="C2" s="44"/>
      <c r="D2" s="44"/>
      <c r="E2" s="44"/>
      <c r="F2" s="44"/>
    </row>
    <row r="3" spans="1:6">
      <c r="A3" s="19" t="s">
        <v>207</v>
      </c>
      <c r="B3" s="19">
        <v>100000</v>
      </c>
      <c r="C3" s="19">
        <v>0</v>
      </c>
      <c r="D3" s="19">
        <v>0</v>
      </c>
      <c r="E3" s="19">
        <v>9441613</v>
      </c>
      <c r="F3" s="19">
        <f>B3+D3+E3</f>
        <v>9541613</v>
      </c>
    </row>
    <row r="4" spans="1:6">
      <c r="A4" s="23" t="s">
        <v>191</v>
      </c>
      <c r="B4" s="23">
        <v>0</v>
      </c>
      <c r="C4" s="23">
        <v>0</v>
      </c>
      <c r="D4" s="23"/>
      <c r="E4" s="89">
        <v>0</v>
      </c>
      <c r="F4" s="89">
        <v>0</v>
      </c>
    </row>
    <row r="5" spans="1:6">
      <c r="A5" s="60" t="s">
        <v>190</v>
      </c>
      <c r="B5" s="44">
        <v>0</v>
      </c>
      <c r="C5" s="44">
        <v>0</v>
      </c>
      <c r="D5" s="44">
        <v>0</v>
      </c>
      <c r="E5" s="44">
        <v>0</v>
      </c>
      <c r="F5" s="44">
        <v>0</v>
      </c>
    </row>
    <row r="6" spans="1:6">
      <c r="A6" s="23" t="s">
        <v>187</v>
      </c>
      <c r="B6" s="23"/>
      <c r="C6" s="23"/>
      <c r="D6" s="23">
        <v>-367075</v>
      </c>
      <c r="E6" s="89">
        <v>0</v>
      </c>
      <c r="F6" s="89">
        <f>SUM(B6:E6)</f>
        <v>-367075</v>
      </c>
    </row>
    <row r="7" spans="1:6">
      <c r="A7" s="23" t="s">
        <v>189</v>
      </c>
      <c r="B7" s="23"/>
      <c r="C7" s="23"/>
      <c r="D7" s="23"/>
      <c r="E7" s="89">
        <v>0</v>
      </c>
      <c r="F7" s="89">
        <f>E7</f>
        <v>0</v>
      </c>
    </row>
    <row r="8" spans="1:6">
      <c r="A8" s="23" t="s">
        <v>186</v>
      </c>
      <c r="B8" s="23">
        <v>0</v>
      </c>
      <c r="C8" s="23"/>
      <c r="D8" s="23">
        <v>0</v>
      </c>
      <c r="E8" s="89">
        <v>0</v>
      </c>
      <c r="F8" s="89">
        <f>D8+E8</f>
        <v>0</v>
      </c>
    </row>
    <row r="9" spans="1:6">
      <c r="A9" s="23" t="s">
        <v>188</v>
      </c>
      <c r="B9" s="23">
        <v>0</v>
      </c>
      <c r="C9" s="23">
        <v>0</v>
      </c>
      <c r="D9" s="23"/>
      <c r="E9" s="89">
        <v>0</v>
      </c>
      <c r="F9" s="89">
        <v>0</v>
      </c>
    </row>
    <row r="10" spans="1:6">
      <c r="A10" s="19" t="s">
        <v>196</v>
      </c>
      <c r="B10" s="19">
        <f>B3</f>
        <v>100000</v>
      </c>
      <c r="C10" s="19">
        <v>0</v>
      </c>
      <c r="D10" s="19">
        <f>D3+D8</f>
        <v>0</v>
      </c>
      <c r="E10" s="19">
        <f>E3+E6+E8</f>
        <v>9441613</v>
      </c>
      <c r="F10" s="19">
        <f>F3+F6+F7</f>
        <v>9174538</v>
      </c>
    </row>
    <row r="11" spans="1:6">
      <c r="A11" s="23"/>
      <c r="B11" s="23"/>
      <c r="C11" s="23"/>
      <c r="D11" s="23"/>
      <c r="E11" s="89"/>
      <c r="F11" s="89">
        <v>0</v>
      </c>
    </row>
    <row r="12" spans="1:6">
      <c r="A12" s="57"/>
      <c r="B12" s="57"/>
      <c r="C12" s="57"/>
      <c r="D12" s="5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0" sqref="J10"/>
    </sheetView>
  </sheetViews>
  <sheetFormatPr defaultRowHeight="15"/>
  <cols>
    <col min="1" max="1" width="9.140625" style="77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kapertina</vt:lpstr>
      <vt:lpstr>BILANCI 2012</vt:lpstr>
      <vt:lpstr>TE SRDHR&amp;SHPENZIME</vt:lpstr>
      <vt:lpstr>CASH FLOW</vt:lpstr>
      <vt:lpstr>KAPITALI</vt:lpstr>
      <vt:lpstr>Sheet6</vt:lpstr>
      <vt:lpstr>Sheet7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</cp:lastModifiedBy>
  <dcterms:created xsi:type="dcterms:W3CDTF">2013-03-20T17:26:30Z</dcterms:created>
  <dcterms:modified xsi:type="dcterms:W3CDTF">2013-03-25T11:46:51Z</dcterms:modified>
</cp:coreProperties>
</file>