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 activeTab="1"/>
  </bookViews>
  <sheets>
    <sheet name="Bilanci faqa1" sheetId="1" r:id="rId1"/>
    <sheet name="Aktiv-Pasiv-PASH 2" sheetId="2" r:id="rId2"/>
    <sheet name="Form. 3" sheetId="3" r:id="rId3"/>
    <sheet name="Amortizim 4" sheetId="4" r:id="rId4"/>
    <sheet name="Aktivet 5" sheetId="5" r:id="rId5"/>
    <sheet name="INVENTARI" sheetId="6" r:id="rId6"/>
  </sheets>
  <externalReferences>
    <externalReference r:id="rId7"/>
  </externalReferences>
  <calcPr calcId="114210"/>
</workbook>
</file>

<file path=xl/calcChain.xml><?xml version="1.0" encoding="utf-8"?>
<calcChain xmlns="http://schemas.openxmlformats.org/spreadsheetml/2006/main">
  <c r="O27" i="6"/>
  <c r="H22"/>
  <c r="K21"/>
  <c r="N21"/>
  <c r="J21"/>
  <c r="I21"/>
  <c r="L21"/>
  <c r="E21"/>
  <c r="D21"/>
  <c r="Q20"/>
  <c r="P20"/>
  <c r="O20"/>
  <c r="K20"/>
  <c r="N20"/>
  <c r="J20"/>
  <c r="I20"/>
  <c r="L20"/>
  <c r="E20"/>
  <c r="D20"/>
  <c r="Q19"/>
  <c r="P19"/>
  <c r="O19"/>
  <c r="K19"/>
  <c r="N19"/>
  <c r="J19"/>
  <c r="I19"/>
  <c r="L19"/>
  <c r="E19"/>
  <c r="D19"/>
  <c r="Q18"/>
  <c r="P18"/>
  <c r="O18"/>
  <c r="K18"/>
  <c r="N18"/>
  <c r="J18"/>
  <c r="I18"/>
  <c r="L18"/>
  <c r="E18"/>
  <c r="D18"/>
  <c r="Q17"/>
  <c r="P17"/>
  <c r="O17"/>
  <c r="K17"/>
  <c r="N17"/>
  <c r="J17"/>
  <c r="I17"/>
  <c r="L17"/>
  <c r="E17"/>
  <c r="D17"/>
  <c r="Q16"/>
  <c r="P16"/>
  <c r="O16"/>
  <c r="K16"/>
  <c r="N16"/>
  <c r="J16"/>
  <c r="I16"/>
  <c r="L16"/>
  <c r="E16"/>
  <c r="D16"/>
  <c r="Q15"/>
  <c r="P15"/>
  <c r="O15"/>
  <c r="K15"/>
  <c r="N15"/>
  <c r="J15"/>
  <c r="I15"/>
  <c r="L15"/>
  <c r="E15"/>
  <c r="D15"/>
  <c r="Q14"/>
  <c r="P14"/>
  <c r="O14"/>
  <c r="K14"/>
  <c r="N14"/>
  <c r="J14"/>
  <c r="I14"/>
  <c r="L14"/>
  <c r="E14"/>
  <c r="D14"/>
  <c r="Q13"/>
  <c r="P13"/>
  <c r="O13"/>
  <c r="K13"/>
  <c r="N13"/>
  <c r="J13"/>
  <c r="I13"/>
  <c r="L13"/>
  <c r="E13"/>
  <c r="D13"/>
  <c r="Q12"/>
  <c r="P12"/>
  <c r="O12"/>
  <c r="K12"/>
  <c r="N12"/>
  <c r="J12"/>
  <c r="I12"/>
  <c r="L12"/>
  <c r="E12"/>
  <c r="D12"/>
  <c r="Q11"/>
  <c r="P11"/>
  <c r="O11"/>
  <c r="K11"/>
  <c r="N11"/>
  <c r="J11"/>
  <c r="I11"/>
  <c r="L11"/>
  <c r="E11"/>
  <c r="D11"/>
  <c r="Q10"/>
  <c r="Q22"/>
  <c r="P10"/>
  <c r="O10"/>
  <c r="K10"/>
  <c r="K22"/>
  <c r="J10"/>
  <c r="I10"/>
  <c r="L10"/>
  <c r="E10"/>
  <c r="D10"/>
  <c r="D2"/>
  <c r="D1"/>
  <c r="F25" i="5"/>
  <c r="H19"/>
  <c r="H17"/>
  <c r="C16"/>
  <c r="G14"/>
  <c r="G16"/>
  <c r="F14"/>
  <c r="F16"/>
  <c r="E14"/>
  <c r="E16"/>
  <c r="D14"/>
  <c r="D16"/>
  <c r="H13"/>
  <c r="G10"/>
  <c r="F10"/>
  <c r="E10"/>
  <c r="D10"/>
  <c r="C10"/>
  <c r="H10"/>
  <c r="G9"/>
  <c r="F9"/>
  <c r="E9"/>
  <c r="D9"/>
  <c r="C9"/>
  <c r="H9"/>
  <c r="G8"/>
  <c r="G18"/>
  <c r="F8"/>
  <c r="F18"/>
  <c r="E8"/>
  <c r="E18"/>
  <c r="D8"/>
  <c r="D18"/>
  <c r="C8"/>
  <c r="C18"/>
  <c r="B3"/>
  <c r="B2"/>
  <c r="B1"/>
  <c r="G33" i="4"/>
  <c r="K29"/>
  <c r="J29"/>
  <c r="I29"/>
  <c r="H29"/>
  <c r="G29"/>
  <c r="F29"/>
  <c r="E29"/>
  <c r="D29"/>
  <c r="K27"/>
  <c r="J27"/>
  <c r="I27"/>
  <c r="H27"/>
  <c r="G27"/>
  <c r="F27"/>
  <c r="E27"/>
  <c r="D27"/>
  <c r="K26"/>
  <c r="J26"/>
  <c r="I26"/>
  <c r="H26"/>
  <c r="G26"/>
  <c r="F26"/>
  <c r="E26"/>
  <c r="D26"/>
  <c r="K25"/>
  <c r="J25"/>
  <c r="I25"/>
  <c r="H25"/>
  <c r="G25"/>
  <c r="F25"/>
  <c r="E25"/>
  <c r="D25"/>
  <c r="K24"/>
  <c r="J24"/>
  <c r="I24"/>
  <c r="H24"/>
  <c r="G24"/>
  <c r="F24"/>
  <c r="E24"/>
  <c r="D24"/>
  <c r="K23"/>
  <c r="J23"/>
  <c r="I23"/>
  <c r="H23"/>
  <c r="G23"/>
  <c r="F23"/>
  <c r="E23"/>
  <c r="D23"/>
  <c r="K22"/>
  <c r="J22"/>
  <c r="I22"/>
  <c r="H22"/>
  <c r="G22"/>
  <c r="F22"/>
  <c r="E22"/>
  <c r="D22"/>
  <c r="K21"/>
  <c r="J21"/>
  <c r="I21"/>
  <c r="H21"/>
  <c r="G21"/>
  <c r="F21"/>
  <c r="E21"/>
  <c r="D21"/>
  <c r="K20"/>
  <c r="J20"/>
  <c r="I20"/>
  <c r="H20"/>
  <c r="G20"/>
  <c r="F20"/>
  <c r="E20"/>
  <c r="D20"/>
  <c r="K19"/>
  <c r="J19"/>
  <c r="I19"/>
  <c r="H19"/>
  <c r="G19"/>
  <c r="F19"/>
  <c r="E19"/>
  <c r="D19"/>
  <c r="K18"/>
  <c r="J18"/>
  <c r="I18"/>
  <c r="H18"/>
  <c r="G18"/>
  <c r="F18"/>
  <c r="E18"/>
  <c r="D18"/>
  <c r="K17"/>
  <c r="J17"/>
  <c r="I17"/>
  <c r="H17"/>
  <c r="G17"/>
  <c r="F17"/>
  <c r="E17"/>
  <c r="D17"/>
  <c r="K16"/>
  <c r="J16"/>
  <c r="I16"/>
  <c r="H16"/>
  <c r="G16"/>
  <c r="F16"/>
  <c r="E16"/>
  <c r="D16"/>
  <c r="K15"/>
  <c r="J15"/>
  <c r="I15"/>
  <c r="H15"/>
  <c r="G15"/>
  <c r="F15"/>
  <c r="E15"/>
  <c r="D15"/>
  <c r="K14"/>
  <c r="J14"/>
  <c r="I14"/>
  <c r="H14"/>
  <c r="G14"/>
  <c r="F14"/>
  <c r="E14"/>
  <c r="D14"/>
  <c r="K13"/>
  <c r="J13"/>
  <c r="I13"/>
  <c r="H13"/>
  <c r="G13"/>
  <c r="F13"/>
  <c r="E13"/>
  <c r="D13"/>
  <c r="K12"/>
  <c r="J12"/>
  <c r="I12"/>
  <c r="H12"/>
  <c r="G12"/>
  <c r="F12"/>
  <c r="E12"/>
  <c r="D12"/>
  <c r="K11"/>
  <c r="J11"/>
  <c r="I11"/>
  <c r="H11"/>
  <c r="G11"/>
  <c r="F11"/>
  <c r="E11"/>
  <c r="D11"/>
  <c r="B3"/>
  <c r="B2"/>
  <c r="B1"/>
  <c r="J52" i="3"/>
  <c r="O49"/>
  <c r="N49"/>
  <c r="O48"/>
  <c r="N48"/>
  <c r="O47"/>
  <c r="N47"/>
  <c r="O46"/>
  <c r="N46"/>
  <c r="N36"/>
  <c r="D35"/>
  <c r="K52"/>
  <c r="O33"/>
  <c r="O36"/>
  <c r="G29"/>
  <c r="G28"/>
  <c r="G27"/>
  <c r="O18"/>
  <c r="H17"/>
  <c r="H16"/>
  <c r="H19"/>
  <c r="G16"/>
  <c r="G19"/>
  <c r="H15"/>
  <c r="H20"/>
  <c r="H22"/>
  <c r="H24"/>
  <c r="H26"/>
  <c r="H31"/>
  <c r="H33"/>
  <c r="G15"/>
  <c r="G20"/>
  <c r="O9"/>
  <c r="O31"/>
  <c r="N9"/>
  <c r="N31"/>
  <c r="G9"/>
  <c r="O8"/>
  <c r="O32"/>
  <c r="O38"/>
  <c r="N8"/>
  <c r="N32"/>
  <c r="G8"/>
  <c r="G7"/>
  <c r="K6"/>
  <c r="G6"/>
  <c r="N5"/>
  <c r="K5"/>
  <c r="K4"/>
  <c r="K3"/>
  <c r="F152" i="2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F89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F39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B4"/>
  <c r="B3"/>
  <c r="B2"/>
  <c r="F95" i="1"/>
  <c r="M11" i="6"/>
  <c r="M12"/>
  <c r="M13"/>
  <c r="M14"/>
  <c r="M15"/>
  <c r="M16"/>
  <c r="M17"/>
  <c r="M18"/>
  <c r="M19"/>
  <c r="M20"/>
  <c r="M21"/>
  <c r="N10"/>
  <c r="H8" i="5"/>
  <c r="C11"/>
  <c r="C20"/>
  <c r="D11"/>
  <c r="D20"/>
  <c r="E11"/>
  <c r="E20"/>
  <c r="F11"/>
  <c r="F20"/>
  <c r="G11"/>
  <c r="G20"/>
  <c r="H14"/>
  <c r="H16"/>
  <c r="O39" i="3"/>
  <c r="O41"/>
  <c r="G30"/>
  <c r="N22" i="6"/>
  <c r="M10"/>
  <c r="H18" i="5"/>
  <c r="H11"/>
  <c r="H20"/>
</calcChain>
</file>

<file path=xl/sharedStrings.xml><?xml version="1.0" encoding="utf-8"?>
<sst xmlns="http://schemas.openxmlformats.org/spreadsheetml/2006/main" count="405" uniqueCount="286">
  <si>
    <t>Emertimi Mikronjesise</t>
  </si>
  <si>
    <t>SUBJEKTI "AJSLI 2011" SHPK</t>
  </si>
  <si>
    <t>NIPT -i</t>
  </si>
  <si>
    <t>L13224001O</t>
  </si>
  <si>
    <t>Adresa e Selise</t>
  </si>
  <si>
    <t>BASHKIA  BERAT</t>
  </si>
  <si>
    <t>Data e krijimit</t>
  </si>
  <si>
    <t>02.09.2011</t>
  </si>
  <si>
    <t>Nr. i  Regjistrit  Tregetar</t>
  </si>
  <si>
    <t>Q.K.R.</t>
  </si>
  <si>
    <t>Veprimtaria  Kryesore</t>
  </si>
  <si>
    <t>TREGTIM E SHERBIM ASHENSORI</t>
  </si>
  <si>
    <t>PASQYRAT   FINANCIARE</t>
  </si>
  <si>
    <t>(  M I K R O N J E S I T E  )</t>
  </si>
  <si>
    <t xml:space="preserve">(  Ne zbatim te Standartit Kombetar te Kontabilitetit Nr.15 ) </t>
  </si>
  <si>
    <t>Viti   2011</t>
  </si>
  <si>
    <t xml:space="preserve">Pasqyra Financiare jane te shprehura </t>
  </si>
  <si>
    <t>Ne Leke</t>
  </si>
  <si>
    <t xml:space="preserve">Pasqyra Financiare jane te rumbullakosura </t>
  </si>
  <si>
    <t>Ne 0 Leke</t>
  </si>
  <si>
    <t>Periudha  Kontabel e Pasqyrave Financiare</t>
  </si>
  <si>
    <t>Nga</t>
  </si>
  <si>
    <t>01.01.2011</t>
  </si>
  <si>
    <t>Deri</t>
  </si>
  <si>
    <t>31.12.2011</t>
  </si>
  <si>
    <t>Data  e  mbylljes se Pasqyrave Financiare</t>
  </si>
  <si>
    <t>22.03.2012</t>
  </si>
  <si>
    <t>S H E N I M E T          S P J E G U E S E</t>
  </si>
  <si>
    <t xml:space="preserve">Inventari mallrave,materialeve dhe produkteve vleresuar me koston e </t>
  </si>
  <si>
    <t>e blerjes ne fund.</t>
  </si>
  <si>
    <t>Inventari I AA Materiale vleresuar me koston e blerjes minus amortizimin</t>
  </si>
  <si>
    <t>Amortizimi sipas tabeles se amortizimit bashkengjitur bilancit.</t>
  </si>
  <si>
    <t>Bashkengjitur pasqyrat si me poshte:</t>
  </si>
  <si>
    <t>Inventari fizik I AA materiale me 31.12.2011</t>
  </si>
  <si>
    <t>Inventari fizik I Mallrave,Produkteve,Materialeve te para me 31.12.2011</t>
  </si>
  <si>
    <t>Pasqyra e llogaritjes se Amortizimit per vitin 2011</t>
  </si>
  <si>
    <t>Per Drejtimin  e Mikronjesise</t>
  </si>
  <si>
    <t>Kontabel i Miratuar</t>
  </si>
  <si>
    <t>Administratori/Pronari</t>
  </si>
  <si>
    <t>BAJRAM ÇALLMORI</t>
  </si>
  <si>
    <t>Pasqyrat    Financiare    te    Vitit   2011</t>
  </si>
  <si>
    <t>Nr</t>
  </si>
  <si>
    <t>A K T I V E T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</si>
  <si>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</si>
  <si>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</si>
  <si>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</si>
  <si>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</si>
  <si>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</si>
  <si>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</si>
  <si>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 </t>
  </si>
  <si>
    <t>Banka</t>
  </si>
  <si>
    <t>Arka</t>
  </si>
  <si>
    <t>Aktive te tjera financiare afatshkurtra</t>
  </si>
  <si>
    <t>Kerkesa te arketushme</t>
  </si>
  <si>
    <t>Te tjera te arketushme</t>
  </si>
  <si>
    <t>Instrumenta te tjera financiare dhe borxhi</t>
  </si>
  <si>
    <t>Inventari</t>
  </si>
  <si>
    <t>Lendet e para</t>
  </si>
  <si>
    <t>Prodhim ne proces</t>
  </si>
  <si>
    <t>Produkte te gatshme</t>
  </si>
  <si>
    <t>Mallra per rishitje</t>
  </si>
  <si>
    <t>Parapagesa per furnizime</t>
  </si>
  <si>
    <t>II</t>
  </si>
  <si>
    <t>A K T I V E T    A F A T G J A T A</t>
  </si>
  <si>
    <t>Aktive afatgjata materiale</t>
  </si>
  <si>
    <t>Toka</t>
  </si>
  <si>
    <t>Ndertesa</t>
  </si>
  <si>
    <t>Makineri dhe paisje</t>
  </si>
  <si>
    <t xml:space="preserve">Aktive tjera afat gjata materiale </t>
  </si>
  <si>
    <t>Aktive te tjera afatgjata</t>
  </si>
  <si>
    <t>Totali   Aktiveve</t>
  </si>
  <si>
    <t>PASIVET  DHE  KAPITALI</t>
  </si>
  <si>
    <t>P A S I V E T      A F A T S H K U R T R A</t>
  </si>
  <si>
    <t>Huamarjet</t>
  </si>
  <si>
    <t>Overdraftet bankare</t>
  </si>
  <si>
    <t>Huamarrje afat shkurtra</t>
  </si>
  <si>
    <t>Detyrimet tregetare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</si>
  <si>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</si>
  <si>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</si>
  <si>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</si>
  <si>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</si>
  <si>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</si>
  <si>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</si>
  <si>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</si>
  <si>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</si>
  <si>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Parapagimet e arketuara</t>
  </si>
  <si>
    <t>P A S I V E T      A F A T G J A T A</t>
  </si>
  <si>
    <t>Huat  afatgjata</t>
  </si>
  <si>
    <t>Te tjera afatgjata</t>
  </si>
  <si>
    <t>III</t>
  </si>
  <si>
    <t xml:space="preserve">K A P I T A L I </t>
  </si>
  <si>
    <t>Kapitali  i  Pronarit</t>
  </si>
  <si>
    <t>Rezervat</t>
  </si>
  <si>
    <t>Fitimi  (Humbja)   e   vitit   financiar</t>
  </si>
  <si>
    <t xml:space="preserve">Totali   Pasiveve </t>
  </si>
  <si>
    <t>Pasqyra   e   te   Ardhurave   dhe   Shpenzimeve     2011</t>
  </si>
  <si>
    <t>(  Bazuar ne klasifikimin e Shpenzimeve sipas Natyres  )</t>
  </si>
  <si>
    <t>Pershkrimi  i  Elementeve</t>
  </si>
  <si>
    <t>TE ARDHURAT</t>
  </si>
  <si>
    <t>►</t>
  </si>
  <si>
    <t>Shitjet neto</t>
  </si>
  <si>
    <t>Të ardhurat dhe shpenzimet   financiare</t>
  </si>
  <si>
    <t>SHPENZIMET  =1+2+3+4+5</t>
  </si>
  <si>
    <t>Shpenzime per materiale</t>
  </si>
  <si>
    <t>Inventar ne celje</t>
  </si>
  <si>
    <t>Shpenzimet per mallrat e prodhuara</t>
  </si>
  <si>
    <t>Inventari ne fund te vitit</t>
  </si>
  <si>
    <t>Shpenzime personeli</t>
  </si>
  <si>
    <t xml:space="preserve">Pagat </t>
  </si>
  <si>
    <t>Siguracion</t>
  </si>
  <si>
    <t>Amortizimi i Aktiveve Afatgjata</t>
  </si>
  <si>
    <t>Te tjera</t>
  </si>
  <si>
    <t>Energji uji,fax,telefon,internet</t>
  </si>
  <si>
    <t>Shpenzime te qarkullimit te mallit e transportit</t>
  </si>
  <si>
    <t>Benzin/Naft/Gaz</t>
  </si>
  <si>
    <t>Qera ambjenti</t>
  </si>
  <si>
    <t>Pagesa  Taksa e tarifa lokale</t>
  </si>
  <si>
    <t xml:space="preserve">Taksat Doganore </t>
  </si>
  <si>
    <t>Shpenzime administrative,mirembajtje dhe te tjera</t>
  </si>
  <si>
    <t>Sherbime bankare</t>
  </si>
  <si>
    <t>Shpenzime financiare</t>
  </si>
  <si>
    <t>Interesa te paguara dhe komisione bankare</t>
  </si>
  <si>
    <t>A</t>
  </si>
  <si>
    <t xml:space="preserve">Fitimi para tatimeve  </t>
  </si>
  <si>
    <t>Tatimi mbi fitimin</t>
  </si>
  <si>
    <t>B</t>
  </si>
  <si>
    <t xml:space="preserve">Fitimi  pas tatimit </t>
  </si>
  <si>
    <t xml:space="preserve">FORMULAR I DEKLARIMIT DHE </t>
  </si>
  <si>
    <t>Numri i Vendosjes se Dokumentit (NVD)</t>
  </si>
  <si>
    <t>DEKLARATA ANALITIKE PER</t>
  </si>
  <si>
    <t>PAGESES SE TATIMIT MBI FITIMIN</t>
  </si>
  <si>
    <t xml:space="preserve">              (Vetem per perdorim zyrtar)</t>
  </si>
  <si>
    <t>TATIMIN MBI TE ARDHURAT</t>
  </si>
  <si>
    <t>(2) Periudha tatimore</t>
  </si>
  <si>
    <t>(1) Numri serial</t>
  </si>
  <si>
    <t>NIPT</t>
  </si>
  <si>
    <t>Viti 2011</t>
  </si>
  <si>
    <t>Emri Tregtar</t>
  </si>
  <si>
    <t>Periudha tatimore</t>
  </si>
  <si>
    <t>Adresa</t>
  </si>
  <si>
    <t>Numri Identifikues i Personit te Tatueshem (NIPT):        (3)</t>
  </si>
  <si>
    <t>Emri Tregtar i Personit te Tatueshem:                            (4)</t>
  </si>
  <si>
    <t xml:space="preserve">                   E M E R T I M I</t>
  </si>
  <si>
    <t xml:space="preserve">   Sipas Bilancit</t>
  </si>
  <si>
    <t xml:space="preserve">        Fiskale</t>
  </si>
  <si>
    <t>Emri Mbiemri i Personit Fizik:                                        (5)</t>
  </si>
  <si>
    <t>Totali i te ardhurave</t>
  </si>
  <si>
    <t>Adresa:                                                                           (6)</t>
  </si>
  <si>
    <t>Totali i shpenzimeve</t>
  </si>
  <si>
    <t xml:space="preserve">Qyteti/Komuna/Rrethi:                                              </t>
  </si>
  <si>
    <t>BERAT</t>
  </si>
  <si>
    <t>Total shpenzimet e pazbritshme sipas ligjit (neni 21):</t>
  </si>
  <si>
    <t>Numri Telefonit:                                                              (7)</t>
  </si>
  <si>
    <t>(a)kosto e blerjes dhe e permiresimit te tokes dhe truallit</t>
  </si>
  <si>
    <t xml:space="preserve">      Lajmaroni nese informacioni I mesiperm eshte jo I plote ose ka ndryshuar</t>
  </si>
  <si>
    <t>(b)kosto e blerjes dhe permiresimit per aktive objekt amortizimi</t>
  </si>
  <si>
    <t>Llogaritja e rezultatit</t>
  </si>
  <si>
    <t>(c)zmadhimi i kapitalit themeltar te shoqerise ose kontributit te secilit person ortakeri</t>
  </si>
  <si>
    <t>Te ardhurat dhe shpenzimet</t>
  </si>
  <si>
    <t xml:space="preserve">        Te ushtrimit</t>
  </si>
  <si>
    <t xml:space="preserve">          Tatimore</t>
  </si>
  <si>
    <t>(c)vlera e shperblimeve ne natyre</t>
  </si>
  <si>
    <t xml:space="preserve">(8/9)        Te ardhurat       </t>
  </si>
  <si>
    <t>(d)kontributet vullnetare te pensioneve</t>
  </si>
  <si>
    <t>(10/11)    Shpenzimet</t>
  </si>
  <si>
    <t>(dh)dividentet e deklaruar dhe ndarja e fitimit</t>
  </si>
  <si>
    <t>(12)         Shpenzime te pazbritshme</t>
  </si>
  <si>
    <t>(e)interesat e paguara mbi interesin maksimal te kredise se caktuar nga B.SH.</t>
  </si>
  <si>
    <t>Rezultati</t>
  </si>
  <si>
    <t>(e)gjobat,kamat-vonesat dhe kushtet e tjera penale</t>
  </si>
  <si>
    <t>(13/14)    Humbja</t>
  </si>
  <si>
    <t>(f)krijimi ose rritja e rezervave e fondeve te tjera</t>
  </si>
  <si>
    <t>(15/16)    Fitimi</t>
  </si>
  <si>
    <t>(g)tatim mbi te ardhurat personale,akciza,tatimi mbi fitimin …tezbritshem</t>
  </si>
  <si>
    <t>(17)         Humbje e mbartur</t>
  </si>
  <si>
    <t>(gj)shpenzimet e perfaqesimit,pritje percjellje</t>
  </si>
  <si>
    <t>(18)         Fitimi i tatueshem neto (16-17)</t>
  </si>
  <si>
    <t>(h)shpenzimet e konsumit personal</t>
  </si>
  <si>
    <t>Llogaritja e tatim fitimit</t>
  </si>
  <si>
    <t xml:space="preserve">(i)shpenzime te cilat tejkalojne kufijte e percaktuar me ligj </t>
  </si>
  <si>
    <t>(19)         Tatim fitimi me 10%</t>
  </si>
  <si>
    <t>(j)shpenzime per dhurata</t>
  </si>
  <si>
    <t>(20)         Tatim fitimi me perqindje te tjera</t>
  </si>
  <si>
    <t xml:space="preserve">(k)c'do lloj shpenzimi,masa e te cilit nuk vertetohet me dokumenta </t>
  </si>
  <si>
    <t>(21)         Tatim fitimi (19+20)</t>
  </si>
  <si>
    <t>(l)interesi i paguar kur huaja dhe parapagimet tejkalojne kater kapitalin themelor</t>
  </si>
  <si>
    <t>(22)         Tatim fitimi i shtyre</t>
  </si>
  <si>
    <t>(ll)nese baza e amortizimit eshte nje shume negative</t>
  </si>
  <si>
    <t>(23)         Parapagime</t>
  </si>
  <si>
    <t>(m)shpenzime per sherbime teknike,konsulence,menaxhim te palikujduara</t>
  </si>
  <si>
    <t>(24)         Kredi e mbartur nga periudha e meparshme</t>
  </si>
  <si>
    <t>(n)Amortizim nga rivleresimi i aktiveve te qendrueshme</t>
  </si>
  <si>
    <t>(25)         Tatim fitimi i mbipaguar</t>
  </si>
  <si>
    <t>Rezultati i Vitit Ushtrimor</t>
  </si>
  <si>
    <t>(26)         Tatim fitimi i detyrueshem per tu paguar</t>
  </si>
  <si>
    <t xml:space="preserve">   Humbja</t>
  </si>
  <si>
    <t>(27)         Denime/interesa per vonesa</t>
  </si>
  <si>
    <t xml:space="preserve">   Fitimi</t>
  </si>
  <si>
    <t>(28)         TOTALI PER TU PAGUAR</t>
  </si>
  <si>
    <t>Humbja per tu mbartur nga 1 vit me pare</t>
  </si>
  <si>
    <t>Humbja per tu mbartur nga 2 vite me pare</t>
  </si>
  <si>
    <t>Humbja per tu mbartur nga 3 vite me pare</t>
  </si>
  <si>
    <t>Data dhe Firma e Personit te Tatueshem-Deklaroj nen pergjegjesine time qe informacioni i mesiperm eshte i sakte.</t>
  </si>
  <si>
    <t>Shuma e humbjes per tu mbartur ne vitin ushtrimor</t>
  </si>
  <si>
    <t>PAGESA</t>
  </si>
  <si>
    <t>Shuma e humbjeve qe nuk mbarten per efekt fiskal</t>
  </si>
  <si>
    <t>Vetem per perdorim zyrtar</t>
  </si>
  <si>
    <t>Fitimi i tatueshem</t>
  </si>
  <si>
    <t xml:space="preserve">         Leke</t>
  </si>
  <si>
    <t>Tatim fitimi i llogaritur</t>
  </si>
  <si>
    <t>Zbritje nga fitimi rezerva ligjore</t>
  </si>
  <si>
    <t xml:space="preserve">         Xhirim</t>
  </si>
  <si>
    <t>Fitimi neto per tu shperndare nga periudha ushtrimore</t>
  </si>
  <si>
    <t>SHUMA E PAGUAR</t>
  </si>
  <si>
    <t>Fitimi neto per tu shperndare nga vitet e kaluara</t>
  </si>
  <si>
    <t xml:space="preserve">         Cek</t>
  </si>
  <si>
    <t>Shtese kapitali nga fitimi</t>
  </si>
  <si>
    <t>Dividente per tu shperndare</t>
  </si>
  <si>
    <t xml:space="preserve">         Te tjera</t>
  </si>
  <si>
    <t>Tatimi mbi dividentin i llogaritur</t>
  </si>
  <si>
    <t>Ne total llogaritja e amortizimit vjetor=(a+b+c+d)</t>
  </si>
  <si>
    <t>a.Ndertesa e makineri afat gjate</t>
  </si>
  <si>
    <t>b.Aktive te patrupezuara</t>
  </si>
  <si>
    <t>c.Kompjuterat dhe sisteme informacioni</t>
  </si>
  <si>
    <t>d.Te gjitha aktivet e tjera te aktivitetit</t>
  </si>
  <si>
    <t>Tatimi i mbajtur ne burim ne zbatim te nenit 33</t>
  </si>
  <si>
    <t xml:space="preserve">PASQYRA E AMORTIZIMIT </t>
  </si>
  <si>
    <t xml:space="preserve"> Norma</t>
  </si>
  <si>
    <t xml:space="preserve">  E M E R T I M I</t>
  </si>
  <si>
    <t xml:space="preserve">  Vlera</t>
  </si>
  <si>
    <t xml:space="preserve">  Vlera e</t>
  </si>
  <si>
    <t xml:space="preserve"> Koha</t>
  </si>
  <si>
    <t>vjetore</t>
  </si>
  <si>
    <t>Amortiz.</t>
  </si>
  <si>
    <t>fiskale</t>
  </si>
  <si>
    <t>Diferenc</t>
  </si>
  <si>
    <t xml:space="preserve"> fillestare</t>
  </si>
  <si>
    <t xml:space="preserve">  mbetur</t>
  </si>
  <si>
    <t xml:space="preserve"> ne muaj</t>
  </si>
  <si>
    <t>ne %</t>
  </si>
  <si>
    <t>I llogarit.</t>
  </si>
  <si>
    <t xml:space="preserve"> fiskal</t>
  </si>
  <si>
    <t>J-H</t>
  </si>
  <si>
    <t xml:space="preserve"> TE PA TRUPEZUARA</t>
  </si>
  <si>
    <t xml:space="preserve"> 1- Shpenzime te nisjes dhe zgjerimit  (Gjendje)</t>
  </si>
  <si>
    <t xml:space="preserve"> </t>
  </si>
  <si>
    <t>1.1-Shpenzime te nisjes dhe zgjerimit (Shtesa)</t>
  </si>
  <si>
    <t xml:space="preserve"> TE  TRUPEZUARA</t>
  </si>
  <si>
    <t xml:space="preserve"> 8- Ndertesa</t>
  </si>
  <si>
    <t xml:space="preserve">       -Gjendje nga fillimi I vitit</t>
  </si>
  <si>
    <t xml:space="preserve">       -Shtesa gjate vitit</t>
  </si>
  <si>
    <t xml:space="preserve"> 10- Inst.tek.,mak-pais.,veg-instr.</t>
  </si>
  <si>
    <t xml:space="preserve"> 11- Mjete transporti</t>
  </si>
  <si>
    <t xml:space="preserve"> 12- Paisje zyra dhe informatike</t>
  </si>
  <si>
    <t xml:space="preserve">     T O T A L I</t>
  </si>
  <si>
    <t>Aktivet afatgjata materiale</t>
  </si>
  <si>
    <t>Gjëndjet dhe levizjet</t>
  </si>
  <si>
    <t>Ndertime</t>
  </si>
  <si>
    <t>Instalime teknike, makineri paisje,etj.</t>
  </si>
  <si>
    <t>Mjete transporti</t>
  </si>
  <si>
    <t>Paisje zyre e informatike</t>
  </si>
  <si>
    <t>Totali</t>
  </si>
  <si>
    <t>Gjëndja më 31.12.2010</t>
  </si>
  <si>
    <t>Shtesat 2011</t>
  </si>
  <si>
    <t>Pakësimet 2011</t>
  </si>
  <si>
    <t>Gjëndja me 31.12.2011</t>
  </si>
  <si>
    <t>Amortizimi AAGJM 31.12.2010</t>
  </si>
  <si>
    <t>Amortizimi ushtrimor 2011</t>
  </si>
  <si>
    <t>Amortizimi për daljet AAGJM 2011</t>
  </si>
  <si>
    <t>Vlera neto e AAGJM 31.12.2010</t>
  </si>
  <si>
    <t>Vlera neto e AAGJM 31.12.2011</t>
  </si>
  <si>
    <t>MAGAZINA</t>
  </si>
  <si>
    <t>MALLRA</t>
  </si>
  <si>
    <t>GJENDJE E FILLIMIT</t>
  </si>
  <si>
    <t>HYRJET GJATE VITIT</t>
  </si>
  <si>
    <t>DALJET GJATE VITIT</t>
  </si>
  <si>
    <t>GJENDJE E FUNDIT KONTABILE</t>
  </si>
  <si>
    <t>NR</t>
  </si>
  <si>
    <t>ARTIKULLI</t>
  </si>
  <si>
    <t>NJESIA</t>
  </si>
  <si>
    <t>SASIA</t>
  </si>
  <si>
    <t>CMIMI</t>
  </si>
  <si>
    <t>VLERA</t>
  </si>
  <si>
    <t>LLOG.</t>
  </si>
  <si>
    <t>ART.</t>
  </si>
  <si>
    <t>SHUMA</t>
  </si>
</sst>
</file>

<file path=xl/styles.xml><?xml version="1.0" encoding="utf-8"?>
<styleSheet xmlns="http://schemas.openxmlformats.org/spreadsheetml/2006/main">
  <numFmts count="4">
    <numFmt numFmtId="164" formatCode="0_);\(0\)"/>
    <numFmt numFmtId="165" formatCode="#,##0;[Red]#,##0"/>
    <numFmt numFmtId="166" formatCode="_-&quot;€&quot;\ * #,##0.00_-;\-&quot;€&quot;\ * #,##0.00_-;_-&quot;€&quot;\ * &quot;-&quot;??_-;_-@_-"/>
    <numFmt numFmtId="167" formatCode="#,##0.00;[Red]#,##0.00"/>
  </numFmts>
  <fonts count="35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i/>
      <sz val="9"/>
      <name val="Courier New"/>
      <family val="3"/>
    </font>
    <font>
      <i/>
      <sz val="10"/>
      <name val="Courier New"/>
      <family val="3"/>
    </font>
    <font>
      <i/>
      <u/>
      <sz val="10"/>
      <name val="Courier New"/>
      <family val="3"/>
    </font>
    <font>
      <b/>
      <i/>
      <sz val="26"/>
      <name val="Courier New"/>
      <family val="3"/>
    </font>
    <font>
      <b/>
      <i/>
      <sz val="20"/>
      <name val="Courier New"/>
      <family val="3"/>
    </font>
    <font>
      <sz val="9"/>
      <name val="Arial"/>
      <family val="2"/>
    </font>
    <font>
      <sz val="10"/>
      <name val="Courier New"/>
      <family val="3"/>
    </font>
    <font>
      <b/>
      <i/>
      <u/>
      <sz val="14"/>
      <name val="Courier New"/>
      <family val="3"/>
    </font>
    <font>
      <b/>
      <u/>
      <sz val="14"/>
      <name val="Arial"/>
      <family val="2"/>
    </font>
    <font>
      <b/>
      <i/>
      <sz val="14"/>
      <name val="Courier New"/>
      <family val="3"/>
    </font>
    <font>
      <b/>
      <sz val="14"/>
      <name val="Arial"/>
      <family val="2"/>
    </font>
    <font>
      <i/>
      <u/>
      <sz val="12"/>
      <name val="Courier New"/>
      <family val="3"/>
    </font>
    <font>
      <u/>
      <sz val="12"/>
      <name val="Arial"/>
      <family val="2"/>
    </font>
    <font>
      <i/>
      <sz val="12"/>
      <name val="Courier New"/>
      <family val="3"/>
    </font>
    <font>
      <sz val="12"/>
      <name val="Courier New"/>
      <family val="3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Arial"/>
      <family val="2"/>
    </font>
    <font>
      <sz val="8"/>
      <name val="Times New Roman"/>
      <family val="1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44"/>
      <name val="Arial"/>
      <family val="2"/>
    </font>
    <font>
      <sz val="10"/>
      <color indexed="12"/>
      <name val="Arial"/>
      <family val="2"/>
    </font>
    <font>
      <sz val="10"/>
      <color indexed="60"/>
      <name val="Arial"/>
      <family val="2"/>
    </font>
    <font>
      <b/>
      <sz val="10"/>
      <color indexed="12"/>
      <name val="Arial"/>
      <family val="2"/>
    </font>
    <font>
      <b/>
      <sz val="10"/>
      <color indexed="6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 applyAlignment="1">
      <alignment horizontal="justify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5" fillId="0" borderId="0" xfId="0" applyFont="1" applyAlignment="1"/>
    <xf numFmtId="0" fontId="5" fillId="0" borderId="0" xfId="0" applyFont="1"/>
    <xf numFmtId="0" fontId="4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7" fillId="0" borderId="0" xfId="0" applyFont="1" applyAlignment="1"/>
    <xf numFmtId="0" fontId="10" fillId="0" borderId="5" xfId="0" applyFont="1" applyBorder="1"/>
    <xf numFmtId="0" fontId="9" fillId="0" borderId="4" xfId="0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12" fillId="0" borderId="0" xfId="0" applyFont="1" applyBorder="1" applyAlignment="1"/>
    <xf numFmtId="0" fontId="11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0" xfId="0" applyFont="1" applyBorder="1"/>
    <xf numFmtId="0" fontId="15" fillId="0" borderId="0" xfId="0" applyFont="1" applyBorder="1" applyAlignment="1"/>
    <xf numFmtId="0" fontId="15" fillId="0" borderId="5" xfId="0" applyFont="1" applyBorder="1" applyAlignment="1"/>
    <xf numFmtId="0" fontId="16" fillId="0" borderId="0" xfId="0" applyFont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2" fillId="0" borderId="0" xfId="0" applyFont="1" applyAlignment="1"/>
    <xf numFmtId="0" fontId="17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4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3" fontId="19" fillId="0" borderId="15" xfId="0" applyNumberFormat="1" applyFont="1" applyBorder="1"/>
    <xf numFmtId="3" fontId="19" fillId="0" borderId="16" xfId="0" applyNumberFormat="1" applyFont="1" applyBorder="1"/>
    <xf numFmtId="0" fontId="19" fillId="0" borderId="1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3" fontId="19" fillId="0" borderId="6" xfId="0" applyNumberFormat="1" applyFont="1" applyBorder="1"/>
    <xf numFmtId="3" fontId="19" fillId="0" borderId="18" xfId="0" applyNumberFormat="1" applyFont="1" applyBorder="1"/>
    <xf numFmtId="0" fontId="19" fillId="0" borderId="6" xfId="0" applyFont="1" applyBorder="1" applyAlignment="1">
      <alignment horizontal="center"/>
    </xf>
    <xf numFmtId="0" fontId="21" fillId="0" borderId="6" xfId="0" applyFont="1" applyBorder="1"/>
    <xf numFmtId="0" fontId="20" fillId="0" borderId="17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3" fontId="19" fillId="0" borderId="20" xfId="0" applyNumberFormat="1" applyFont="1" applyBorder="1"/>
    <xf numFmtId="3" fontId="19" fillId="0" borderId="21" xfId="0" applyNumberFormat="1" applyFont="1" applyBorder="1"/>
    <xf numFmtId="0" fontId="19" fillId="0" borderId="22" xfId="0" applyFont="1" applyBorder="1"/>
    <xf numFmtId="3" fontId="19" fillId="0" borderId="23" xfId="0" applyNumberFormat="1" applyFont="1" applyBorder="1"/>
    <xf numFmtId="3" fontId="19" fillId="0" borderId="24" xfId="0" applyNumberFormat="1" applyFont="1" applyBorder="1"/>
    <xf numFmtId="0" fontId="19" fillId="0" borderId="0" xfId="0" applyFont="1" applyBorder="1" applyAlignment="1"/>
    <xf numFmtId="0" fontId="19" fillId="0" borderId="0" xfId="0" applyFont="1" applyAlignment="1"/>
    <xf numFmtId="0" fontId="19" fillId="0" borderId="8" xfId="0" applyFont="1" applyBorder="1" applyAlignment="1"/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3" fontId="19" fillId="0" borderId="10" xfId="0" applyNumberFormat="1" applyFont="1" applyBorder="1"/>
    <xf numFmtId="3" fontId="19" fillId="0" borderId="11" xfId="0" applyNumberFormat="1" applyFont="1" applyBorder="1"/>
    <xf numFmtId="0" fontId="19" fillId="0" borderId="6" xfId="0" applyFont="1" applyBorder="1"/>
    <xf numFmtId="0" fontId="19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2" fillId="0" borderId="0" xfId="0" applyFont="1" applyAlignment="1">
      <alignment horizontal="justify"/>
    </xf>
    <xf numFmtId="0" fontId="23" fillId="0" borderId="0" xfId="0" applyFont="1" applyAlignment="1">
      <alignment horizontal="center"/>
    </xf>
    <xf numFmtId="3" fontId="20" fillId="0" borderId="0" xfId="0" applyNumberFormat="1" applyFont="1"/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3" fontId="19" fillId="0" borderId="11" xfId="0" applyNumberFormat="1" applyFont="1" applyBorder="1" applyAlignment="1">
      <alignment horizontal="right"/>
    </xf>
    <xf numFmtId="0" fontId="25" fillId="0" borderId="6" xfId="0" applyFont="1" applyBorder="1" applyAlignment="1">
      <alignment horizontal="center"/>
    </xf>
    <xf numFmtId="3" fontId="19" fillId="0" borderId="6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19" fillId="0" borderId="21" xfId="0" applyNumberFormat="1" applyFont="1" applyBorder="1" applyAlignment="1">
      <alignment horizontal="right"/>
    </xf>
    <xf numFmtId="3" fontId="19" fillId="0" borderId="23" xfId="0" applyNumberFormat="1" applyFont="1" applyBorder="1" applyAlignment="1">
      <alignment horizontal="right"/>
    </xf>
    <xf numFmtId="3" fontId="19" fillId="0" borderId="24" xfId="0" applyNumberFormat="1" applyFont="1" applyBorder="1" applyAlignment="1">
      <alignment horizontal="right"/>
    </xf>
    <xf numFmtId="0" fontId="20" fillId="0" borderId="0" xfId="0" applyFont="1"/>
    <xf numFmtId="0" fontId="19" fillId="0" borderId="1" xfId="0" applyFont="1" applyBorder="1"/>
    <xf numFmtId="0" fontId="19" fillId="0" borderId="3" xfId="0" applyFont="1" applyBorder="1"/>
    <xf numFmtId="0" fontId="20" fillId="0" borderId="1" xfId="0" applyFont="1" applyBorder="1"/>
    <xf numFmtId="0" fontId="19" fillId="0" borderId="4" xfId="0" applyFont="1" applyBorder="1"/>
    <xf numFmtId="0" fontId="19" fillId="0" borderId="5" xfId="0" applyFont="1" applyBorder="1"/>
    <xf numFmtId="0" fontId="19" fillId="0" borderId="7" xfId="0" applyFont="1" applyBorder="1"/>
    <xf numFmtId="0" fontId="20" fillId="0" borderId="26" xfId="0" applyFont="1" applyBorder="1"/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0" fontId="19" fillId="0" borderId="31" xfId="0" applyFont="1" applyBorder="1"/>
    <xf numFmtId="0" fontId="19" fillId="0" borderId="20" xfId="0" applyFont="1" applyBorder="1"/>
    <xf numFmtId="0" fontId="19" fillId="0" borderId="32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33" xfId="0" applyFont="1" applyBorder="1"/>
    <xf numFmtId="0" fontId="19" fillId="0" borderId="15" xfId="0" applyFont="1" applyBorder="1"/>
    <xf numFmtId="0" fontId="20" fillId="0" borderId="2" xfId="0" applyFont="1" applyBorder="1"/>
    <xf numFmtId="0" fontId="19" fillId="0" borderId="2" xfId="0" applyFont="1" applyBorder="1"/>
    <xf numFmtId="0" fontId="19" fillId="0" borderId="34" xfId="0" applyFont="1" applyBorder="1"/>
    <xf numFmtId="0" fontId="19" fillId="0" borderId="35" xfId="0" applyFont="1" applyBorder="1"/>
    <xf numFmtId="0" fontId="20" fillId="0" borderId="4" xfId="0" applyFont="1" applyBorder="1"/>
    <xf numFmtId="0" fontId="20" fillId="0" borderId="0" xfId="0" applyFont="1" applyBorder="1"/>
    <xf numFmtId="0" fontId="19" fillId="0" borderId="0" xfId="0" applyFont="1" applyBorder="1"/>
    <xf numFmtId="0" fontId="20" fillId="0" borderId="32" xfId="0" applyFont="1" applyBorder="1"/>
    <xf numFmtId="0" fontId="19" fillId="0" borderId="36" xfId="0" applyFont="1" applyBorder="1"/>
    <xf numFmtId="3" fontId="19" fillId="0" borderId="0" xfId="0" applyNumberFormat="1" applyFont="1" applyBorder="1"/>
    <xf numFmtId="3" fontId="19" fillId="0" borderId="33" xfId="0" applyNumberFormat="1" applyFont="1" applyBorder="1"/>
    <xf numFmtId="0" fontId="19" fillId="2" borderId="6" xfId="0" applyFont="1" applyFill="1" applyBorder="1"/>
    <xf numFmtId="0" fontId="19" fillId="0" borderId="0" xfId="0" applyFont="1" applyFill="1" applyBorder="1"/>
    <xf numFmtId="0" fontId="19" fillId="0" borderId="37" xfId="0" applyFont="1" applyBorder="1"/>
    <xf numFmtId="0" fontId="19" fillId="0" borderId="38" xfId="0" applyFont="1" applyBorder="1"/>
    <xf numFmtId="0" fontId="19" fillId="2" borderId="20" xfId="0" applyFont="1" applyFill="1" applyBorder="1"/>
    <xf numFmtId="0" fontId="26" fillId="0" borderId="0" xfId="0" applyFont="1"/>
    <xf numFmtId="0" fontId="19" fillId="0" borderId="39" xfId="0" applyFont="1" applyBorder="1"/>
    <xf numFmtId="0" fontId="26" fillId="0" borderId="0" xfId="0" applyFont="1" applyFill="1" applyBorder="1"/>
    <xf numFmtId="0" fontId="19" fillId="2" borderId="15" xfId="0" applyFont="1" applyFill="1" applyBorder="1"/>
    <xf numFmtId="3" fontId="19" fillId="2" borderId="6" xfId="0" applyNumberFormat="1" applyFont="1" applyFill="1" applyBorder="1"/>
    <xf numFmtId="3" fontId="19" fillId="0" borderId="0" xfId="0" applyNumberFormat="1" applyFont="1"/>
    <xf numFmtId="0" fontId="19" fillId="0" borderId="40" xfId="0" applyFont="1" applyBorder="1"/>
    <xf numFmtId="3" fontId="19" fillId="0" borderId="40" xfId="0" applyNumberFormat="1" applyFont="1" applyBorder="1"/>
    <xf numFmtId="0" fontId="20" fillId="0" borderId="34" xfId="0" applyFont="1" applyBorder="1"/>
    <xf numFmtId="0" fontId="21" fillId="0" borderId="34" xfId="0" applyFont="1" applyBorder="1"/>
    <xf numFmtId="0" fontId="19" fillId="2" borderId="0" xfId="0" applyFont="1" applyFill="1" applyBorder="1"/>
    <xf numFmtId="0" fontId="19" fillId="0" borderId="26" xfId="0" applyFont="1" applyBorder="1"/>
    <xf numFmtId="0" fontId="19" fillId="0" borderId="41" xfId="0" applyFont="1" applyBorder="1"/>
    <xf numFmtId="3" fontId="19" fillId="0" borderId="6" xfId="0" applyNumberFormat="1" applyFont="1" applyFill="1" applyBorder="1"/>
    <xf numFmtId="0" fontId="0" fillId="0" borderId="0" xfId="0" applyFill="1"/>
    <xf numFmtId="0" fontId="27" fillId="0" borderId="27" xfId="0" applyFont="1" applyFill="1" applyBorder="1"/>
    <xf numFmtId="0" fontId="27" fillId="0" borderId="28" xfId="0" applyFont="1" applyFill="1" applyBorder="1"/>
    <xf numFmtId="0" fontId="27" fillId="0" borderId="29" xfId="0" applyFont="1" applyFill="1" applyBorder="1"/>
    <xf numFmtId="0" fontId="0" fillId="0" borderId="0" xfId="0" applyFill="1" applyBorder="1"/>
    <xf numFmtId="0" fontId="0" fillId="0" borderId="42" xfId="0" applyFill="1" applyBorder="1"/>
    <xf numFmtId="0" fontId="28" fillId="0" borderId="41" xfId="0" applyFont="1" applyFill="1" applyBorder="1"/>
    <xf numFmtId="0" fontId="28" fillId="0" borderId="3" xfId="0" applyFont="1" applyFill="1" applyBorder="1"/>
    <xf numFmtId="0" fontId="28" fillId="0" borderId="42" xfId="0" applyFont="1" applyFill="1" applyBorder="1"/>
    <xf numFmtId="0" fontId="28" fillId="0" borderId="5" xfId="0" applyFont="1" applyFill="1" applyBorder="1"/>
    <xf numFmtId="0" fontId="28" fillId="0" borderId="43" xfId="0" applyFont="1" applyFill="1" applyBorder="1"/>
    <xf numFmtId="0" fontId="28" fillId="0" borderId="44" xfId="0" applyFont="1" applyFill="1" applyBorder="1"/>
    <xf numFmtId="0" fontId="28" fillId="0" borderId="14" xfId="0" applyFont="1" applyFill="1" applyBorder="1"/>
    <xf numFmtId="0" fontId="28" fillId="0" borderId="6" xfId="0" applyFont="1" applyFill="1" applyBorder="1"/>
    <xf numFmtId="165" fontId="0" fillId="0" borderId="6" xfId="0" applyNumberFormat="1" applyFill="1" applyBorder="1"/>
    <xf numFmtId="165" fontId="0" fillId="0" borderId="18" xfId="0" applyNumberFormat="1" applyFill="1" applyBorder="1"/>
    <xf numFmtId="0" fontId="0" fillId="0" borderId="17" xfId="0" applyFill="1" applyBorder="1"/>
    <xf numFmtId="0" fontId="0" fillId="0" borderId="6" xfId="0" applyFill="1" applyBorder="1"/>
    <xf numFmtId="0" fontId="28" fillId="0" borderId="17" xfId="0" applyFont="1" applyFill="1" applyBorder="1"/>
    <xf numFmtId="0" fontId="0" fillId="0" borderId="45" xfId="0" applyFill="1" applyBorder="1"/>
    <xf numFmtId="0" fontId="0" fillId="0" borderId="12" xfId="0" applyFill="1" applyBorder="1"/>
    <xf numFmtId="165" fontId="0" fillId="0" borderId="0" xfId="0" applyNumberFormat="1" applyFill="1" applyBorder="1"/>
    <xf numFmtId="165" fontId="0" fillId="0" borderId="5" xfId="0" applyNumberFormat="1" applyFill="1" applyBorder="1"/>
    <xf numFmtId="0" fontId="28" fillId="0" borderId="26" xfId="0" applyFont="1" applyFill="1" applyBorder="1"/>
    <xf numFmtId="0" fontId="28" fillId="0" borderId="28" xfId="0" applyFont="1" applyFill="1" applyBorder="1"/>
    <xf numFmtId="165" fontId="28" fillId="0" borderId="26" xfId="0" applyNumberFormat="1" applyFont="1" applyFill="1" applyBorder="1"/>
    <xf numFmtId="0" fontId="28" fillId="0" borderId="0" xfId="0" applyFont="1"/>
    <xf numFmtId="3" fontId="1" fillId="0" borderId="0" xfId="0" applyNumberFormat="1" applyFont="1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0" fontId="1" fillId="3" borderId="46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37" fontId="1" fillId="0" borderId="15" xfId="0" applyNumberFormat="1" applyFont="1" applyFill="1" applyBorder="1"/>
    <xf numFmtId="3" fontId="1" fillId="0" borderId="47" xfId="0" applyNumberFormat="1" applyFont="1" applyFill="1" applyBorder="1"/>
    <xf numFmtId="3" fontId="1" fillId="0" borderId="15" xfId="0" applyNumberFormat="1" applyFont="1" applyFill="1" applyBorder="1"/>
    <xf numFmtId="37" fontId="1" fillId="0" borderId="16" xfId="0" applyNumberFormat="1" applyFont="1" applyFill="1" applyBorder="1"/>
    <xf numFmtId="0" fontId="3" fillId="0" borderId="17" xfId="0" applyFont="1" applyFill="1" applyBorder="1"/>
    <xf numFmtId="37" fontId="1" fillId="0" borderId="6" xfId="0" applyNumberFormat="1" applyFont="1" applyFill="1" applyBorder="1"/>
    <xf numFmtId="37" fontId="1" fillId="0" borderId="18" xfId="0" applyNumberFormat="1" applyFont="1" applyFill="1" applyBorder="1"/>
    <xf numFmtId="0" fontId="1" fillId="0" borderId="17" xfId="0" applyFont="1" applyFill="1" applyBorder="1"/>
    <xf numFmtId="0" fontId="1" fillId="0" borderId="48" xfId="0" applyFont="1" applyFill="1" applyBorder="1"/>
    <xf numFmtId="37" fontId="1" fillId="0" borderId="49" xfId="0" applyNumberFormat="1" applyFont="1" applyFill="1" applyBorder="1"/>
    <xf numFmtId="0" fontId="3" fillId="3" borderId="50" xfId="0" applyFont="1" applyFill="1" applyBorder="1"/>
    <xf numFmtId="37" fontId="1" fillId="3" borderId="51" xfId="0" applyNumberFormat="1" applyFont="1" applyFill="1" applyBorder="1"/>
    <xf numFmtId="37" fontId="1" fillId="3" borderId="52" xfId="0" applyNumberFormat="1" applyFont="1" applyFill="1" applyBorder="1"/>
    <xf numFmtId="0" fontId="1" fillId="0" borderId="50" xfId="0" applyFont="1" applyFill="1" applyBorder="1"/>
    <xf numFmtId="37" fontId="1" fillId="0" borderId="51" xfId="0" applyNumberFormat="1" applyFont="1" applyFill="1" applyBorder="1"/>
    <xf numFmtId="0" fontId="3" fillId="3" borderId="53" xfId="0" applyFont="1" applyFill="1" applyBorder="1"/>
    <xf numFmtId="37" fontId="1" fillId="3" borderId="54" xfId="0" applyNumberFormat="1" applyFont="1" applyFill="1" applyBorder="1"/>
    <xf numFmtId="37" fontId="1" fillId="3" borderId="55" xfId="0" applyNumberFormat="1" applyFont="1" applyFill="1" applyBorder="1"/>
    <xf numFmtId="0" fontId="0" fillId="0" borderId="56" xfId="0" applyBorder="1"/>
    <xf numFmtId="0" fontId="0" fillId="0" borderId="57" xfId="0" applyBorder="1"/>
    <xf numFmtId="0" fontId="29" fillId="0" borderId="56" xfId="0" applyFont="1" applyFill="1" applyBorder="1"/>
    <xf numFmtId="0" fontId="29" fillId="0" borderId="58" xfId="0" applyFont="1" applyFill="1" applyBorder="1"/>
    <xf numFmtId="0" fontId="1" fillId="0" borderId="59" xfId="0" applyFont="1" applyFill="1" applyBorder="1"/>
    <xf numFmtId="0" fontId="28" fillId="0" borderId="59" xfId="0" applyFont="1" applyFill="1" applyBorder="1"/>
    <xf numFmtId="0" fontId="1" fillId="0" borderId="58" xfId="0" applyFont="1" applyFill="1" applyBorder="1"/>
    <xf numFmtId="0" fontId="30" fillId="0" borderId="60" xfId="0" applyFont="1" applyFill="1" applyBorder="1"/>
    <xf numFmtId="0" fontId="31" fillId="0" borderId="60" xfId="0" applyFont="1" applyFill="1" applyBorder="1"/>
    <xf numFmtId="166" fontId="31" fillId="0" borderId="5" xfId="1" applyNumberFormat="1" applyFont="1" applyFill="1" applyBorder="1"/>
    <xf numFmtId="0" fontId="31" fillId="0" borderId="61" xfId="0" applyFont="1" applyFill="1" applyBorder="1"/>
    <xf numFmtId="0" fontId="31" fillId="0" borderId="57" xfId="0" applyFont="1" applyFill="1" applyBorder="1"/>
    <xf numFmtId="166" fontId="30" fillId="0" borderId="57" xfId="1" applyNumberFormat="1" applyFont="1" applyFill="1" applyBorder="1"/>
    <xf numFmtId="166" fontId="31" fillId="0" borderId="57" xfId="1" applyNumberFormat="1" applyFont="1" applyFill="1" applyBorder="1"/>
    <xf numFmtId="0" fontId="31" fillId="0" borderId="5" xfId="0" applyFont="1" applyFill="1" applyBorder="1"/>
    <xf numFmtId="0" fontId="30" fillId="0" borderId="62" xfId="0" applyFont="1" applyFill="1" applyBorder="1"/>
    <xf numFmtId="166" fontId="31" fillId="0" borderId="63" xfId="1" applyNumberFormat="1" applyFont="1" applyFill="1" applyBorder="1"/>
    <xf numFmtId="0" fontId="31" fillId="0" borderId="44" xfId="0" applyFont="1" applyFill="1" applyBorder="1"/>
    <xf numFmtId="0" fontId="31" fillId="0" borderId="64" xfId="0" applyFont="1" applyFill="1" applyBorder="1"/>
    <xf numFmtId="0" fontId="31" fillId="0" borderId="63" xfId="0" applyFont="1" applyFill="1" applyBorder="1"/>
    <xf numFmtId="0" fontId="31" fillId="0" borderId="62" xfId="0" applyFont="1" applyFill="1" applyBorder="1"/>
    <xf numFmtId="0" fontId="30" fillId="0" borderId="40" xfId="0" applyFont="1" applyBorder="1"/>
    <xf numFmtId="0" fontId="31" fillId="0" borderId="15" xfId="0" applyFont="1" applyBorder="1"/>
    <xf numFmtId="165" fontId="3" fillId="0" borderId="6" xfId="0" applyNumberFormat="1" applyFont="1" applyFill="1" applyBorder="1"/>
    <xf numFmtId="167" fontId="1" fillId="0" borderId="15" xfId="0" applyNumberFormat="1" applyFont="1" applyBorder="1"/>
    <xf numFmtId="165" fontId="1" fillId="0" borderId="15" xfId="0" applyNumberFormat="1" applyFont="1" applyBorder="1"/>
    <xf numFmtId="0" fontId="1" fillId="0" borderId="65" xfId="0" applyFont="1" applyBorder="1"/>
    <xf numFmtId="0" fontId="31" fillId="0" borderId="6" xfId="0" applyFont="1" applyBorder="1"/>
    <xf numFmtId="167" fontId="1" fillId="0" borderId="6" xfId="0" applyNumberFormat="1" applyFont="1" applyBorder="1"/>
    <xf numFmtId="165" fontId="1" fillId="0" borderId="6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165" fontId="1" fillId="0" borderId="6" xfId="0" applyNumberFormat="1" applyFont="1" applyFill="1" applyBorder="1"/>
    <xf numFmtId="165" fontId="1" fillId="0" borderId="69" xfId="0" applyNumberFormat="1" applyFont="1" applyBorder="1"/>
    <xf numFmtId="0" fontId="32" fillId="0" borderId="70" xfId="0" applyFont="1" applyFill="1" applyBorder="1"/>
    <xf numFmtId="0" fontId="33" fillId="0" borderId="62" xfId="0" applyFont="1" applyFill="1" applyBorder="1"/>
    <xf numFmtId="0" fontId="33" fillId="0" borderId="70" xfId="0" applyFont="1" applyFill="1" applyBorder="1"/>
    <xf numFmtId="165" fontId="33" fillId="0" borderId="70" xfId="0" applyNumberFormat="1" applyFont="1" applyFill="1" applyBorder="1"/>
    <xf numFmtId="0" fontId="1" fillId="0" borderId="0" xfId="0" applyFont="1" applyFill="1"/>
    <xf numFmtId="165" fontId="0" fillId="0" borderId="0" xfId="0" applyNumberFormat="1" applyFill="1"/>
    <xf numFmtId="0" fontId="17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23" xfId="0" applyFont="1" applyBorder="1"/>
    <xf numFmtId="0" fontId="19" fillId="0" borderId="0" xfId="0" applyFont="1" applyAlignment="1">
      <alignment horizontal="center"/>
    </xf>
    <xf numFmtId="0" fontId="19" fillId="0" borderId="6" xfId="0" applyFont="1" applyBorder="1"/>
    <xf numFmtId="164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0" xfId="0" applyFont="1" applyBorder="1"/>
    <xf numFmtId="0" fontId="21" fillId="0" borderId="6" xfId="0" applyFont="1" applyBorder="1"/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19" fillId="0" borderId="10" xfId="0" applyFont="1" applyBorder="1"/>
    <xf numFmtId="0" fontId="19" fillId="0" borderId="2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0" fillId="0" borderId="20" xfId="0" applyFont="1" applyBorder="1"/>
    <xf numFmtId="0" fontId="20" fillId="0" borderId="23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6" xfId="0" applyFont="1" applyBorder="1"/>
    <xf numFmtId="0" fontId="20" fillId="0" borderId="6" xfId="0" applyFont="1" applyBorder="1" applyAlignment="1">
      <alignment horizontal="center"/>
    </xf>
  </cellXfs>
  <cellStyles count="2">
    <cellStyle name="Currency 2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bilance%20te%20mbyllura%202011/Bilanci%202011%20AJSLI%202011%20%20i%20mbyllur%2030.03.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"/>
      <sheetName val="Shit"/>
      <sheetName val="Dekl.M"/>
      <sheetName val="Mag."/>
      <sheetName val="Bank"/>
      <sheetName val="Ark"/>
      <sheetName val="Pag."/>
      <sheetName val="V.#"/>
      <sheetName val="Centr"/>
      <sheetName val="Bilanci faqa1"/>
      <sheetName val="Aktiv-Pasiv-PASH 2"/>
      <sheetName val="Form. 3"/>
      <sheetName val="Amortizim 4"/>
      <sheetName val="Aktivet 5"/>
      <sheetName val="INVENTARI"/>
    </sheetNames>
    <sheetDataSet>
      <sheetData sheetId="0">
        <row r="2">
          <cell r="D2" t="str">
            <v>SUBJEKTI "AJSLI 2011" SH.P.K.</v>
          </cell>
        </row>
        <row r="3">
          <cell r="D3" t="str">
            <v>L13224001O</v>
          </cell>
        </row>
        <row r="4">
          <cell r="D4" t="str">
            <v>BASHKIA BERAT</v>
          </cell>
        </row>
        <row r="122">
          <cell r="J122" t="str">
            <v>QAZIM ÇALLMORI</v>
          </cell>
        </row>
        <row r="256">
          <cell r="T256">
            <v>0</v>
          </cell>
          <cell r="U256" t="e">
            <v>#DIV/0!</v>
          </cell>
          <cell r="V256">
            <v>0</v>
          </cell>
        </row>
        <row r="257">
          <cell r="T257">
            <v>0</v>
          </cell>
          <cell r="U257" t="e">
            <v>#DIV/0!</v>
          </cell>
          <cell r="V257">
            <v>0</v>
          </cell>
        </row>
        <row r="258">
          <cell r="T258">
            <v>0</v>
          </cell>
          <cell r="U258" t="e">
            <v>#DIV/0!</v>
          </cell>
          <cell r="V258">
            <v>0</v>
          </cell>
        </row>
        <row r="259">
          <cell r="T259">
            <v>0</v>
          </cell>
          <cell r="U259" t="e">
            <v>#DIV/0!</v>
          </cell>
          <cell r="V259">
            <v>0</v>
          </cell>
        </row>
        <row r="260">
          <cell r="T260">
            <v>0</v>
          </cell>
          <cell r="U260" t="e">
            <v>#DIV/0!</v>
          </cell>
          <cell r="V260">
            <v>0</v>
          </cell>
        </row>
        <row r="261">
          <cell r="T261">
            <v>0</v>
          </cell>
          <cell r="U261" t="e">
            <v>#DIV/0!</v>
          </cell>
          <cell r="V261">
            <v>0</v>
          </cell>
        </row>
        <row r="262">
          <cell r="T262">
            <v>0</v>
          </cell>
          <cell r="U262" t="e">
            <v>#DIV/0!</v>
          </cell>
          <cell r="V262">
            <v>0</v>
          </cell>
        </row>
        <row r="263">
          <cell r="T263">
            <v>0</v>
          </cell>
          <cell r="U263" t="e">
            <v>#DIV/0!</v>
          </cell>
          <cell r="V263">
            <v>0</v>
          </cell>
        </row>
        <row r="264">
          <cell r="T264">
            <v>0</v>
          </cell>
          <cell r="U264" t="e">
            <v>#DIV/0!</v>
          </cell>
          <cell r="V264">
            <v>0</v>
          </cell>
        </row>
        <row r="265">
          <cell r="T265">
            <v>0</v>
          </cell>
          <cell r="U265" t="e">
            <v>#DIV/0!</v>
          </cell>
          <cell r="V265">
            <v>0</v>
          </cell>
        </row>
        <row r="266">
          <cell r="T266">
            <v>0</v>
          </cell>
          <cell r="U266" t="e">
            <v>#DIV/0!</v>
          </cell>
          <cell r="V266">
            <v>0</v>
          </cell>
        </row>
        <row r="267">
          <cell r="T267">
            <v>0</v>
          </cell>
          <cell r="U267" t="e">
            <v>#DIV/0!</v>
          </cell>
          <cell r="V267">
            <v>0</v>
          </cell>
        </row>
      </sheetData>
      <sheetData sheetId="1"/>
      <sheetData sheetId="2"/>
      <sheetData sheetId="3">
        <row r="15">
          <cell r="O15">
            <v>0</v>
          </cell>
          <cell r="P15" t="e">
            <v>#DIV/0!</v>
          </cell>
          <cell r="Q15">
            <v>0</v>
          </cell>
        </row>
        <row r="16">
          <cell r="O16">
            <v>0</v>
          </cell>
          <cell r="P16" t="e">
            <v>#DIV/0!</v>
          </cell>
          <cell r="Q16">
            <v>0</v>
          </cell>
        </row>
        <row r="17">
          <cell r="O17">
            <v>0</v>
          </cell>
          <cell r="P17" t="e">
            <v>#DIV/0!</v>
          </cell>
          <cell r="Q17">
            <v>0</v>
          </cell>
        </row>
        <row r="18">
          <cell r="O18">
            <v>0</v>
          </cell>
          <cell r="P18" t="e">
            <v>#DIV/0!</v>
          </cell>
          <cell r="Q18">
            <v>0</v>
          </cell>
        </row>
        <row r="19">
          <cell r="O19">
            <v>0</v>
          </cell>
          <cell r="P19" t="e">
            <v>#DIV/0!</v>
          </cell>
          <cell r="Q19">
            <v>0</v>
          </cell>
        </row>
        <row r="20">
          <cell r="O20">
            <v>0</v>
          </cell>
          <cell r="P20" t="e">
            <v>#DIV/0!</v>
          </cell>
          <cell r="Q20">
            <v>0</v>
          </cell>
        </row>
        <row r="119">
          <cell r="D119" t="str">
            <v>Pjese Ashensoresh 2 e 6 kate</v>
          </cell>
          <cell r="E119" t="str">
            <v>cope</v>
          </cell>
          <cell r="O119">
            <v>305</v>
          </cell>
          <cell r="P119">
            <v>546.04575163398692</v>
          </cell>
          <cell r="Q119">
            <v>166543.954248366</v>
          </cell>
        </row>
        <row r="120">
          <cell r="D120" t="str">
            <v>Ashensor me 6 kate</v>
          </cell>
          <cell r="E120" t="str">
            <v>cope</v>
          </cell>
          <cell r="O120">
            <v>1</v>
          </cell>
          <cell r="P120">
            <v>1000000</v>
          </cell>
          <cell r="Q120">
            <v>1000000</v>
          </cell>
        </row>
        <row r="121">
          <cell r="D121" t="str">
            <v>Ashensor me 3 kate</v>
          </cell>
          <cell r="E121" t="str">
            <v>cope</v>
          </cell>
          <cell r="O121">
            <v>0</v>
          </cell>
          <cell r="P121" t="e">
            <v>#DIV/0!</v>
          </cell>
          <cell r="Q121">
            <v>0</v>
          </cell>
        </row>
        <row r="122">
          <cell r="D122" t="str">
            <v>Ashensor me 2 kate</v>
          </cell>
          <cell r="E122" t="str">
            <v>cope</v>
          </cell>
          <cell r="O122">
            <v>0</v>
          </cell>
          <cell r="P122" t="e">
            <v>#DIV/0!</v>
          </cell>
          <cell r="Q122">
            <v>0</v>
          </cell>
        </row>
        <row r="123">
          <cell r="O123">
            <v>0</v>
          </cell>
          <cell r="P123" t="e">
            <v>#DIV/0!</v>
          </cell>
          <cell r="Q123">
            <v>0</v>
          </cell>
        </row>
      </sheetData>
      <sheetData sheetId="4"/>
      <sheetData sheetId="5"/>
      <sheetData sheetId="6"/>
      <sheetData sheetId="7">
        <row r="10">
          <cell r="BK10">
            <v>0</v>
          </cell>
          <cell r="BL10">
            <v>0</v>
          </cell>
          <cell r="BO10">
            <v>0</v>
          </cell>
          <cell r="BQ10">
            <v>0</v>
          </cell>
          <cell r="BR10">
            <v>0</v>
          </cell>
        </row>
        <row r="11">
          <cell r="BK11">
            <v>0</v>
          </cell>
          <cell r="BL11">
            <v>0</v>
          </cell>
          <cell r="BM11">
            <v>12</v>
          </cell>
          <cell r="BN11">
            <v>10</v>
          </cell>
          <cell r="BO11">
            <v>0</v>
          </cell>
          <cell r="BP11">
            <v>10</v>
          </cell>
          <cell r="BQ11">
            <v>0</v>
          </cell>
          <cell r="BR11">
            <v>0</v>
          </cell>
        </row>
        <row r="12">
          <cell r="BK12">
            <v>0</v>
          </cell>
          <cell r="BL12">
            <v>0</v>
          </cell>
          <cell r="BN12">
            <v>10</v>
          </cell>
          <cell r="BO12">
            <v>0</v>
          </cell>
          <cell r="BP12">
            <v>10</v>
          </cell>
          <cell r="BR12">
            <v>0</v>
          </cell>
        </row>
        <row r="14">
          <cell r="BK14">
            <v>0</v>
          </cell>
          <cell r="BL14">
            <v>0</v>
          </cell>
          <cell r="BO14">
            <v>0</v>
          </cell>
          <cell r="BQ14">
            <v>0</v>
          </cell>
          <cell r="BR14">
            <v>0</v>
          </cell>
        </row>
        <row r="15">
          <cell r="BK15">
            <v>0</v>
          </cell>
          <cell r="BL15">
            <v>0</v>
          </cell>
          <cell r="BO15">
            <v>0</v>
          </cell>
          <cell r="BQ15">
            <v>0</v>
          </cell>
          <cell r="BR15">
            <v>0</v>
          </cell>
        </row>
        <row r="16">
          <cell r="BK16">
            <v>0</v>
          </cell>
          <cell r="BL16">
            <v>0</v>
          </cell>
          <cell r="BM16">
            <v>12</v>
          </cell>
          <cell r="BN16">
            <v>0</v>
          </cell>
          <cell r="BO16">
            <v>0</v>
          </cell>
          <cell r="BP16">
            <v>5</v>
          </cell>
          <cell r="BQ16">
            <v>0</v>
          </cell>
          <cell r="BR16">
            <v>0</v>
          </cell>
        </row>
        <row r="17">
          <cell r="BK17">
            <v>0</v>
          </cell>
          <cell r="BL17">
            <v>0</v>
          </cell>
          <cell r="BM17">
            <v>0</v>
          </cell>
          <cell r="BN17">
            <v>2</v>
          </cell>
          <cell r="BO17">
            <v>0</v>
          </cell>
          <cell r="BP17">
            <v>5</v>
          </cell>
          <cell r="BQ17">
            <v>0</v>
          </cell>
          <cell r="BR17">
            <v>0</v>
          </cell>
        </row>
        <row r="18">
          <cell r="BK18">
            <v>0</v>
          </cell>
          <cell r="BL18">
            <v>0</v>
          </cell>
          <cell r="BO18">
            <v>0</v>
          </cell>
          <cell r="BQ18">
            <v>0</v>
          </cell>
          <cell r="BR18">
            <v>0</v>
          </cell>
        </row>
        <row r="19">
          <cell r="BK19">
            <v>0</v>
          </cell>
          <cell r="BL19">
            <v>0</v>
          </cell>
          <cell r="BM19">
            <v>12</v>
          </cell>
          <cell r="BN19">
            <v>0</v>
          </cell>
          <cell r="BO19">
            <v>0</v>
          </cell>
          <cell r="BP19">
            <v>20</v>
          </cell>
          <cell r="BQ19">
            <v>0</v>
          </cell>
          <cell r="BR19">
            <v>0</v>
          </cell>
        </row>
        <row r="20">
          <cell r="BK20">
            <v>0</v>
          </cell>
          <cell r="BL20">
            <v>0</v>
          </cell>
          <cell r="BN20">
            <v>10</v>
          </cell>
          <cell r="BO20">
            <v>0</v>
          </cell>
          <cell r="BP20">
            <v>20</v>
          </cell>
          <cell r="BQ20">
            <v>0</v>
          </cell>
          <cell r="BR20">
            <v>0</v>
          </cell>
        </row>
        <row r="21">
          <cell r="BK21">
            <v>0</v>
          </cell>
          <cell r="BL21">
            <v>0</v>
          </cell>
          <cell r="BO21">
            <v>0</v>
          </cell>
          <cell r="BQ21">
            <v>0</v>
          </cell>
          <cell r="BR21">
            <v>0</v>
          </cell>
        </row>
        <row r="22">
          <cell r="BK22">
            <v>0</v>
          </cell>
          <cell r="BL22">
            <v>0</v>
          </cell>
          <cell r="BM22">
            <v>12</v>
          </cell>
          <cell r="BN22">
            <v>0</v>
          </cell>
          <cell r="BO22">
            <v>0</v>
          </cell>
          <cell r="BP22">
            <v>20</v>
          </cell>
          <cell r="BQ22">
            <v>0</v>
          </cell>
          <cell r="BR22">
            <v>0</v>
          </cell>
        </row>
        <row r="23">
          <cell r="BK23">
            <v>0</v>
          </cell>
          <cell r="BL23">
            <v>0</v>
          </cell>
          <cell r="BN23">
            <v>10</v>
          </cell>
          <cell r="BO23">
            <v>0</v>
          </cell>
          <cell r="BP23">
            <v>20</v>
          </cell>
          <cell r="BQ23">
            <v>0</v>
          </cell>
          <cell r="BR23">
            <v>0</v>
          </cell>
        </row>
        <row r="24">
          <cell r="BK24">
            <v>0</v>
          </cell>
          <cell r="BL24">
            <v>0</v>
          </cell>
          <cell r="BO24">
            <v>0</v>
          </cell>
          <cell r="BQ24">
            <v>0</v>
          </cell>
          <cell r="BR24">
            <v>0</v>
          </cell>
        </row>
        <row r="25">
          <cell r="BK25">
            <v>0</v>
          </cell>
          <cell r="BL25">
            <v>0</v>
          </cell>
          <cell r="BM25">
            <v>12</v>
          </cell>
          <cell r="BN25">
            <v>0</v>
          </cell>
          <cell r="BO25">
            <v>0</v>
          </cell>
          <cell r="BP25">
            <v>25</v>
          </cell>
          <cell r="BQ25">
            <v>0</v>
          </cell>
          <cell r="BR25">
            <v>0</v>
          </cell>
        </row>
        <row r="26">
          <cell r="BK26">
            <v>0</v>
          </cell>
          <cell r="BL26">
            <v>0</v>
          </cell>
          <cell r="BM26">
            <v>8</v>
          </cell>
          <cell r="BN26">
            <v>0</v>
          </cell>
          <cell r="BO26">
            <v>0</v>
          </cell>
          <cell r="BP26">
            <v>25</v>
          </cell>
          <cell r="BQ26">
            <v>0</v>
          </cell>
          <cell r="BR26">
            <v>0</v>
          </cell>
        </row>
        <row r="28">
          <cell r="BK28">
            <v>0</v>
          </cell>
          <cell r="BL28">
            <v>0</v>
          </cell>
          <cell r="BO28">
            <v>0</v>
          </cell>
          <cell r="BQ28">
            <v>0</v>
          </cell>
          <cell r="BR28">
            <v>0</v>
          </cell>
        </row>
      </sheetData>
      <sheetData sheetId="8">
        <row r="11">
          <cell r="AM11">
            <v>3206456.008823528</v>
          </cell>
          <cell r="AN11">
            <v>0</v>
          </cell>
        </row>
        <row r="12">
          <cell r="AM12">
            <v>1818364.3899999985</v>
          </cell>
          <cell r="AN12">
            <v>0</v>
          </cell>
        </row>
        <row r="13">
          <cell r="AM13">
            <v>280079.48999999836</v>
          </cell>
          <cell r="AN13">
            <v>0</v>
          </cell>
        </row>
        <row r="14">
          <cell r="AM14">
            <v>1538284.9000000001</v>
          </cell>
          <cell r="AN14">
            <v>0</v>
          </cell>
        </row>
        <row r="15">
          <cell r="AM15">
            <v>221547.66457516345</v>
          </cell>
          <cell r="AN15">
            <v>0</v>
          </cell>
        </row>
        <row r="16">
          <cell r="AM16">
            <v>0.31000000005587935</v>
          </cell>
          <cell r="AN16">
            <v>0</v>
          </cell>
        </row>
        <row r="17">
          <cell r="AM17">
            <v>221547.35457516339</v>
          </cell>
          <cell r="AN17">
            <v>0</v>
          </cell>
        </row>
        <row r="18">
          <cell r="AM18">
            <v>0</v>
          </cell>
          <cell r="AN18">
            <v>0</v>
          </cell>
        </row>
        <row r="20">
          <cell r="AM20">
            <v>1166543.9542483659</v>
          </cell>
          <cell r="AN20">
            <v>0</v>
          </cell>
        </row>
        <row r="21">
          <cell r="AM21">
            <v>0</v>
          </cell>
          <cell r="AN21">
            <v>0</v>
          </cell>
        </row>
        <row r="22">
          <cell r="AM22">
            <v>0</v>
          </cell>
          <cell r="AN22">
            <v>0</v>
          </cell>
        </row>
        <row r="23">
          <cell r="AM23">
            <v>0</v>
          </cell>
          <cell r="AN23">
            <v>0</v>
          </cell>
        </row>
        <row r="24">
          <cell r="AM24">
            <v>1166543.9542483659</v>
          </cell>
          <cell r="AN24">
            <v>0</v>
          </cell>
        </row>
        <row r="25">
          <cell r="AM25">
            <v>0</v>
          </cell>
          <cell r="AN25">
            <v>0</v>
          </cell>
        </row>
        <row r="28">
          <cell r="AM28">
            <v>0</v>
          </cell>
          <cell r="AN28">
            <v>0</v>
          </cell>
        </row>
        <row r="29">
          <cell r="AM29">
            <v>0</v>
          </cell>
          <cell r="AN29">
            <v>0</v>
          </cell>
        </row>
        <row r="30">
          <cell r="AM30">
            <v>0</v>
          </cell>
          <cell r="AN30">
            <v>0</v>
          </cell>
        </row>
        <row r="31">
          <cell r="F31">
            <v>0</v>
          </cell>
          <cell r="N31">
            <v>0</v>
          </cell>
          <cell r="W31">
            <v>0</v>
          </cell>
          <cell r="AE31">
            <v>0</v>
          </cell>
          <cell r="AM31">
            <v>0</v>
          </cell>
          <cell r="AN31">
            <v>0</v>
          </cell>
        </row>
        <row r="32">
          <cell r="F32">
            <v>0</v>
          </cell>
          <cell r="N32">
            <v>0</v>
          </cell>
          <cell r="W32">
            <v>0</v>
          </cell>
          <cell r="AE32">
            <v>0</v>
          </cell>
          <cell r="AM32">
            <v>0</v>
          </cell>
          <cell r="AN32">
            <v>0</v>
          </cell>
        </row>
        <row r="33">
          <cell r="D33">
            <v>0</v>
          </cell>
          <cell r="F33">
            <v>0</v>
          </cell>
          <cell r="N33">
            <v>0</v>
          </cell>
          <cell r="W33">
            <v>0</v>
          </cell>
          <cell r="AE33">
            <v>0</v>
          </cell>
          <cell r="AM33">
            <v>0</v>
          </cell>
          <cell r="AN33">
            <v>0</v>
          </cell>
        </row>
        <row r="34">
          <cell r="D34">
            <v>0</v>
          </cell>
          <cell r="F34">
            <v>0</v>
          </cell>
          <cell r="N34">
            <v>0</v>
          </cell>
          <cell r="W34">
            <v>0</v>
          </cell>
          <cell r="AE34">
            <v>0</v>
          </cell>
          <cell r="AM34">
            <v>0</v>
          </cell>
          <cell r="AN34">
            <v>0</v>
          </cell>
        </row>
        <row r="35">
          <cell r="D35">
            <v>0</v>
          </cell>
          <cell r="F35">
            <v>0</v>
          </cell>
          <cell r="N35">
            <v>0</v>
          </cell>
          <cell r="W35">
            <v>0</v>
          </cell>
          <cell r="AE35">
            <v>0</v>
          </cell>
          <cell r="AM35">
            <v>3206456.008823528</v>
          </cell>
          <cell r="AN35">
            <v>0</v>
          </cell>
        </row>
        <row r="56">
          <cell r="AM56">
            <v>3063908.1999999997</v>
          </cell>
          <cell r="AN56">
            <v>0</v>
          </cell>
        </row>
        <row r="57">
          <cell r="T57">
            <v>0</v>
          </cell>
          <cell r="AM57">
            <v>0</v>
          </cell>
          <cell r="AN57">
            <v>0</v>
          </cell>
        </row>
        <row r="58">
          <cell r="T58">
            <v>0</v>
          </cell>
          <cell r="AM58">
            <v>0</v>
          </cell>
          <cell r="AN58">
            <v>0</v>
          </cell>
        </row>
        <row r="59">
          <cell r="T59">
            <v>0</v>
          </cell>
          <cell r="AM59">
            <v>0</v>
          </cell>
          <cell r="AN59">
            <v>0</v>
          </cell>
        </row>
        <row r="60">
          <cell r="T60">
            <v>0</v>
          </cell>
          <cell r="AM60">
            <v>3063908.1999999997</v>
          </cell>
          <cell r="AN60">
            <v>0</v>
          </cell>
        </row>
        <row r="61">
          <cell r="AM61">
            <v>141364.19999999972</v>
          </cell>
          <cell r="AN61">
            <v>0</v>
          </cell>
        </row>
        <row r="62">
          <cell r="AM62">
            <v>104298</v>
          </cell>
          <cell r="AN62">
            <v>0</v>
          </cell>
        </row>
        <row r="63">
          <cell r="AM63">
            <v>9765</v>
          </cell>
          <cell r="AN63">
            <v>0</v>
          </cell>
        </row>
        <row r="64">
          <cell r="AM64">
            <v>3500</v>
          </cell>
          <cell r="AN64">
            <v>0</v>
          </cell>
        </row>
        <row r="65">
          <cell r="AM65">
            <v>0</v>
          </cell>
          <cell r="AN65">
            <v>0</v>
          </cell>
        </row>
        <row r="66">
          <cell r="AM66">
            <v>0</v>
          </cell>
          <cell r="AN66">
            <v>0</v>
          </cell>
        </row>
        <row r="67">
          <cell r="AM67">
            <v>0</v>
          </cell>
          <cell r="AN67">
            <v>0</v>
          </cell>
        </row>
        <row r="68">
          <cell r="AM68">
            <v>0</v>
          </cell>
          <cell r="AN68">
            <v>0</v>
          </cell>
        </row>
        <row r="69">
          <cell r="AM69">
            <v>2804981</v>
          </cell>
          <cell r="AN69">
            <v>0</v>
          </cell>
        </row>
        <row r="71">
          <cell r="AM71">
            <v>0</v>
          </cell>
          <cell r="AN71">
            <v>0</v>
          </cell>
        </row>
        <row r="72">
          <cell r="AM72">
            <v>0</v>
          </cell>
          <cell r="AN72">
            <v>0</v>
          </cell>
        </row>
        <row r="76">
          <cell r="AM76">
            <v>142547.80882352934</v>
          </cell>
          <cell r="AN76">
            <v>0</v>
          </cell>
        </row>
        <row r="77">
          <cell r="AM77">
            <v>0</v>
          </cell>
          <cell r="AN77">
            <v>0</v>
          </cell>
        </row>
        <row r="78">
          <cell r="AM78">
            <v>0</v>
          </cell>
          <cell r="AN78">
            <v>0</v>
          </cell>
        </row>
        <row r="79">
          <cell r="AM79">
            <v>142547.80882352934</v>
          </cell>
          <cell r="AN79">
            <v>0</v>
          </cell>
        </row>
        <row r="80">
          <cell r="AM80">
            <v>3206456.0088235289</v>
          </cell>
          <cell r="AN80">
            <v>0</v>
          </cell>
        </row>
        <row r="97">
          <cell r="AM97">
            <v>1116666</v>
          </cell>
        </row>
        <row r="98">
          <cell r="AM98">
            <v>1116666</v>
          </cell>
        </row>
        <row r="99">
          <cell r="AM99">
            <v>0</v>
          </cell>
        </row>
        <row r="101">
          <cell r="AM101">
            <v>958279.54575163405</v>
          </cell>
        </row>
        <row r="102">
          <cell r="AM102">
            <v>800042.04575163405</v>
          </cell>
        </row>
        <row r="103">
          <cell r="AM103">
            <v>0</v>
          </cell>
        </row>
        <row r="104">
          <cell r="AM104">
            <v>1966586</v>
          </cell>
        </row>
        <row r="105">
          <cell r="AM105">
            <v>1166543.9542483659</v>
          </cell>
        </row>
        <row r="106">
          <cell r="AM106">
            <v>150796</v>
          </cell>
        </row>
        <row r="107">
          <cell r="AM107">
            <v>127340</v>
          </cell>
        </row>
        <row r="108">
          <cell r="AM108">
            <v>23456</v>
          </cell>
        </row>
        <row r="109">
          <cell r="AM109">
            <v>0</v>
          </cell>
        </row>
        <row r="110">
          <cell r="AM110">
            <v>7441.5000000000018</v>
          </cell>
        </row>
        <row r="111">
          <cell r="AM111">
            <v>0</v>
          </cell>
        </row>
        <row r="112">
          <cell r="AM112">
            <v>0</v>
          </cell>
        </row>
        <row r="113">
          <cell r="AM113">
            <v>0</v>
          </cell>
        </row>
        <row r="114">
          <cell r="AM114">
            <v>0</v>
          </cell>
        </row>
        <row r="115">
          <cell r="AM115">
            <v>0</v>
          </cell>
        </row>
        <row r="116">
          <cell r="AM116">
            <v>0</v>
          </cell>
        </row>
        <row r="117">
          <cell r="AM117">
            <v>0</v>
          </cell>
        </row>
        <row r="118">
          <cell r="AM118">
            <v>7441.5000000000018</v>
          </cell>
        </row>
        <row r="119">
          <cell r="AM119">
            <v>0</v>
          </cell>
        </row>
        <row r="120">
          <cell r="AM120">
            <v>0</v>
          </cell>
        </row>
        <row r="121">
          <cell r="AM121">
            <v>0</v>
          </cell>
        </row>
        <row r="124">
          <cell r="AM124">
            <v>158386.45424836595</v>
          </cell>
        </row>
        <row r="126">
          <cell r="AM126">
            <v>15838.645424836595</v>
          </cell>
        </row>
        <row r="127">
          <cell r="AM127">
            <v>142547.80882352934</v>
          </cell>
        </row>
        <row r="140">
          <cell r="F140">
            <v>0</v>
          </cell>
          <cell r="G140">
            <v>20000</v>
          </cell>
          <cell r="H140">
            <v>0</v>
          </cell>
          <cell r="L140">
            <v>0</v>
          </cell>
          <cell r="Y140">
            <v>0</v>
          </cell>
          <cell r="AE140">
            <v>0</v>
          </cell>
        </row>
        <row r="147">
          <cell r="O147">
            <v>0</v>
          </cell>
        </row>
        <row r="232">
          <cell r="N232">
            <v>958279.54575163405</v>
          </cell>
        </row>
        <row r="285">
          <cell r="W285">
            <v>1116666</v>
          </cell>
        </row>
        <row r="314">
          <cell r="M314">
            <v>958279.54575163405</v>
          </cell>
        </row>
        <row r="337">
          <cell r="I337">
            <v>0</v>
          </cell>
        </row>
      </sheetData>
      <sheetData sheetId="9">
        <row r="95">
          <cell r="F95" t="str">
            <v>QAZIM ÇALLMORI</v>
          </cell>
        </row>
      </sheetData>
      <sheetData sheetId="10">
        <row r="2">
          <cell r="B2" t="str">
            <v>SUBJEKTI "AJSLI 2011" SH.P.K.</v>
          </cell>
        </row>
        <row r="3">
          <cell r="B3" t="str">
            <v>L13224001O</v>
          </cell>
        </row>
        <row r="4">
          <cell r="B4" t="str">
            <v>BASHKIA BERAT</v>
          </cell>
        </row>
      </sheetData>
      <sheetData sheetId="11"/>
      <sheetData sheetId="12">
        <row r="1">
          <cell r="B1" t="str">
            <v>SUBJEKTI "AJSLI 2011" SH.P.K.</v>
          </cell>
        </row>
        <row r="2">
          <cell r="B2" t="str">
            <v>L13224001O</v>
          </cell>
        </row>
        <row r="3">
          <cell r="B3" t="str">
            <v>BASHKIA BERAT</v>
          </cell>
        </row>
        <row r="11">
          <cell r="H11">
            <v>0</v>
          </cell>
          <cell r="J11">
            <v>0</v>
          </cell>
        </row>
        <row r="16">
          <cell r="H16">
            <v>0</v>
          </cell>
          <cell r="J16">
            <v>0</v>
          </cell>
        </row>
        <row r="19">
          <cell r="H19">
            <v>0</v>
          </cell>
          <cell r="J19">
            <v>0</v>
          </cell>
        </row>
        <row r="22">
          <cell r="H22">
            <v>0</v>
          </cell>
          <cell r="J22">
            <v>0</v>
          </cell>
        </row>
        <row r="25">
          <cell r="H25">
            <v>0</v>
          </cell>
          <cell r="J25">
            <v>0</v>
          </cell>
        </row>
      </sheetData>
      <sheetData sheetId="13">
        <row r="25">
          <cell r="F25" t="str">
            <v>QAZIM ÇALLMORI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3:N100"/>
  <sheetViews>
    <sheetView topLeftCell="A73" workbookViewId="0">
      <selection activeCell="E6" sqref="E6:I6"/>
    </sheetView>
  </sheetViews>
  <sheetFormatPr defaultRowHeight="12.75"/>
  <cols>
    <col min="1" max="1" width="3.42578125" customWidth="1"/>
    <col min="2" max="2" width="6.5703125" customWidth="1"/>
    <col min="3" max="3" width="18.42578125" customWidth="1"/>
    <col min="4" max="4" width="9.85546875" customWidth="1"/>
    <col min="5" max="5" width="16.28515625" customWidth="1"/>
    <col min="6" max="6" width="6.42578125" customWidth="1"/>
    <col min="9" max="9" width="4.85546875" customWidth="1"/>
    <col min="10" max="10" width="9.42578125" customWidth="1"/>
  </cols>
  <sheetData>
    <row r="3" spans="1:10" ht="15.75" thickBot="1">
      <c r="A3" s="1"/>
    </row>
    <row r="4" spans="1:10">
      <c r="A4" s="2"/>
      <c r="B4" s="3"/>
      <c r="C4" s="3"/>
      <c r="D4" s="3"/>
      <c r="E4" s="3"/>
      <c r="F4" s="3"/>
      <c r="G4" s="3"/>
      <c r="H4" s="3"/>
      <c r="I4" s="3"/>
      <c r="J4" s="4"/>
    </row>
    <row r="5" spans="1:10" ht="23.25" customHeight="1">
      <c r="A5" s="5"/>
      <c r="B5" s="6" t="s">
        <v>0</v>
      </c>
      <c r="C5" s="6"/>
      <c r="D5" s="7"/>
      <c r="E5" s="269" t="s">
        <v>1</v>
      </c>
      <c r="F5" s="269"/>
      <c r="G5" s="269"/>
      <c r="H5" s="269"/>
      <c r="I5" s="269"/>
      <c r="J5" s="8"/>
    </row>
    <row r="6" spans="1:10" ht="13.5">
      <c r="A6" s="5"/>
      <c r="B6" s="7" t="s">
        <v>2</v>
      </c>
      <c r="C6" s="7"/>
      <c r="D6" s="7"/>
      <c r="E6" s="269" t="s">
        <v>3</v>
      </c>
      <c r="F6" s="269"/>
      <c r="G6" s="269"/>
      <c r="H6" s="269"/>
      <c r="I6" s="269"/>
      <c r="J6" s="8"/>
    </row>
    <row r="7" spans="1:10" ht="13.5">
      <c r="A7" s="5"/>
      <c r="B7" s="262" t="s">
        <v>4</v>
      </c>
      <c r="C7" s="262"/>
      <c r="D7" s="7"/>
      <c r="E7" s="270" t="s">
        <v>5</v>
      </c>
      <c r="F7" s="270"/>
      <c r="G7" s="270"/>
      <c r="H7" s="270"/>
      <c r="I7" s="270"/>
      <c r="J7" s="8"/>
    </row>
    <row r="8" spans="1:10" ht="13.5">
      <c r="A8" s="5"/>
      <c r="B8" s="7"/>
      <c r="C8" s="7"/>
      <c r="D8" s="7"/>
      <c r="E8" s="7"/>
      <c r="F8" s="7"/>
      <c r="G8" s="9"/>
      <c r="H8" s="9"/>
      <c r="I8" s="7"/>
      <c r="J8" s="8"/>
    </row>
    <row r="9" spans="1:10" ht="13.5">
      <c r="A9" s="5"/>
      <c r="B9" s="262" t="s">
        <v>6</v>
      </c>
      <c r="C9" s="262"/>
      <c r="D9" s="7"/>
      <c r="E9" s="10" t="s">
        <v>7</v>
      </c>
      <c r="F9" s="11"/>
      <c r="G9" s="7"/>
      <c r="H9" s="7"/>
      <c r="I9" s="7"/>
      <c r="J9" s="8"/>
    </row>
    <row r="10" spans="1:10" ht="13.5">
      <c r="A10" s="5"/>
      <c r="B10" s="262" t="s">
        <v>8</v>
      </c>
      <c r="C10" s="262"/>
      <c r="D10" s="262"/>
      <c r="E10" s="10" t="s">
        <v>9</v>
      </c>
      <c r="F10" s="11"/>
      <c r="G10" s="7"/>
      <c r="H10" s="7"/>
      <c r="I10" s="7"/>
      <c r="J10" s="8"/>
    </row>
    <row r="11" spans="1:10" ht="13.5">
      <c r="A11" s="5"/>
      <c r="B11" s="7"/>
      <c r="C11" s="7"/>
      <c r="D11" s="7"/>
      <c r="E11" s="7"/>
      <c r="F11" s="7"/>
      <c r="G11" s="7"/>
      <c r="H11" s="7"/>
      <c r="I11" s="7"/>
      <c r="J11" s="8"/>
    </row>
    <row r="12" spans="1:10" ht="13.5">
      <c r="A12" s="5"/>
      <c r="B12" s="262" t="s">
        <v>10</v>
      </c>
      <c r="C12" s="262"/>
      <c r="D12" s="7"/>
      <c r="E12" s="269" t="s">
        <v>11</v>
      </c>
      <c r="F12" s="269"/>
      <c r="G12" s="269"/>
      <c r="H12" s="269"/>
      <c r="I12" s="269"/>
      <c r="J12" s="8"/>
    </row>
    <row r="13" spans="1:10" ht="13.5">
      <c r="A13" s="5"/>
      <c r="B13" s="12"/>
      <c r="C13" s="12"/>
      <c r="D13" s="12"/>
      <c r="E13" s="13"/>
      <c r="F13" s="13"/>
      <c r="G13" s="13"/>
      <c r="H13" s="13"/>
      <c r="I13" s="13"/>
      <c r="J13" s="8"/>
    </row>
    <row r="14" spans="1:10" ht="13.5">
      <c r="A14" s="5"/>
      <c r="B14" s="12"/>
      <c r="C14" s="12"/>
      <c r="D14" s="12"/>
      <c r="E14" s="13"/>
      <c r="F14" s="13"/>
      <c r="G14" s="13"/>
      <c r="H14" s="13"/>
      <c r="I14" s="13"/>
      <c r="J14" s="8"/>
    </row>
    <row r="15" spans="1:10" ht="35.25">
      <c r="A15" s="271" t="s">
        <v>12</v>
      </c>
      <c r="B15" s="272"/>
      <c r="C15" s="272"/>
      <c r="D15" s="272"/>
      <c r="E15" s="272"/>
      <c r="F15" s="272"/>
      <c r="G15" s="272"/>
      <c r="H15" s="272"/>
      <c r="I15" s="272"/>
      <c r="J15" s="273"/>
    </row>
    <row r="16" spans="1:10" ht="35.25">
      <c r="A16" s="14"/>
      <c r="B16" s="15"/>
      <c r="C16" s="15"/>
      <c r="D16" s="15"/>
      <c r="E16" s="15"/>
      <c r="F16" s="15"/>
      <c r="G16" s="15"/>
      <c r="H16" s="15"/>
      <c r="I16" s="15"/>
      <c r="J16" s="16"/>
    </row>
    <row r="17" spans="1:10" ht="27">
      <c r="A17" s="263" t="s">
        <v>13</v>
      </c>
      <c r="B17" s="264"/>
      <c r="C17" s="264"/>
      <c r="D17" s="264"/>
      <c r="E17" s="264"/>
      <c r="F17" s="264"/>
      <c r="G17" s="264"/>
      <c r="H17" s="264"/>
      <c r="I17" s="264"/>
      <c r="J17" s="265"/>
    </row>
    <row r="18" spans="1:10" ht="27">
      <c r="A18" s="17"/>
      <c r="B18" s="18"/>
      <c r="C18" s="18"/>
      <c r="D18" s="18"/>
      <c r="E18" s="18"/>
      <c r="F18" s="18"/>
      <c r="G18" s="18"/>
      <c r="H18" s="18"/>
      <c r="I18" s="18"/>
      <c r="J18" s="19"/>
    </row>
    <row r="19" spans="1:10" ht="13.5">
      <c r="A19" s="20"/>
      <c r="B19" s="266" t="s">
        <v>14</v>
      </c>
      <c r="C19" s="266"/>
      <c r="D19" s="266"/>
      <c r="E19" s="266"/>
      <c r="F19" s="266"/>
      <c r="G19" s="266"/>
      <c r="H19" s="266"/>
      <c r="I19" s="266"/>
      <c r="J19" s="21"/>
    </row>
    <row r="20" spans="1:10">
      <c r="A20" s="22"/>
      <c r="B20" s="267"/>
      <c r="C20" s="267"/>
      <c r="D20" s="267"/>
      <c r="E20" s="267"/>
      <c r="F20" s="267"/>
      <c r="G20" s="267"/>
      <c r="H20" s="267"/>
      <c r="I20" s="267"/>
      <c r="J20" s="23"/>
    </row>
    <row r="21" spans="1:10">
      <c r="A21" s="22"/>
      <c r="B21" s="24"/>
      <c r="C21" s="24"/>
      <c r="D21" s="24"/>
      <c r="E21" s="24"/>
      <c r="F21" s="24"/>
      <c r="G21" s="24"/>
      <c r="H21" s="24"/>
      <c r="I21" s="24"/>
      <c r="J21" s="23"/>
    </row>
    <row r="22" spans="1:10">
      <c r="A22" s="22"/>
      <c r="B22" s="24"/>
      <c r="C22" s="24"/>
      <c r="D22" s="24"/>
      <c r="E22" s="24"/>
      <c r="F22" s="24"/>
      <c r="G22" s="24"/>
      <c r="H22" s="24"/>
      <c r="I22" s="24"/>
      <c r="J22" s="23"/>
    </row>
    <row r="23" spans="1:10" ht="70.5" customHeight="1">
      <c r="A23" s="20"/>
      <c r="B23" s="7"/>
      <c r="C23" s="7"/>
      <c r="D23" s="25" t="s">
        <v>15</v>
      </c>
      <c r="E23" s="6"/>
      <c r="F23" s="7"/>
      <c r="G23" s="7"/>
      <c r="H23" s="7"/>
      <c r="I23" s="7"/>
      <c r="J23" s="26"/>
    </row>
    <row r="24" spans="1:10">
      <c r="A24" s="22"/>
      <c r="B24" s="24"/>
      <c r="C24" s="24"/>
      <c r="D24" s="24"/>
      <c r="E24" s="24"/>
      <c r="F24" s="24"/>
      <c r="G24" s="24"/>
      <c r="H24" s="24"/>
      <c r="I24" s="24"/>
      <c r="J24" s="23"/>
    </row>
    <row r="25" spans="1:10">
      <c r="A25" s="22"/>
      <c r="B25" s="24"/>
      <c r="C25" s="24"/>
      <c r="D25" s="24"/>
      <c r="E25" s="24"/>
      <c r="F25" s="24"/>
      <c r="G25" s="24"/>
      <c r="H25" s="24"/>
      <c r="I25" s="24"/>
      <c r="J25" s="23"/>
    </row>
    <row r="26" spans="1:10">
      <c r="A26" s="22"/>
      <c r="B26" s="24"/>
      <c r="C26" s="24"/>
      <c r="D26" s="24"/>
      <c r="E26" s="24"/>
      <c r="F26" s="24"/>
      <c r="G26" s="24"/>
      <c r="H26" s="24"/>
      <c r="I26" s="24"/>
      <c r="J26" s="23"/>
    </row>
    <row r="27" spans="1:10">
      <c r="A27" s="22"/>
      <c r="B27" s="24"/>
      <c r="C27" s="24"/>
      <c r="D27" s="24"/>
      <c r="E27" s="24"/>
      <c r="F27" s="24"/>
      <c r="G27" s="24"/>
      <c r="H27" s="24"/>
      <c r="I27" s="24"/>
      <c r="J27" s="23"/>
    </row>
    <row r="28" spans="1:10">
      <c r="A28" s="22"/>
      <c r="B28" s="24"/>
      <c r="C28" s="24"/>
      <c r="D28" s="24"/>
      <c r="E28" s="24"/>
      <c r="F28" s="24"/>
      <c r="G28" s="24"/>
      <c r="H28" s="24"/>
      <c r="I28" s="24"/>
      <c r="J28" s="23"/>
    </row>
    <row r="29" spans="1:10">
      <c r="A29" s="22"/>
      <c r="B29" s="24"/>
      <c r="C29" s="24"/>
      <c r="D29" s="24"/>
      <c r="E29" s="24"/>
      <c r="F29" s="24"/>
      <c r="G29" s="24"/>
      <c r="H29" s="24"/>
      <c r="I29" s="24"/>
      <c r="J29" s="23"/>
    </row>
    <row r="30" spans="1:10">
      <c r="A30" s="22"/>
      <c r="B30" s="24"/>
      <c r="C30" s="24"/>
      <c r="D30" s="24"/>
      <c r="E30" s="24"/>
      <c r="F30" s="24"/>
      <c r="G30" s="24"/>
      <c r="H30" s="24"/>
      <c r="I30" s="24"/>
      <c r="J30" s="23"/>
    </row>
    <row r="31" spans="1:10">
      <c r="A31" s="27"/>
      <c r="B31" s="28"/>
      <c r="C31" s="28"/>
      <c r="D31" s="28"/>
      <c r="E31" s="28"/>
      <c r="F31" s="28"/>
      <c r="G31" s="267"/>
      <c r="H31" s="267"/>
      <c r="I31" s="28"/>
      <c r="J31" s="29"/>
    </row>
    <row r="32" spans="1:10" ht="14.25" thickBot="1">
      <c r="A32" s="27"/>
      <c r="B32" s="30"/>
      <c r="C32" s="30"/>
      <c r="D32" s="30"/>
      <c r="E32" s="30"/>
      <c r="F32" s="30"/>
      <c r="G32" s="268"/>
      <c r="H32" s="268"/>
      <c r="I32" s="28"/>
      <c r="J32" s="29"/>
    </row>
    <row r="33" spans="1:10" ht="14.25" thickBot="1">
      <c r="A33" s="27"/>
      <c r="B33" s="262" t="s">
        <v>16</v>
      </c>
      <c r="C33" s="262"/>
      <c r="D33" s="262"/>
      <c r="E33" s="262"/>
      <c r="F33" s="7"/>
      <c r="G33" s="257" t="s">
        <v>17</v>
      </c>
      <c r="H33" s="257"/>
      <c r="I33" s="28"/>
      <c r="J33" s="29"/>
    </row>
    <row r="34" spans="1:10" ht="14.25" thickBot="1">
      <c r="A34" s="27"/>
      <c r="B34" s="262" t="s">
        <v>18</v>
      </c>
      <c r="C34" s="262"/>
      <c r="D34" s="262"/>
      <c r="E34" s="262"/>
      <c r="F34" s="7"/>
      <c r="G34" s="257" t="s">
        <v>19</v>
      </c>
      <c r="H34" s="257"/>
      <c r="I34" s="28"/>
      <c r="J34" s="29"/>
    </row>
    <row r="35" spans="1:10" ht="13.5">
      <c r="A35" s="22"/>
      <c r="B35" s="7"/>
      <c r="C35" s="7"/>
      <c r="D35" s="7"/>
      <c r="E35" s="7"/>
      <c r="F35" s="7"/>
      <c r="G35" s="7"/>
      <c r="H35" s="7"/>
      <c r="I35" s="24"/>
      <c r="J35" s="23"/>
    </row>
    <row r="36" spans="1:10" ht="16.5" thickBot="1">
      <c r="A36" s="31"/>
      <c r="B36" s="255" t="s">
        <v>20</v>
      </c>
      <c r="C36" s="255"/>
      <c r="D36" s="255"/>
      <c r="E36" s="255"/>
      <c r="F36" s="11" t="s">
        <v>21</v>
      </c>
      <c r="G36" s="256" t="s">
        <v>22</v>
      </c>
      <c r="H36" s="256"/>
      <c r="I36" s="32"/>
      <c r="J36" s="33"/>
    </row>
    <row r="37" spans="1:10" ht="16.5" thickBot="1">
      <c r="A37" s="31"/>
      <c r="B37" s="7"/>
      <c r="C37" s="7"/>
      <c r="D37" s="7"/>
      <c r="E37" s="7"/>
      <c r="F37" s="11" t="s">
        <v>23</v>
      </c>
      <c r="G37" s="257" t="s">
        <v>24</v>
      </c>
      <c r="H37" s="257"/>
      <c r="I37" s="32"/>
      <c r="J37" s="33"/>
    </row>
    <row r="38" spans="1:10" ht="15.75">
      <c r="A38" s="31"/>
      <c r="B38" s="7"/>
      <c r="C38" s="7"/>
      <c r="D38" s="7"/>
      <c r="E38" s="7"/>
      <c r="F38" s="11"/>
      <c r="G38" s="11"/>
      <c r="H38" s="11"/>
      <c r="I38" s="32"/>
      <c r="J38" s="33"/>
    </row>
    <row r="39" spans="1:10" ht="16.5" thickBot="1">
      <c r="A39" s="31"/>
      <c r="B39" s="258" t="s">
        <v>25</v>
      </c>
      <c r="C39" s="258"/>
      <c r="D39" s="258"/>
      <c r="E39" s="258"/>
      <c r="F39" s="7"/>
      <c r="G39" s="256" t="s">
        <v>26</v>
      </c>
      <c r="H39" s="256"/>
      <c r="I39" s="32"/>
      <c r="J39" s="33"/>
    </row>
    <row r="40" spans="1:10" ht="13.5" thickBot="1">
      <c r="A40" s="34"/>
      <c r="B40" s="35"/>
      <c r="C40" s="35"/>
      <c r="D40" s="35"/>
      <c r="E40" s="35"/>
      <c r="F40" s="35"/>
      <c r="G40" s="35"/>
      <c r="H40" s="35"/>
      <c r="I40" s="35"/>
      <c r="J40" s="36"/>
    </row>
    <row r="51" spans="1:14" ht="13.5" thickBot="1"/>
    <row r="52" spans="1:14">
      <c r="A52" s="2"/>
      <c r="B52" s="37"/>
      <c r="C52" s="3"/>
      <c r="D52" s="3"/>
      <c r="E52" s="3"/>
      <c r="F52" s="3"/>
      <c r="G52" s="3"/>
      <c r="H52" s="3"/>
      <c r="I52" s="3"/>
      <c r="J52" s="4"/>
      <c r="K52" s="24"/>
      <c r="L52" s="24"/>
      <c r="M52" s="38"/>
      <c r="N52" s="39"/>
    </row>
    <row r="53" spans="1:14" ht="19.5">
      <c r="A53" s="259" t="s">
        <v>27</v>
      </c>
      <c r="B53" s="260"/>
      <c r="C53" s="260"/>
      <c r="D53" s="260"/>
      <c r="E53" s="260"/>
      <c r="F53" s="260"/>
      <c r="G53" s="260"/>
      <c r="H53" s="260"/>
      <c r="I53" s="260"/>
      <c r="J53" s="261"/>
      <c r="K53" s="40"/>
      <c r="L53" s="40"/>
      <c r="M53" s="40"/>
      <c r="N53" s="39"/>
    </row>
    <row r="54" spans="1:14" ht="19.5">
      <c r="A54" s="41"/>
      <c r="B54" s="42"/>
      <c r="C54" s="42"/>
      <c r="D54" s="42"/>
      <c r="E54" s="42"/>
      <c r="F54" s="42"/>
      <c r="G54" s="42"/>
      <c r="H54" s="42"/>
      <c r="I54" s="42"/>
      <c r="J54" s="43"/>
      <c r="K54" s="44"/>
      <c r="L54" s="44"/>
      <c r="M54" s="45"/>
      <c r="N54" s="39"/>
    </row>
    <row r="55" spans="1:14" ht="13.5">
      <c r="A55" s="20"/>
      <c r="B55" s="9">
        <v>1</v>
      </c>
      <c r="C55" s="46" t="s">
        <v>28</v>
      </c>
      <c r="D55" s="46"/>
      <c r="E55" s="46"/>
      <c r="F55" s="46"/>
      <c r="G55" s="46"/>
      <c r="H55" s="46"/>
      <c r="I55" s="46"/>
      <c r="J55" s="21"/>
      <c r="K55" s="24"/>
      <c r="L55" s="24"/>
      <c r="M55" s="38"/>
      <c r="N55" s="39"/>
    </row>
    <row r="56" spans="1:14" ht="13.5">
      <c r="A56" s="20"/>
      <c r="B56" s="9"/>
      <c r="C56" s="46" t="s">
        <v>29</v>
      </c>
      <c r="D56" s="46"/>
      <c r="E56" s="46"/>
      <c r="F56" s="46"/>
      <c r="G56" s="46"/>
      <c r="H56" s="46"/>
      <c r="I56" s="46"/>
      <c r="J56" s="21"/>
      <c r="K56" s="24"/>
      <c r="L56" s="24"/>
      <c r="M56" s="38"/>
      <c r="N56" s="39"/>
    </row>
    <row r="57" spans="1:14" ht="13.5">
      <c r="A57" s="20"/>
      <c r="B57" s="9"/>
      <c r="C57" s="46"/>
      <c r="D57" s="46"/>
      <c r="E57" s="46"/>
      <c r="F57" s="46"/>
      <c r="G57" s="46"/>
      <c r="H57" s="46"/>
      <c r="I57" s="46"/>
      <c r="J57" s="21"/>
      <c r="K57" s="24"/>
      <c r="L57" s="24"/>
      <c r="M57" s="38"/>
      <c r="N57" s="39"/>
    </row>
    <row r="58" spans="1:14" ht="13.5">
      <c r="A58" s="20"/>
      <c r="B58" s="9">
        <v>2</v>
      </c>
      <c r="C58" s="46" t="s">
        <v>30</v>
      </c>
      <c r="D58" s="46"/>
      <c r="E58" s="46"/>
      <c r="F58" s="46"/>
      <c r="G58" s="46"/>
      <c r="H58" s="46"/>
      <c r="I58" s="46"/>
      <c r="J58" s="21"/>
      <c r="K58" s="24"/>
      <c r="L58" s="24"/>
      <c r="M58" s="38"/>
      <c r="N58" s="39"/>
    </row>
    <row r="59" spans="1:14" ht="13.5">
      <c r="A59" s="20"/>
      <c r="B59" s="9"/>
      <c r="C59" s="46"/>
      <c r="D59" s="46"/>
      <c r="E59" s="46"/>
      <c r="F59" s="46"/>
      <c r="G59" s="46"/>
      <c r="H59" s="46"/>
      <c r="I59" s="46"/>
      <c r="J59" s="21"/>
      <c r="K59" s="24"/>
      <c r="L59" s="24"/>
      <c r="M59" s="38"/>
      <c r="N59" s="39"/>
    </row>
    <row r="60" spans="1:14" ht="13.5">
      <c r="A60" s="20"/>
      <c r="B60" s="9">
        <v>3</v>
      </c>
      <c r="C60" s="46" t="s">
        <v>31</v>
      </c>
      <c r="D60" s="46"/>
      <c r="E60" s="46"/>
      <c r="F60" s="46"/>
      <c r="G60" s="46"/>
      <c r="H60" s="46"/>
      <c r="I60" s="46"/>
      <c r="J60" s="21"/>
      <c r="K60" s="24"/>
      <c r="L60" s="24"/>
      <c r="M60" s="38"/>
      <c r="N60" s="39"/>
    </row>
    <row r="61" spans="1:14" ht="13.5">
      <c r="A61" s="20"/>
      <c r="B61" s="9"/>
      <c r="C61" s="46"/>
      <c r="D61" s="46"/>
      <c r="E61" s="46"/>
      <c r="F61" s="46"/>
      <c r="G61" s="46"/>
      <c r="H61" s="46"/>
      <c r="I61" s="46"/>
      <c r="J61" s="21"/>
      <c r="K61" s="24"/>
      <c r="L61" s="24"/>
      <c r="M61" s="38"/>
      <c r="N61" s="39"/>
    </row>
    <row r="62" spans="1:14" ht="13.5">
      <c r="A62" s="20"/>
      <c r="B62" s="9"/>
      <c r="C62" s="46"/>
      <c r="D62" s="46"/>
      <c r="E62" s="46"/>
      <c r="F62" s="46"/>
      <c r="G62" s="46"/>
      <c r="H62" s="46"/>
      <c r="I62" s="46"/>
      <c r="J62" s="21"/>
      <c r="K62" s="24"/>
      <c r="L62" s="24"/>
      <c r="M62" s="38"/>
      <c r="N62" s="39"/>
    </row>
    <row r="63" spans="1:14" ht="13.5">
      <c r="A63" s="20"/>
      <c r="B63" s="9"/>
      <c r="C63" s="46" t="s">
        <v>32</v>
      </c>
      <c r="D63" s="46"/>
      <c r="E63" s="46"/>
      <c r="F63" s="46"/>
      <c r="G63" s="46"/>
      <c r="H63" s="46"/>
      <c r="I63" s="46"/>
      <c r="J63" s="21"/>
      <c r="K63" s="24"/>
      <c r="L63" s="24"/>
      <c r="M63" s="38"/>
      <c r="N63" s="39"/>
    </row>
    <row r="64" spans="1:14" ht="13.5">
      <c r="A64" s="20"/>
      <c r="B64" s="9"/>
      <c r="C64" s="46"/>
      <c r="D64" s="46"/>
      <c r="E64" s="46"/>
      <c r="F64" s="46"/>
      <c r="G64" s="46"/>
      <c r="H64" s="46"/>
      <c r="I64" s="46"/>
      <c r="J64" s="21"/>
      <c r="K64" s="24"/>
      <c r="L64" s="24"/>
      <c r="M64" s="38"/>
      <c r="N64" s="39"/>
    </row>
    <row r="65" spans="1:14" ht="13.5">
      <c r="A65" s="20"/>
      <c r="B65" s="9">
        <v>1</v>
      </c>
      <c r="C65" s="46" t="s">
        <v>33</v>
      </c>
      <c r="D65" s="46"/>
      <c r="E65" s="46"/>
      <c r="F65" s="46"/>
      <c r="G65" s="46"/>
      <c r="H65" s="46"/>
      <c r="I65" s="46"/>
      <c r="J65" s="21"/>
      <c r="K65" s="24"/>
      <c r="L65" s="24"/>
      <c r="M65" s="38"/>
      <c r="N65" s="39"/>
    </row>
    <row r="66" spans="1:14" ht="13.5">
      <c r="A66" s="20"/>
      <c r="B66" s="9"/>
      <c r="C66" s="46"/>
      <c r="D66" s="46"/>
      <c r="E66" s="46"/>
      <c r="F66" s="46"/>
      <c r="G66" s="46"/>
      <c r="H66" s="46"/>
      <c r="I66" s="46"/>
      <c r="J66" s="21"/>
      <c r="K66" s="24"/>
      <c r="L66" s="24"/>
      <c r="M66" s="38"/>
      <c r="N66" s="39"/>
    </row>
    <row r="67" spans="1:14" ht="13.5">
      <c r="A67" s="20"/>
      <c r="B67" s="9">
        <v>2</v>
      </c>
      <c r="C67" s="46" t="s">
        <v>34</v>
      </c>
      <c r="D67" s="46"/>
      <c r="E67" s="46"/>
      <c r="F67" s="46"/>
      <c r="G67" s="46"/>
      <c r="H67" s="46"/>
      <c r="I67" s="46"/>
      <c r="J67" s="21"/>
      <c r="K67" s="24"/>
      <c r="L67" s="24"/>
      <c r="M67" s="38"/>
      <c r="N67" s="39"/>
    </row>
    <row r="68" spans="1:14" ht="13.5">
      <c r="A68" s="20"/>
      <c r="B68" s="9"/>
      <c r="C68" s="46"/>
      <c r="D68" s="46"/>
      <c r="E68" s="46"/>
      <c r="F68" s="46"/>
      <c r="G68" s="46"/>
      <c r="H68" s="46"/>
      <c r="I68" s="46"/>
      <c r="J68" s="21"/>
      <c r="K68" s="24"/>
      <c r="L68" s="24"/>
      <c r="M68" s="38"/>
      <c r="N68" s="39"/>
    </row>
    <row r="69" spans="1:14" ht="13.5">
      <c r="A69" s="20"/>
      <c r="B69" s="9">
        <v>3</v>
      </c>
      <c r="C69" s="46" t="s">
        <v>35</v>
      </c>
      <c r="D69" s="46"/>
      <c r="E69" s="46"/>
      <c r="F69" s="46"/>
      <c r="G69" s="46"/>
      <c r="H69" s="46"/>
      <c r="I69" s="46"/>
      <c r="J69" s="21"/>
      <c r="K69" s="24"/>
      <c r="L69" s="24"/>
      <c r="M69" s="38"/>
      <c r="N69" s="39"/>
    </row>
    <row r="70" spans="1:14" ht="13.5">
      <c r="A70" s="20"/>
      <c r="B70" s="9"/>
      <c r="C70" s="46"/>
      <c r="D70" s="46"/>
      <c r="E70" s="46"/>
      <c r="F70" s="46"/>
      <c r="G70" s="46"/>
      <c r="H70" s="46"/>
      <c r="I70" s="46"/>
      <c r="J70" s="21"/>
      <c r="K70" s="24"/>
      <c r="L70" s="24"/>
      <c r="M70" s="38"/>
      <c r="N70" s="39"/>
    </row>
    <row r="71" spans="1:14" ht="13.5">
      <c r="A71" s="20"/>
      <c r="B71" s="9"/>
      <c r="C71" s="46"/>
      <c r="D71" s="46"/>
      <c r="E71" s="46"/>
      <c r="F71" s="46"/>
      <c r="G71" s="46"/>
      <c r="H71" s="46"/>
      <c r="I71" s="46"/>
      <c r="J71" s="21"/>
      <c r="K71" s="24"/>
      <c r="L71" s="24"/>
      <c r="M71" s="38"/>
      <c r="N71" s="39"/>
    </row>
    <row r="72" spans="1:14" ht="13.5">
      <c r="A72" s="20"/>
      <c r="B72" s="9"/>
      <c r="C72" s="46"/>
      <c r="D72" s="46"/>
      <c r="E72" s="46"/>
      <c r="F72" s="46"/>
      <c r="G72" s="46"/>
      <c r="H72" s="46"/>
      <c r="I72" s="46"/>
      <c r="J72" s="21"/>
      <c r="K72" s="24"/>
      <c r="L72" s="24"/>
      <c r="M72" s="38"/>
      <c r="N72" s="39"/>
    </row>
    <row r="73" spans="1:14" ht="13.5">
      <c r="A73" s="20"/>
      <c r="B73" s="9"/>
      <c r="C73" s="46"/>
      <c r="D73" s="46"/>
      <c r="E73" s="46"/>
      <c r="F73" s="46"/>
      <c r="G73" s="46"/>
      <c r="H73" s="46"/>
      <c r="I73" s="46"/>
      <c r="J73" s="21"/>
      <c r="K73" s="24"/>
      <c r="L73" s="24"/>
      <c r="M73" s="38"/>
      <c r="N73" s="39"/>
    </row>
    <row r="74" spans="1:14" ht="13.5">
      <c r="A74" s="20"/>
      <c r="B74" s="9"/>
      <c r="C74" s="46"/>
      <c r="D74" s="46"/>
      <c r="E74" s="46"/>
      <c r="F74" s="46"/>
      <c r="G74" s="46"/>
      <c r="H74" s="46"/>
      <c r="I74" s="46"/>
      <c r="J74" s="21"/>
      <c r="K74" s="24"/>
      <c r="L74" s="24"/>
      <c r="M74" s="38"/>
      <c r="N74" s="39"/>
    </row>
    <row r="75" spans="1:14" ht="13.5">
      <c r="A75" s="20"/>
      <c r="B75" s="9"/>
      <c r="C75" s="46"/>
      <c r="D75" s="46"/>
      <c r="E75" s="46"/>
      <c r="F75" s="46"/>
      <c r="G75" s="46"/>
      <c r="H75" s="46"/>
      <c r="I75" s="46"/>
      <c r="J75" s="21"/>
      <c r="K75" s="24"/>
      <c r="L75" s="24"/>
      <c r="M75" s="38"/>
      <c r="N75" s="39"/>
    </row>
    <row r="76" spans="1:14" ht="13.5">
      <c r="A76" s="20"/>
      <c r="B76" s="9"/>
      <c r="C76" s="46"/>
      <c r="D76" s="46"/>
      <c r="E76" s="46"/>
      <c r="F76" s="46"/>
      <c r="G76" s="46"/>
      <c r="H76" s="46"/>
      <c r="I76" s="46"/>
      <c r="J76" s="21"/>
      <c r="K76" s="24"/>
      <c r="L76" s="24"/>
      <c r="M76" s="38"/>
      <c r="N76" s="39"/>
    </row>
    <row r="77" spans="1:14" ht="13.5">
      <c r="A77" s="20"/>
      <c r="B77" s="9"/>
      <c r="C77" s="46"/>
      <c r="D77" s="46"/>
      <c r="E77" s="46"/>
      <c r="F77" s="46"/>
      <c r="G77" s="46"/>
      <c r="H77" s="46"/>
      <c r="I77" s="46"/>
      <c r="J77" s="21"/>
      <c r="K77" s="24"/>
      <c r="L77" s="24"/>
      <c r="M77" s="38"/>
      <c r="N77" s="39"/>
    </row>
    <row r="78" spans="1:14" ht="13.5">
      <c r="A78" s="20"/>
      <c r="B78" s="9"/>
      <c r="C78" s="46"/>
      <c r="D78" s="46"/>
      <c r="E78" s="46"/>
      <c r="F78" s="46"/>
      <c r="G78" s="46"/>
      <c r="H78" s="46"/>
      <c r="I78" s="46"/>
      <c r="J78" s="21"/>
      <c r="K78" s="24"/>
      <c r="L78" s="24"/>
      <c r="M78" s="38"/>
      <c r="N78" s="39"/>
    </row>
    <row r="79" spans="1:14" ht="13.5">
      <c r="A79" s="20"/>
      <c r="B79" s="9"/>
      <c r="C79" s="46"/>
      <c r="D79" s="46"/>
      <c r="E79" s="46"/>
      <c r="F79" s="46"/>
      <c r="G79" s="46"/>
      <c r="H79" s="46"/>
      <c r="I79" s="46"/>
      <c r="J79" s="21"/>
      <c r="K79" s="24"/>
      <c r="L79" s="24"/>
      <c r="M79" s="38"/>
      <c r="N79" s="39"/>
    </row>
    <row r="80" spans="1:14" ht="13.5">
      <c r="A80" s="20"/>
      <c r="B80" s="9"/>
      <c r="C80" s="46"/>
      <c r="D80" s="46"/>
      <c r="E80" s="46"/>
      <c r="F80" s="46"/>
      <c r="G80" s="46"/>
      <c r="H80" s="46"/>
      <c r="I80" s="46"/>
      <c r="J80" s="21"/>
      <c r="K80" s="24"/>
      <c r="L80" s="24"/>
      <c r="M80" s="38"/>
      <c r="N80" s="39"/>
    </row>
    <row r="81" spans="1:14" ht="13.5">
      <c r="A81" s="20"/>
      <c r="B81" s="9"/>
      <c r="C81" s="46"/>
      <c r="D81" s="46"/>
      <c r="E81" s="46"/>
      <c r="F81" s="46"/>
      <c r="G81" s="46"/>
      <c r="H81" s="46"/>
      <c r="I81" s="46"/>
      <c r="J81" s="21"/>
      <c r="K81" s="24"/>
      <c r="L81" s="24"/>
      <c r="M81" s="38"/>
      <c r="N81" s="39"/>
    </row>
    <row r="82" spans="1:14" ht="13.5">
      <c r="A82" s="20"/>
      <c r="B82" s="9"/>
      <c r="C82" s="46"/>
      <c r="D82" s="46"/>
      <c r="E82" s="46"/>
      <c r="F82" s="46"/>
      <c r="G82" s="46"/>
      <c r="H82" s="46"/>
      <c r="I82" s="46"/>
      <c r="J82" s="21"/>
      <c r="K82" s="24"/>
      <c r="L82" s="24"/>
      <c r="M82" s="38"/>
      <c r="N82" s="39"/>
    </row>
    <row r="83" spans="1:14" ht="13.5">
      <c r="A83" s="20"/>
      <c r="B83" s="9"/>
      <c r="C83" s="46"/>
      <c r="D83" s="46"/>
      <c r="E83" s="46"/>
      <c r="F83" s="46"/>
      <c r="G83" s="46"/>
      <c r="H83" s="46"/>
      <c r="I83" s="46"/>
      <c r="J83" s="21"/>
      <c r="K83" s="24"/>
      <c r="L83" s="24"/>
      <c r="M83" s="38"/>
      <c r="N83" s="39"/>
    </row>
    <row r="84" spans="1:14" ht="13.5">
      <c r="A84" s="20"/>
      <c r="B84" s="9"/>
      <c r="C84" s="46"/>
      <c r="D84" s="46"/>
      <c r="E84" s="46"/>
      <c r="F84" s="46"/>
      <c r="G84" s="46"/>
      <c r="H84" s="46"/>
      <c r="I84" s="46"/>
      <c r="J84" s="21"/>
      <c r="K84" s="24"/>
      <c r="L84" s="24"/>
      <c r="M84" s="38"/>
      <c r="N84" s="39"/>
    </row>
    <row r="85" spans="1:14" ht="13.5">
      <c r="A85" s="20"/>
      <c r="B85" s="9"/>
      <c r="C85" s="46"/>
      <c r="D85" s="46"/>
      <c r="E85" s="46"/>
      <c r="F85" s="46"/>
      <c r="G85" s="46"/>
      <c r="H85" s="46"/>
      <c r="I85" s="46"/>
      <c r="J85" s="21"/>
      <c r="K85" s="24"/>
      <c r="L85" s="24"/>
      <c r="M85" s="38"/>
      <c r="N85" s="39"/>
    </row>
    <row r="86" spans="1:14" ht="13.5">
      <c r="A86" s="20"/>
      <c r="B86" s="9"/>
      <c r="C86" s="46"/>
      <c r="D86" s="46"/>
      <c r="E86" s="46"/>
      <c r="F86" s="46"/>
      <c r="G86" s="46"/>
      <c r="H86" s="46"/>
      <c r="I86" s="46"/>
      <c r="J86" s="21"/>
      <c r="K86" s="24"/>
      <c r="L86" s="24"/>
      <c r="M86" s="38"/>
      <c r="N86" s="39"/>
    </row>
    <row r="87" spans="1:14" ht="13.5">
      <c r="A87" s="20"/>
      <c r="B87" s="9"/>
      <c r="C87" s="46"/>
      <c r="D87" s="46"/>
      <c r="E87" s="46"/>
      <c r="F87" s="46"/>
      <c r="G87" s="46"/>
      <c r="H87" s="46"/>
      <c r="I87" s="46"/>
      <c r="J87" s="21"/>
      <c r="K87" s="24"/>
      <c r="L87" s="24"/>
      <c r="M87" s="38"/>
      <c r="N87" s="39"/>
    </row>
    <row r="88" spans="1:14" ht="13.5">
      <c r="A88" s="20"/>
      <c r="B88" s="9"/>
      <c r="C88" s="46"/>
      <c r="D88" s="46"/>
      <c r="E88" s="46"/>
      <c r="F88" s="46"/>
      <c r="G88" s="46"/>
      <c r="H88" s="46"/>
      <c r="I88" s="46"/>
      <c r="J88" s="21"/>
      <c r="K88" s="24"/>
      <c r="L88" s="24"/>
      <c r="M88" s="38"/>
      <c r="N88" s="39"/>
    </row>
    <row r="89" spans="1:14" ht="13.5">
      <c r="A89" s="20"/>
      <c r="B89" s="9"/>
      <c r="C89" s="46"/>
      <c r="D89" s="46"/>
      <c r="E89" s="46"/>
      <c r="F89" s="46"/>
      <c r="G89" s="46"/>
      <c r="H89" s="46"/>
      <c r="I89" s="46"/>
      <c r="J89" s="21"/>
      <c r="K89" s="24"/>
      <c r="L89" s="24"/>
      <c r="M89" s="38"/>
      <c r="N89" s="39"/>
    </row>
    <row r="90" spans="1:14" ht="13.5">
      <c r="A90" s="20"/>
      <c r="B90" s="9"/>
      <c r="C90" s="46"/>
      <c r="D90" s="46"/>
      <c r="E90" s="46"/>
      <c r="F90" s="46"/>
      <c r="G90" s="46"/>
      <c r="H90" s="46"/>
      <c r="I90" s="46"/>
      <c r="J90" s="21"/>
      <c r="K90" s="24"/>
      <c r="L90" s="24"/>
      <c r="M90" s="38"/>
      <c r="N90" s="39"/>
    </row>
    <row r="91" spans="1:14" ht="13.5">
      <c r="A91" s="20"/>
      <c r="B91" s="9"/>
      <c r="C91" s="46"/>
      <c r="D91" s="46"/>
      <c r="E91" s="46"/>
      <c r="F91" s="46"/>
      <c r="G91" s="46"/>
      <c r="H91" s="46"/>
      <c r="I91" s="46"/>
      <c r="J91" s="21"/>
      <c r="K91" s="24"/>
      <c r="L91" s="24"/>
      <c r="M91" s="38"/>
      <c r="N91" s="39"/>
    </row>
    <row r="92" spans="1:14" ht="13.5">
      <c r="A92" s="20"/>
      <c r="B92" s="9"/>
      <c r="C92" s="46"/>
      <c r="D92" s="46"/>
      <c r="E92" s="46"/>
      <c r="F92" s="46"/>
      <c r="G92" s="46"/>
      <c r="H92" s="46"/>
      <c r="I92" s="46"/>
      <c r="J92" s="21"/>
      <c r="K92" s="24"/>
      <c r="L92" s="24"/>
      <c r="M92" s="38"/>
      <c r="N92" s="39"/>
    </row>
    <row r="93" spans="1:14" ht="16.5">
      <c r="A93" s="20"/>
      <c r="B93" s="9"/>
      <c r="C93" s="46"/>
      <c r="D93" s="47" t="s">
        <v>36</v>
      </c>
      <c r="E93" s="47"/>
      <c r="F93" s="47"/>
      <c r="G93" s="47"/>
      <c r="H93" s="47"/>
      <c r="I93" s="47"/>
      <c r="J93" s="48"/>
      <c r="K93" s="49"/>
      <c r="L93" s="49"/>
      <c r="M93" s="38"/>
      <c r="N93" s="39"/>
    </row>
    <row r="94" spans="1:14" ht="16.5">
      <c r="A94" s="20"/>
      <c r="B94" s="9"/>
      <c r="C94" s="254" t="s">
        <v>37</v>
      </c>
      <c r="D94" s="254"/>
      <c r="E94" s="46"/>
      <c r="F94" s="50" t="s">
        <v>38</v>
      </c>
      <c r="G94" s="50"/>
      <c r="H94" s="50"/>
      <c r="I94" s="50"/>
      <c r="J94" s="51"/>
      <c r="K94" s="52"/>
      <c r="L94" s="52"/>
      <c r="M94" s="38"/>
      <c r="N94" s="39"/>
    </row>
    <row r="95" spans="1:14" ht="16.5">
      <c r="A95" s="20"/>
      <c r="B95" s="9"/>
      <c r="C95" s="254" t="s">
        <v>39</v>
      </c>
      <c r="D95" s="254"/>
      <c r="E95" s="46"/>
      <c r="F95" s="50" t="str">
        <f>[1]Bler!J122</f>
        <v>QAZIM ÇALLMORI</v>
      </c>
      <c r="G95" s="50"/>
      <c r="H95" s="50"/>
      <c r="I95" s="50"/>
      <c r="J95" s="53"/>
      <c r="K95" s="54"/>
      <c r="L95" s="54"/>
      <c r="M95" s="38"/>
      <c r="N95" s="39"/>
    </row>
    <row r="96" spans="1:14" ht="15.75">
      <c r="A96" s="55"/>
      <c r="B96" s="56"/>
      <c r="C96" s="57"/>
      <c r="D96" s="57"/>
      <c r="E96" s="57"/>
      <c r="F96" s="57"/>
      <c r="G96" s="57"/>
      <c r="H96" s="58"/>
      <c r="I96" s="58"/>
      <c r="J96" s="59"/>
      <c r="K96" s="54"/>
      <c r="L96" s="54"/>
      <c r="M96" s="38"/>
      <c r="N96" s="39"/>
    </row>
    <row r="97" spans="1:14">
      <c r="A97" s="60"/>
      <c r="B97" s="39"/>
      <c r="C97" s="39"/>
      <c r="D97" s="39"/>
      <c r="E97" s="39"/>
      <c r="F97" s="39"/>
      <c r="G97" s="39"/>
      <c r="H97" s="39"/>
      <c r="I97" s="39"/>
      <c r="J97" s="61"/>
      <c r="N97" s="39"/>
    </row>
    <row r="98" spans="1:14">
      <c r="A98" s="60"/>
      <c r="B98" s="39"/>
      <c r="C98" s="39"/>
      <c r="D98" s="39"/>
      <c r="E98" s="39"/>
      <c r="F98" s="39"/>
      <c r="G98" s="39"/>
      <c r="H98" s="39"/>
      <c r="I98" s="39"/>
      <c r="J98" s="61"/>
      <c r="N98" s="39"/>
    </row>
    <row r="99" spans="1:14">
      <c r="A99" s="60"/>
      <c r="B99" s="39"/>
      <c r="C99" s="39"/>
      <c r="D99" s="39"/>
      <c r="E99" s="39"/>
      <c r="F99" s="39"/>
      <c r="G99" s="39"/>
      <c r="H99" s="39"/>
      <c r="I99" s="39"/>
      <c r="J99" s="61"/>
      <c r="N99" s="39"/>
    </row>
    <row r="100" spans="1:14" ht="13.5" thickBot="1">
      <c r="A100" s="62"/>
      <c r="B100" s="63"/>
      <c r="C100" s="63"/>
      <c r="D100" s="63"/>
      <c r="E100" s="63"/>
      <c r="F100" s="63"/>
      <c r="G100" s="63"/>
      <c r="H100" s="63"/>
      <c r="I100" s="63"/>
      <c r="J100" s="64"/>
    </row>
  </sheetData>
  <mergeCells count="26">
    <mergeCell ref="B12:C12"/>
    <mergeCell ref="E12:I12"/>
    <mergeCell ref="A15:J15"/>
    <mergeCell ref="E5:I5"/>
    <mergeCell ref="E6:I6"/>
    <mergeCell ref="B7:C7"/>
    <mergeCell ref="E7:I7"/>
    <mergeCell ref="B9:C9"/>
    <mergeCell ref="B10:D10"/>
    <mergeCell ref="B33:E33"/>
    <mergeCell ref="G33:H33"/>
    <mergeCell ref="B34:E34"/>
    <mergeCell ref="G34:H34"/>
    <mergeCell ref="A17:J17"/>
    <mergeCell ref="B19:I19"/>
    <mergeCell ref="G31:H31"/>
    <mergeCell ref="G32:H32"/>
    <mergeCell ref="B20:I20"/>
    <mergeCell ref="C94:D94"/>
    <mergeCell ref="C95:D95"/>
    <mergeCell ref="B36:E36"/>
    <mergeCell ref="G36:H36"/>
    <mergeCell ref="G37:H37"/>
    <mergeCell ref="B39:E39"/>
    <mergeCell ref="G39:H39"/>
    <mergeCell ref="A53:J53"/>
  </mergeCells>
  <phoneticPr fontId="34" type="noConversion"/>
  <pageMargins left="0.75" right="0.27" top="0.67" bottom="0.7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5"/>
  </sheetPr>
  <dimension ref="B2:G152"/>
  <sheetViews>
    <sheetView tabSelected="1" topLeftCell="A58" workbookViewId="0">
      <selection activeCell="F83" sqref="F83"/>
    </sheetView>
  </sheetViews>
  <sheetFormatPr defaultRowHeight="12.75"/>
  <cols>
    <col min="1" max="1" width="3.28515625" customWidth="1"/>
    <col min="2" max="2" width="5.140625" customWidth="1"/>
    <col min="3" max="3" width="4.85546875" customWidth="1"/>
    <col min="4" max="4" width="7.28515625" customWidth="1"/>
    <col min="5" max="5" width="34.85546875" customWidth="1"/>
    <col min="6" max="6" width="12.5703125" customWidth="1"/>
    <col min="7" max="7" width="13.140625" customWidth="1"/>
    <col min="8" max="8" width="3.7109375" customWidth="1"/>
  </cols>
  <sheetData>
    <row r="2" spans="2:7">
      <c r="B2" t="str">
        <f>[1]Bler!D2</f>
        <v>SUBJEKTI "AJSLI 2011" SH.P.K.</v>
      </c>
    </row>
    <row r="3" spans="2:7">
      <c r="B3" t="str">
        <f>[1]Bler!D3</f>
        <v>L13224001O</v>
      </c>
    </row>
    <row r="4" spans="2:7">
      <c r="B4" t="str">
        <f>[1]Bler!D4</f>
        <v>BASHKIA BERAT</v>
      </c>
    </row>
    <row r="6" spans="2:7" ht="15">
      <c r="B6" s="298" t="s">
        <v>40</v>
      </c>
      <c r="C6" s="298"/>
      <c r="D6" s="298"/>
      <c r="E6" s="298"/>
      <c r="F6" s="298"/>
      <c r="G6" s="298"/>
    </row>
    <row r="7" spans="2:7" ht="13.5" thickBot="1">
      <c r="B7" s="65"/>
      <c r="C7" s="65"/>
      <c r="D7" s="65"/>
      <c r="E7" s="66"/>
      <c r="F7" s="66"/>
      <c r="G7" s="66"/>
    </row>
    <row r="8" spans="2:7">
      <c r="B8" s="299" t="s">
        <v>41</v>
      </c>
      <c r="C8" s="301" t="s">
        <v>42</v>
      </c>
      <c r="D8" s="301"/>
      <c r="E8" s="301"/>
      <c r="F8" s="67" t="s">
        <v>43</v>
      </c>
      <c r="G8" s="68" t="s">
        <v>43</v>
      </c>
    </row>
    <row r="9" spans="2:7" ht="13.5" thickBot="1">
      <c r="B9" s="300"/>
      <c r="C9" s="302"/>
      <c r="D9" s="302"/>
      <c r="E9" s="302"/>
      <c r="F9" s="69" t="s">
        <v>44</v>
      </c>
      <c r="G9" s="70" t="s">
        <v>45</v>
      </c>
    </row>
    <row r="10" spans="2:7">
      <c r="B10" s="71" t="s">
        <v>46</v>
      </c>
      <c r="C10" s="303" t="s">
        <v>47</v>
      </c>
      <c r="D10" s="303"/>
      <c r="E10" s="303"/>
      <c r="F10" s="72">
        <f>[1]Centr!AM11</f>
        <v>3206456.008823528</v>
      </c>
      <c r="G10" s="73">
        <f>[1]Centr!AN11</f>
        <v>0</v>
      </c>
    </row>
    <row r="11" spans="2:7">
      <c r="B11" s="74"/>
      <c r="C11" s="75">
        <v>1</v>
      </c>
      <c r="D11" s="304" t="s">
        <v>48</v>
      </c>
      <c r="E11" s="304"/>
      <c r="F11" s="76">
        <f>[1]Centr!AM12</f>
        <v>1818364.3899999985</v>
      </c>
      <c r="G11" s="77">
        <f>[1]Centr!AN12</f>
        <v>0</v>
      </c>
    </row>
    <row r="12" spans="2:7">
      <c r="B12" s="74"/>
      <c r="C12" s="75"/>
      <c r="D12" s="78" t="s">
        <v>49</v>
      </c>
      <c r="E12" s="79" t="s">
        <v>50</v>
      </c>
      <c r="F12" s="76">
        <f>[1]Centr!AM13</f>
        <v>280079.48999999836</v>
      </c>
      <c r="G12" s="77">
        <f>[1]Centr!AN13</f>
        <v>0</v>
      </c>
    </row>
    <row r="13" spans="2:7">
      <c r="B13" s="74"/>
      <c r="C13" s="75"/>
      <c r="D13" s="78" t="s">
        <v>49</v>
      </c>
      <c r="E13" s="79" t="s">
        <v>51</v>
      </c>
      <c r="F13" s="76">
        <f>[1]Centr!AM14</f>
        <v>1538284.9000000001</v>
      </c>
      <c r="G13" s="77">
        <f>[1]Centr!AN14</f>
        <v>0</v>
      </c>
    </row>
    <row r="14" spans="2:7">
      <c r="B14" s="74"/>
      <c r="C14" s="75">
        <v>2</v>
      </c>
      <c r="D14" s="304" t="s">
        <v>52</v>
      </c>
      <c r="E14" s="304"/>
      <c r="F14" s="76">
        <f>[1]Centr!AM15</f>
        <v>221547.66457516345</v>
      </c>
      <c r="G14" s="77">
        <f>[1]Centr!AN15</f>
        <v>0</v>
      </c>
    </row>
    <row r="15" spans="2:7">
      <c r="B15" s="74"/>
      <c r="C15" s="78"/>
      <c r="D15" s="78" t="s">
        <v>49</v>
      </c>
      <c r="E15" s="79" t="s">
        <v>53</v>
      </c>
      <c r="F15" s="76">
        <f>[1]Centr!AM16</f>
        <v>0.31000000005587935</v>
      </c>
      <c r="G15" s="77">
        <f>[1]Centr!AN16</f>
        <v>0</v>
      </c>
    </row>
    <row r="16" spans="2:7">
      <c r="B16" s="74"/>
      <c r="C16" s="78"/>
      <c r="D16" s="78" t="s">
        <v>49</v>
      </c>
      <c r="E16" s="79" t="s">
        <v>54</v>
      </c>
      <c r="F16" s="76">
        <f>[1]Centr!AM17</f>
        <v>221547.35457516339</v>
      </c>
      <c r="G16" s="77">
        <f>[1]Centr!AN17</f>
        <v>0</v>
      </c>
    </row>
    <row r="17" spans="2:7">
      <c r="B17" s="74"/>
      <c r="C17" s="78"/>
      <c r="D17" s="78" t="s">
        <v>49</v>
      </c>
      <c r="E17" s="79" t="s">
        <v>55</v>
      </c>
      <c r="F17" s="76">
        <f>[1]Centr!AM18</f>
        <v>0</v>
      </c>
      <c r="G17" s="77">
        <f>[1]Centr!AN18</f>
        <v>0</v>
      </c>
    </row>
    <row r="18" spans="2:7">
      <c r="B18" s="74"/>
      <c r="C18" s="78"/>
      <c r="D18" s="78" t="s">
        <v>49</v>
      </c>
      <c r="E18" s="79"/>
      <c r="F18" s="76">
        <f>[1]Centr!AM19</f>
        <v>0</v>
      </c>
      <c r="G18" s="77">
        <f>[1]Centr!AN19</f>
        <v>0</v>
      </c>
    </row>
    <row r="19" spans="2:7">
      <c r="B19" s="74"/>
      <c r="C19" s="75">
        <v>3</v>
      </c>
      <c r="D19" s="304" t="s">
        <v>56</v>
      </c>
      <c r="E19" s="304"/>
      <c r="F19" s="76">
        <f>[1]Centr!AM20</f>
        <v>1166543.9542483659</v>
      </c>
      <c r="G19" s="77">
        <f>[1]Centr!AN20</f>
        <v>0</v>
      </c>
    </row>
    <row r="20" spans="2:7">
      <c r="B20" s="74"/>
      <c r="C20" s="78"/>
      <c r="D20" s="78" t="s">
        <v>49</v>
      </c>
      <c r="E20" s="79" t="s">
        <v>57</v>
      </c>
      <c r="F20" s="76">
        <f>[1]Centr!AM21</f>
        <v>0</v>
      </c>
      <c r="G20" s="77">
        <f>[1]Centr!AN21</f>
        <v>0</v>
      </c>
    </row>
    <row r="21" spans="2:7">
      <c r="B21" s="74"/>
      <c r="C21" s="78"/>
      <c r="D21" s="78" t="s">
        <v>49</v>
      </c>
      <c r="E21" s="79" t="s">
        <v>58</v>
      </c>
      <c r="F21" s="76">
        <f>[1]Centr!AM22</f>
        <v>0</v>
      </c>
      <c r="G21" s="77">
        <f>[1]Centr!AN22</f>
        <v>0</v>
      </c>
    </row>
    <row r="22" spans="2:7">
      <c r="B22" s="74"/>
      <c r="C22" s="78"/>
      <c r="D22" s="78" t="s">
        <v>49</v>
      </c>
      <c r="E22" s="79" t="s">
        <v>59</v>
      </c>
      <c r="F22" s="76">
        <f>[1]Centr!AM23</f>
        <v>0</v>
      </c>
      <c r="G22" s="77">
        <f>[1]Centr!AN23</f>
        <v>0</v>
      </c>
    </row>
    <row r="23" spans="2:7">
      <c r="B23" s="74"/>
      <c r="C23" s="78"/>
      <c r="D23" s="78" t="s">
        <v>49</v>
      </c>
      <c r="E23" s="79" t="s">
        <v>60</v>
      </c>
      <c r="F23" s="76">
        <f>[1]Centr!AM24</f>
        <v>1166543.9542483659</v>
      </c>
      <c r="G23" s="77">
        <f>[1]Centr!AN24</f>
        <v>0</v>
      </c>
    </row>
    <row r="24" spans="2:7">
      <c r="B24" s="74"/>
      <c r="C24" s="78"/>
      <c r="D24" s="78" t="s">
        <v>49</v>
      </c>
      <c r="E24" s="79" t="s">
        <v>61</v>
      </c>
      <c r="F24" s="76">
        <f>[1]Centr!AM25</f>
        <v>0</v>
      </c>
      <c r="G24" s="77">
        <f>[1]Centr!AN25</f>
        <v>0</v>
      </c>
    </row>
    <row r="25" spans="2:7">
      <c r="B25" s="74"/>
      <c r="C25" s="78"/>
      <c r="D25" s="78" t="s">
        <v>49</v>
      </c>
      <c r="E25" s="79"/>
      <c r="F25" s="76">
        <f>[1]Centr!AM26</f>
        <v>0</v>
      </c>
      <c r="G25" s="77">
        <f>[1]Centr!AN26</f>
        <v>0</v>
      </c>
    </row>
    <row r="26" spans="2:7">
      <c r="B26" s="74"/>
      <c r="C26" s="78"/>
      <c r="D26" s="78" t="s">
        <v>49</v>
      </c>
      <c r="E26" s="79"/>
      <c r="F26" s="76">
        <f>[1]Centr!AM27</f>
        <v>0</v>
      </c>
      <c r="G26" s="77">
        <f>[1]Centr!AN27</f>
        <v>0</v>
      </c>
    </row>
    <row r="27" spans="2:7">
      <c r="B27" s="80" t="s">
        <v>62</v>
      </c>
      <c r="C27" s="305" t="s">
        <v>63</v>
      </c>
      <c r="D27" s="305"/>
      <c r="E27" s="305"/>
      <c r="F27" s="76">
        <f>[1]Centr!AM28</f>
        <v>0</v>
      </c>
      <c r="G27" s="77">
        <f>[1]Centr!AN28</f>
        <v>0</v>
      </c>
    </row>
    <row r="28" spans="2:7">
      <c r="B28" s="74"/>
      <c r="C28" s="75">
        <v>4</v>
      </c>
      <c r="D28" s="304" t="s">
        <v>64</v>
      </c>
      <c r="E28" s="304"/>
      <c r="F28" s="76">
        <f>[1]Centr!AM29</f>
        <v>0</v>
      </c>
      <c r="G28" s="77">
        <f>[1]Centr!AN29</f>
        <v>0</v>
      </c>
    </row>
    <row r="29" spans="2:7">
      <c r="B29" s="74"/>
      <c r="C29" s="78"/>
      <c r="D29" s="78" t="s">
        <v>49</v>
      </c>
      <c r="E29" s="79" t="s">
        <v>65</v>
      </c>
      <c r="F29" s="76">
        <f>[1]Centr!AM30</f>
        <v>0</v>
      </c>
      <c r="G29" s="77">
        <f>[1]Centr!AN30</f>
        <v>0</v>
      </c>
    </row>
    <row r="30" spans="2:7">
      <c r="B30" s="74"/>
      <c r="C30" s="78"/>
      <c r="D30" s="78" t="s">
        <v>49</v>
      </c>
      <c r="E30" s="79" t="s">
        <v>66</v>
      </c>
      <c r="F30" s="76">
        <f>[1]Centr!AM31</f>
        <v>0</v>
      </c>
      <c r="G30" s="77">
        <f>[1]Centr!AN31</f>
        <v>0</v>
      </c>
    </row>
    <row r="31" spans="2:7">
      <c r="B31" s="74"/>
      <c r="C31" s="78"/>
      <c r="D31" s="78" t="s">
        <v>49</v>
      </c>
      <c r="E31" s="79" t="s">
        <v>67</v>
      </c>
      <c r="F31" s="76">
        <f>[1]Centr!AM32</f>
        <v>0</v>
      </c>
      <c r="G31" s="77">
        <f>[1]Centr!AN32</f>
        <v>0</v>
      </c>
    </row>
    <row r="32" spans="2:7">
      <c r="B32" s="74"/>
      <c r="C32" s="78"/>
      <c r="D32" s="78" t="s">
        <v>49</v>
      </c>
      <c r="E32" s="79" t="s">
        <v>68</v>
      </c>
      <c r="F32" s="76">
        <f>[1]Centr!AM33</f>
        <v>0</v>
      </c>
      <c r="G32" s="77">
        <f>[1]Centr!AN33</f>
        <v>0</v>
      </c>
    </row>
    <row r="33" spans="2:7" ht="13.5" thickBot="1">
      <c r="B33" s="81"/>
      <c r="C33" s="82">
        <v>5</v>
      </c>
      <c r="D33" s="293" t="s">
        <v>69</v>
      </c>
      <c r="E33" s="293"/>
      <c r="F33" s="83">
        <f>[1]Centr!AM34</f>
        <v>0</v>
      </c>
      <c r="G33" s="84">
        <f>[1]Centr!AN34</f>
        <v>0</v>
      </c>
    </row>
    <row r="34" spans="2:7" ht="13.5" thickBot="1">
      <c r="B34" s="85"/>
      <c r="C34" s="294" t="s">
        <v>70</v>
      </c>
      <c r="D34" s="294"/>
      <c r="E34" s="294"/>
      <c r="F34" s="86">
        <f>[1]Centr!AM35</f>
        <v>3206456.008823528</v>
      </c>
      <c r="G34" s="87">
        <f>[1]Centr!AN35</f>
        <v>0</v>
      </c>
    </row>
    <row r="35" spans="2:7">
      <c r="B35" s="88"/>
      <c r="C35" s="88"/>
      <c r="D35" s="88"/>
      <c r="E35" s="88"/>
      <c r="F35" s="88"/>
      <c r="G35" s="88"/>
    </row>
    <row r="36" spans="2:7">
      <c r="B36" s="89"/>
      <c r="C36" s="89"/>
      <c r="D36" s="89"/>
      <c r="E36" s="89"/>
      <c r="F36" s="89"/>
      <c r="G36" s="89"/>
    </row>
    <row r="37" spans="2:7">
      <c r="B37" s="89"/>
      <c r="C37" s="89"/>
      <c r="D37" s="276" t="s">
        <v>36</v>
      </c>
      <c r="E37" s="276"/>
      <c r="F37" s="89"/>
      <c r="G37" s="89"/>
    </row>
    <row r="38" spans="2:7">
      <c r="B38" s="89"/>
      <c r="C38" s="89" t="s">
        <v>37</v>
      </c>
      <c r="D38" s="89"/>
      <c r="E38" s="89"/>
      <c r="F38" s="89" t="s">
        <v>38</v>
      </c>
      <c r="G38" s="89"/>
    </row>
    <row r="39" spans="2:7">
      <c r="B39" s="89"/>
      <c r="C39" s="89" t="s">
        <v>39</v>
      </c>
      <c r="D39" s="89"/>
      <c r="E39" s="89"/>
      <c r="F39" s="89" t="str">
        <f>'[1]Bilanci faqa1'!F95</f>
        <v>QAZIM ÇALLMORI</v>
      </c>
      <c r="G39" s="89"/>
    </row>
    <row r="40" spans="2:7">
      <c r="B40" s="89"/>
      <c r="C40" s="89"/>
      <c r="D40" s="89"/>
      <c r="E40" s="89"/>
      <c r="F40" s="89"/>
      <c r="G40" s="89"/>
    </row>
    <row r="41" spans="2:7">
      <c r="B41" s="89"/>
      <c r="C41" s="89"/>
      <c r="D41" s="89"/>
      <c r="E41" s="89"/>
      <c r="F41" s="89"/>
      <c r="G41" s="89"/>
    </row>
    <row r="42" spans="2:7">
      <c r="B42" s="89"/>
      <c r="C42" s="89"/>
      <c r="D42" s="89"/>
      <c r="E42" s="89"/>
      <c r="F42" s="89"/>
      <c r="G42" s="89"/>
    </row>
    <row r="43" spans="2:7">
      <c r="B43" s="89"/>
      <c r="C43" s="89"/>
      <c r="D43" s="89"/>
      <c r="E43" s="89"/>
      <c r="F43" s="89"/>
      <c r="G43" s="89"/>
    </row>
    <row r="44" spans="2:7">
      <c r="B44" s="89"/>
      <c r="C44" s="89"/>
      <c r="D44" s="89"/>
      <c r="E44" s="89"/>
      <c r="F44" s="89"/>
      <c r="G44" s="89"/>
    </row>
    <row r="45" spans="2:7">
      <c r="B45" s="89"/>
      <c r="C45" s="89"/>
      <c r="D45" s="89"/>
      <c r="E45" s="89"/>
      <c r="F45" s="89"/>
      <c r="G45" s="89"/>
    </row>
    <row r="46" spans="2:7">
      <c r="B46" s="89"/>
      <c r="C46" s="89"/>
      <c r="D46" s="89"/>
      <c r="E46" s="89"/>
      <c r="F46" s="89"/>
      <c r="G46" s="89"/>
    </row>
    <row r="47" spans="2:7">
      <c r="B47" s="89"/>
      <c r="C47" s="89"/>
      <c r="D47" s="89"/>
      <c r="E47" s="89"/>
      <c r="F47" s="89"/>
      <c r="G47" s="89"/>
    </row>
    <row r="48" spans="2:7">
      <c r="B48" s="89"/>
      <c r="C48" s="89"/>
      <c r="D48" s="89"/>
      <c r="E48" s="89"/>
      <c r="F48" s="89"/>
      <c r="G48" s="89"/>
    </row>
    <row r="49" spans="2:7">
      <c r="B49" s="89"/>
      <c r="C49" s="89"/>
      <c r="D49" s="89"/>
      <c r="E49" s="89"/>
      <c r="F49" s="89"/>
      <c r="G49" s="89"/>
    </row>
    <row r="50" spans="2:7">
      <c r="B50" s="89"/>
      <c r="C50" s="89"/>
      <c r="D50" s="89"/>
      <c r="E50" s="89"/>
      <c r="F50" s="89"/>
      <c r="G50" s="89"/>
    </row>
    <row r="51" spans="2:7">
      <c r="B51" s="89"/>
      <c r="C51" s="89"/>
      <c r="D51" s="89"/>
      <c r="E51" s="89"/>
      <c r="F51" s="89"/>
      <c r="G51" s="89"/>
    </row>
    <row r="52" spans="2:7">
      <c r="B52" s="89"/>
      <c r="C52" s="89"/>
      <c r="D52" s="89"/>
      <c r="E52" s="89"/>
      <c r="F52" s="89"/>
      <c r="G52" s="89"/>
    </row>
    <row r="53" spans="2:7">
      <c r="B53" s="89"/>
      <c r="C53" s="89"/>
      <c r="D53" s="89"/>
      <c r="E53" s="89"/>
      <c r="F53" s="89"/>
      <c r="G53" s="89"/>
    </row>
    <row r="54" spans="2:7">
      <c r="B54" s="89"/>
      <c r="C54" s="89"/>
      <c r="D54" s="89"/>
      <c r="E54" s="89"/>
      <c r="F54" s="89"/>
      <c r="G54" s="89"/>
    </row>
    <row r="55" spans="2:7">
      <c r="B55" s="89"/>
      <c r="C55" s="89"/>
      <c r="D55" s="89"/>
      <c r="E55" s="89"/>
      <c r="F55" s="89"/>
      <c r="G55" s="89"/>
    </row>
    <row r="56" spans="2:7">
      <c r="B56" s="89"/>
      <c r="C56" s="89"/>
      <c r="D56" s="89"/>
      <c r="E56" s="89"/>
      <c r="F56" s="89"/>
      <c r="G56" s="89"/>
    </row>
    <row r="57" spans="2:7" ht="13.5" thickBot="1">
      <c r="B57" s="90"/>
      <c r="C57" s="90"/>
      <c r="D57" s="90"/>
      <c r="E57" s="90"/>
      <c r="F57" s="90"/>
      <c r="G57" s="90"/>
    </row>
    <row r="58" spans="2:7">
      <c r="B58" s="295" t="s">
        <v>41</v>
      </c>
      <c r="C58" s="284" t="s">
        <v>71</v>
      </c>
      <c r="D58" s="285"/>
      <c r="E58" s="286"/>
      <c r="F58" s="91" t="s">
        <v>43</v>
      </c>
      <c r="G58" s="91" t="s">
        <v>43</v>
      </c>
    </row>
    <row r="59" spans="2:7" ht="13.5" thickBot="1">
      <c r="B59" s="296"/>
      <c r="C59" s="287"/>
      <c r="D59" s="288"/>
      <c r="E59" s="289"/>
      <c r="F59" s="92" t="s">
        <v>44</v>
      </c>
      <c r="G59" s="92" t="s">
        <v>45</v>
      </c>
    </row>
    <row r="60" spans="2:7">
      <c r="B60" s="93" t="s">
        <v>46</v>
      </c>
      <c r="C60" s="297" t="s">
        <v>72</v>
      </c>
      <c r="D60" s="297"/>
      <c r="E60" s="297"/>
      <c r="F60" s="94">
        <f>[1]Centr!AM56</f>
        <v>3063908.1999999997</v>
      </c>
      <c r="G60" s="95">
        <f>[1]Centr!AN56</f>
        <v>0</v>
      </c>
    </row>
    <row r="61" spans="2:7">
      <c r="B61" s="74"/>
      <c r="C61" s="78">
        <v>1</v>
      </c>
      <c r="D61" s="277" t="s">
        <v>73</v>
      </c>
      <c r="E61" s="277"/>
      <c r="F61" s="76">
        <f>[1]Centr!AM57</f>
        <v>0</v>
      </c>
      <c r="G61" s="77">
        <f>[1]Centr!AN57</f>
        <v>0</v>
      </c>
    </row>
    <row r="62" spans="2:7">
      <c r="B62" s="74"/>
      <c r="C62" s="78"/>
      <c r="D62" s="78" t="s">
        <v>49</v>
      </c>
      <c r="E62" s="79" t="s">
        <v>74</v>
      </c>
      <c r="F62" s="76">
        <f>[1]Centr!AM58</f>
        <v>0</v>
      </c>
      <c r="G62" s="77">
        <f>[1]Centr!AN58</f>
        <v>0</v>
      </c>
    </row>
    <row r="63" spans="2:7">
      <c r="B63" s="74"/>
      <c r="C63" s="78"/>
      <c r="D63" s="78" t="s">
        <v>49</v>
      </c>
      <c r="E63" s="79" t="s">
        <v>75</v>
      </c>
      <c r="F63" s="76">
        <f>[1]Centr!AM59</f>
        <v>0</v>
      </c>
      <c r="G63" s="77">
        <f>[1]Centr!AN59</f>
        <v>0</v>
      </c>
    </row>
    <row r="64" spans="2:7">
      <c r="B64" s="74"/>
      <c r="C64" s="78">
        <v>2</v>
      </c>
      <c r="D64" s="277" t="s">
        <v>76</v>
      </c>
      <c r="E64" s="277"/>
      <c r="F64" s="76">
        <f>[1]Centr!AM60</f>
        <v>3063908.1999999997</v>
      </c>
      <c r="G64" s="77">
        <f>[1]Centr!AN60</f>
        <v>0</v>
      </c>
    </row>
    <row r="65" spans="2:7">
      <c r="B65" s="74"/>
      <c r="C65" s="78"/>
      <c r="D65" s="78" t="s">
        <v>49</v>
      </c>
      <c r="E65" s="79" t="s">
        <v>77</v>
      </c>
      <c r="F65" s="76">
        <f>[1]Centr!AM61</f>
        <v>141364.19999999972</v>
      </c>
      <c r="G65" s="77">
        <f>[1]Centr!AN61</f>
        <v>0</v>
      </c>
    </row>
    <row r="66" spans="2:7">
      <c r="B66" s="74"/>
      <c r="C66" s="78"/>
      <c r="D66" s="78" t="s">
        <v>49</v>
      </c>
      <c r="E66" s="79" t="s">
        <v>78</v>
      </c>
      <c r="F66" s="76">
        <f>[1]Centr!AM62</f>
        <v>104298</v>
      </c>
      <c r="G66" s="77">
        <f>[1]Centr!AN62</f>
        <v>0</v>
      </c>
    </row>
    <row r="67" spans="2:7">
      <c r="B67" s="74"/>
      <c r="C67" s="78"/>
      <c r="D67" s="78" t="s">
        <v>49</v>
      </c>
      <c r="E67" s="79" t="s">
        <v>79</v>
      </c>
      <c r="F67" s="76">
        <f>[1]Centr!AM63</f>
        <v>9765</v>
      </c>
      <c r="G67" s="77">
        <f>[1]Centr!AN63</f>
        <v>0</v>
      </c>
    </row>
    <row r="68" spans="2:7">
      <c r="B68" s="74"/>
      <c r="C68" s="78"/>
      <c r="D68" s="78" t="s">
        <v>49</v>
      </c>
      <c r="E68" s="79" t="s">
        <v>80</v>
      </c>
      <c r="F68" s="76">
        <f>[1]Centr!AM64</f>
        <v>3500</v>
      </c>
      <c r="G68" s="77">
        <f>[1]Centr!AN64</f>
        <v>0</v>
      </c>
    </row>
    <row r="69" spans="2:7">
      <c r="B69" s="74"/>
      <c r="C69" s="78"/>
      <c r="D69" s="78" t="s">
        <v>49</v>
      </c>
      <c r="E69" s="79" t="s">
        <v>81</v>
      </c>
      <c r="F69" s="76">
        <f>[1]Centr!AM65</f>
        <v>0</v>
      </c>
      <c r="G69" s="77">
        <f>[1]Centr!AN65</f>
        <v>0</v>
      </c>
    </row>
    <row r="70" spans="2:7">
      <c r="B70" s="74"/>
      <c r="C70" s="78"/>
      <c r="D70" s="78" t="s">
        <v>49</v>
      </c>
      <c r="E70" s="79" t="s">
        <v>82</v>
      </c>
      <c r="F70" s="76">
        <f>[1]Centr!AM66</f>
        <v>0</v>
      </c>
      <c r="G70" s="77">
        <f>[1]Centr!AN66</f>
        <v>0</v>
      </c>
    </row>
    <row r="71" spans="2:7">
      <c r="B71" s="74"/>
      <c r="C71" s="78"/>
      <c r="D71" s="78" t="s">
        <v>49</v>
      </c>
      <c r="E71" s="79" t="s">
        <v>83</v>
      </c>
      <c r="F71" s="76">
        <f>[1]Centr!AM67</f>
        <v>0</v>
      </c>
      <c r="G71" s="77">
        <f>[1]Centr!AN67</f>
        <v>0</v>
      </c>
    </row>
    <row r="72" spans="2:7">
      <c r="B72" s="74"/>
      <c r="C72" s="78"/>
      <c r="D72" s="78" t="s">
        <v>49</v>
      </c>
      <c r="E72" s="79" t="s">
        <v>84</v>
      </c>
      <c r="F72" s="76">
        <f>[1]Centr!AM68</f>
        <v>0</v>
      </c>
      <c r="G72" s="77">
        <f>[1]Centr!AN68</f>
        <v>0</v>
      </c>
    </row>
    <row r="73" spans="2:7">
      <c r="B73" s="74"/>
      <c r="C73" s="78"/>
      <c r="D73" s="78" t="s">
        <v>49</v>
      </c>
      <c r="E73" s="96" t="s">
        <v>85</v>
      </c>
      <c r="F73" s="76">
        <f>[1]Centr!AM69</f>
        <v>2804981</v>
      </c>
      <c r="G73" s="77">
        <f>[1]Centr!AN69</f>
        <v>0</v>
      </c>
    </row>
    <row r="74" spans="2:7">
      <c r="B74" s="74"/>
      <c r="C74" s="78"/>
      <c r="D74" s="78" t="s">
        <v>49</v>
      </c>
      <c r="E74" s="96"/>
      <c r="F74" s="76">
        <f>[1]Centr!AM70</f>
        <v>0</v>
      </c>
      <c r="G74" s="77">
        <f>[1]Centr!AN70</f>
        <v>0</v>
      </c>
    </row>
    <row r="75" spans="2:7">
      <c r="B75" s="74" t="s">
        <v>62</v>
      </c>
      <c r="C75" s="279" t="s">
        <v>86</v>
      </c>
      <c r="D75" s="279"/>
      <c r="E75" s="279"/>
      <c r="F75" s="76">
        <f>[1]Centr!AM71</f>
        <v>0</v>
      </c>
      <c r="G75" s="77">
        <f>[1]Centr!AN71</f>
        <v>0</v>
      </c>
    </row>
    <row r="76" spans="2:7">
      <c r="B76" s="74"/>
      <c r="C76" s="78">
        <v>1</v>
      </c>
      <c r="D76" s="277" t="s">
        <v>87</v>
      </c>
      <c r="E76" s="277"/>
      <c r="F76" s="76">
        <f>[1]Centr!AM72</f>
        <v>0</v>
      </c>
      <c r="G76" s="77">
        <f>[1]Centr!AN72</f>
        <v>0</v>
      </c>
    </row>
    <row r="77" spans="2:7">
      <c r="B77" s="74"/>
      <c r="C77" s="78"/>
      <c r="D77" s="78" t="s">
        <v>49</v>
      </c>
      <c r="E77" s="79"/>
      <c r="F77" s="76">
        <f>[1]Centr!AM73</f>
        <v>0</v>
      </c>
      <c r="G77" s="77">
        <f>[1]Centr!AN73</f>
        <v>0</v>
      </c>
    </row>
    <row r="78" spans="2:7">
      <c r="B78" s="74"/>
      <c r="C78" s="78">
        <v>2</v>
      </c>
      <c r="D78" s="277" t="s">
        <v>88</v>
      </c>
      <c r="E78" s="277"/>
      <c r="F78" s="76">
        <f>[1]Centr!AM74</f>
        <v>0</v>
      </c>
      <c r="G78" s="77">
        <f>[1]Centr!AN74</f>
        <v>0</v>
      </c>
    </row>
    <row r="79" spans="2:7">
      <c r="B79" s="74"/>
      <c r="C79" s="78"/>
      <c r="D79" s="78" t="s">
        <v>49</v>
      </c>
      <c r="E79" s="79"/>
      <c r="F79" s="76">
        <f>[1]Centr!AM75</f>
        <v>0</v>
      </c>
      <c r="G79" s="77">
        <f>[1]Centr!AN75</f>
        <v>0</v>
      </c>
    </row>
    <row r="80" spans="2:7">
      <c r="B80" s="74" t="s">
        <v>89</v>
      </c>
      <c r="C80" s="279" t="s">
        <v>90</v>
      </c>
      <c r="D80" s="279"/>
      <c r="E80" s="279"/>
      <c r="F80" s="76">
        <f>[1]Centr!AM76</f>
        <v>142547.80882352934</v>
      </c>
      <c r="G80" s="77">
        <f>[1]Centr!AN76</f>
        <v>0</v>
      </c>
    </row>
    <row r="81" spans="2:7">
      <c r="B81" s="74"/>
      <c r="C81" s="78">
        <v>1</v>
      </c>
      <c r="D81" s="277" t="s">
        <v>91</v>
      </c>
      <c r="E81" s="277"/>
      <c r="F81" s="76">
        <f>[1]Centr!AM77</f>
        <v>0</v>
      </c>
      <c r="G81" s="77">
        <f>[1]Centr!AN77</f>
        <v>0</v>
      </c>
    </row>
    <row r="82" spans="2:7">
      <c r="B82" s="74"/>
      <c r="C82" s="78">
        <v>2</v>
      </c>
      <c r="D82" s="277" t="s">
        <v>92</v>
      </c>
      <c r="E82" s="277"/>
      <c r="F82" s="76">
        <f>[1]Centr!AM78</f>
        <v>0</v>
      </c>
      <c r="G82" s="77">
        <f>[1]Centr!AN78</f>
        <v>0</v>
      </c>
    </row>
    <row r="83" spans="2:7" ht="13.5" thickBot="1">
      <c r="B83" s="81"/>
      <c r="C83" s="97">
        <v>3</v>
      </c>
      <c r="D83" s="280" t="s">
        <v>93</v>
      </c>
      <c r="E83" s="280"/>
      <c r="F83" s="83">
        <f>[1]Centr!AM79</f>
        <v>142547.80882352934</v>
      </c>
      <c r="G83" s="84">
        <f>[1]Centr!AN79</f>
        <v>0</v>
      </c>
    </row>
    <row r="84" spans="2:7" ht="13.5" thickBot="1">
      <c r="B84" s="98"/>
      <c r="C84" s="291" t="s">
        <v>94</v>
      </c>
      <c r="D84" s="291"/>
      <c r="E84" s="291"/>
      <c r="F84" s="86">
        <f>[1]Centr!AM80</f>
        <v>3206456.0088235289</v>
      </c>
      <c r="G84" s="87">
        <f>[1]Centr!AN80</f>
        <v>0</v>
      </c>
    </row>
    <row r="85" spans="2:7">
      <c r="B85" s="99"/>
      <c r="C85" s="66"/>
      <c r="D85" s="66"/>
      <c r="E85" s="66"/>
      <c r="F85" s="66"/>
      <c r="G85" s="66"/>
    </row>
    <row r="86" spans="2:7" ht="14.25" customHeight="1">
      <c r="B86" s="100"/>
      <c r="C86" s="66"/>
      <c r="D86" s="66"/>
      <c r="E86" s="66"/>
      <c r="F86" s="101"/>
      <c r="G86" s="101"/>
    </row>
    <row r="87" spans="2:7" ht="14.25" customHeight="1">
      <c r="B87" s="100"/>
      <c r="C87" s="89"/>
      <c r="D87" s="276" t="s">
        <v>36</v>
      </c>
      <c r="E87" s="276"/>
      <c r="F87" s="89"/>
      <c r="G87" s="101"/>
    </row>
    <row r="88" spans="2:7" ht="14.25" customHeight="1">
      <c r="B88" s="100"/>
      <c r="C88" s="89" t="s">
        <v>37</v>
      </c>
      <c r="D88" s="89"/>
      <c r="E88" s="89"/>
      <c r="F88" s="89" t="s">
        <v>38</v>
      </c>
      <c r="G88" s="101"/>
    </row>
    <row r="89" spans="2:7" ht="14.25" customHeight="1">
      <c r="B89" s="100"/>
      <c r="C89" s="89" t="s">
        <v>39</v>
      </c>
      <c r="D89" s="89"/>
      <c r="E89" s="89"/>
      <c r="F89" s="89" t="str">
        <f>'[1]Bilanci faqa1'!F95</f>
        <v>QAZIM ÇALLMORI</v>
      </c>
      <c r="G89" s="101"/>
    </row>
    <row r="90" spans="2:7" ht="14.25" customHeight="1">
      <c r="B90" s="100"/>
      <c r="C90" s="66"/>
      <c r="D90" s="66"/>
      <c r="E90" s="66"/>
      <c r="F90" s="101"/>
      <c r="G90" s="101"/>
    </row>
    <row r="91" spans="2:7" ht="14.25" customHeight="1">
      <c r="B91" s="100"/>
      <c r="C91" s="66"/>
      <c r="D91" s="66"/>
      <c r="E91" s="66"/>
      <c r="F91" s="101"/>
      <c r="G91" s="101"/>
    </row>
    <row r="92" spans="2:7" ht="14.25" customHeight="1">
      <c r="B92" s="100"/>
      <c r="C92" s="66"/>
      <c r="D92" s="66"/>
      <c r="E92" s="66"/>
      <c r="F92" s="101"/>
      <c r="G92" s="101"/>
    </row>
    <row r="93" spans="2:7" ht="14.25" customHeight="1">
      <c r="B93" s="100"/>
      <c r="C93" s="66"/>
      <c r="D93" s="66"/>
      <c r="E93" s="66"/>
      <c r="F93" s="101"/>
      <c r="G93" s="101"/>
    </row>
    <row r="94" spans="2:7" ht="14.25" customHeight="1">
      <c r="B94" s="100"/>
      <c r="C94" s="66"/>
      <c r="D94" s="66"/>
      <c r="E94" s="66"/>
      <c r="F94" s="101"/>
      <c r="G94" s="101"/>
    </row>
    <row r="95" spans="2:7" ht="14.25" customHeight="1">
      <c r="B95" s="100"/>
      <c r="C95" s="66"/>
      <c r="D95" s="66"/>
      <c r="E95" s="66"/>
      <c r="F95" s="101"/>
      <c r="G95" s="101"/>
    </row>
    <row r="96" spans="2:7" ht="14.25" customHeight="1">
      <c r="B96" s="100"/>
      <c r="C96" s="66"/>
      <c r="D96" s="66"/>
      <c r="E96" s="66"/>
      <c r="F96" s="101"/>
      <c r="G96" s="101"/>
    </row>
    <row r="97" spans="2:7" ht="14.25" customHeight="1">
      <c r="B97" s="100"/>
      <c r="C97" s="66"/>
      <c r="D97" s="66"/>
      <c r="E97" s="66"/>
      <c r="F97" s="101"/>
      <c r="G97" s="101"/>
    </row>
    <row r="98" spans="2:7" ht="14.25" customHeight="1">
      <c r="B98" s="100"/>
      <c r="C98" s="66"/>
      <c r="D98" s="66"/>
      <c r="E98" s="66"/>
      <c r="F98" s="101"/>
      <c r="G98" s="101"/>
    </row>
    <row r="99" spans="2:7" ht="14.25" customHeight="1">
      <c r="B99" s="100"/>
      <c r="C99" s="66"/>
      <c r="D99" s="66"/>
      <c r="E99" s="66"/>
      <c r="F99" s="101"/>
      <c r="G99" s="101"/>
    </row>
    <row r="100" spans="2:7" ht="14.25" customHeight="1">
      <c r="B100" s="100"/>
      <c r="C100" s="66"/>
      <c r="D100" s="66"/>
      <c r="E100" s="66"/>
      <c r="F100" s="101"/>
      <c r="G100" s="101"/>
    </row>
    <row r="101" spans="2:7" ht="14.25" customHeight="1">
      <c r="B101" s="100"/>
      <c r="C101" s="66"/>
      <c r="D101" s="66"/>
      <c r="E101" s="66"/>
      <c r="F101" s="101"/>
      <c r="G101" s="101"/>
    </row>
    <row r="102" spans="2:7" ht="14.25" customHeight="1">
      <c r="B102" s="100"/>
      <c r="C102" s="66"/>
      <c r="D102" s="66"/>
      <c r="E102" s="66"/>
      <c r="F102" s="101"/>
      <c r="G102" s="101"/>
    </row>
    <row r="103" spans="2:7">
      <c r="B103" s="100"/>
      <c r="C103" s="66"/>
      <c r="D103" s="66"/>
      <c r="E103" s="66"/>
      <c r="F103" s="66"/>
      <c r="G103" s="66"/>
    </row>
    <row r="104" spans="2:7">
      <c r="B104" s="100"/>
      <c r="C104" s="66"/>
      <c r="D104" s="66"/>
      <c r="E104" s="66"/>
      <c r="F104" s="66"/>
      <c r="G104" s="66"/>
    </row>
    <row r="105" spans="2:7">
      <c r="B105" s="100"/>
      <c r="C105" s="66"/>
      <c r="D105" s="66"/>
      <c r="E105" s="66"/>
      <c r="F105" s="66"/>
      <c r="G105" s="66"/>
    </row>
    <row r="106" spans="2:7">
      <c r="B106" s="100"/>
      <c r="C106" s="66"/>
      <c r="D106" s="66"/>
      <c r="E106" s="66"/>
      <c r="F106" s="66"/>
      <c r="G106" s="66"/>
    </row>
    <row r="107" spans="2:7">
      <c r="B107" s="100"/>
      <c r="C107" s="66"/>
      <c r="D107" s="66"/>
      <c r="E107" s="66"/>
      <c r="F107" s="66"/>
      <c r="G107" s="66"/>
    </row>
    <row r="108" spans="2:7">
      <c r="B108" s="100"/>
      <c r="C108" s="66"/>
      <c r="D108" s="66"/>
      <c r="E108" s="66"/>
      <c r="F108" s="66"/>
      <c r="G108" s="66"/>
    </row>
    <row r="109" spans="2:7">
      <c r="B109" s="100"/>
      <c r="C109" s="66"/>
      <c r="D109" s="66"/>
      <c r="E109" s="66"/>
      <c r="F109" s="66"/>
      <c r="G109" s="66"/>
    </row>
    <row r="110" spans="2:7">
      <c r="B110" s="100"/>
      <c r="C110" s="66"/>
      <c r="D110" s="66"/>
      <c r="E110" s="66"/>
      <c r="F110" s="66"/>
      <c r="G110" s="66"/>
    </row>
    <row r="111" spans="2:7">
      <c r="B111" s="100"/>
      <c r="C111" s="66"/>
      <c r="D111" s="66"/>
      <c r="E111" s="66"/>
      <c r="F111" s="66"/>
      <c r="G111" s="66"/>
    </row>
    <row r="112" spans="2:7">
      <c r="B112" s="292" t="s">
        <v>95</v>
      </c>
      <c r="C112" s="292"/>
      <c r="D112" s="292"/>
      <c r="E112" s="292"/>
      <c r="F112" s="292"/>
      <c r="G112" s="292"/>
    </row>
    <row r="113" spans="2:7">
      <c r="B113" s="276" t="s">
        <v>96</v>
      </c>
      <c r="C113" s="276"/>
      <c r="D113" s="276"/>
      <c r="E113" s="276"/>
      <c r="F113" s="276"/>
      <c r="G113" s="276"/>
    </row>
    <row r="114" spans="2:7" ht="13.5" thickBot="1">
      <c r="B114" s="65"/>
      <c r="C114" s="65"/>
      <c r="D114" s="65"/>
      <c r="E114" s="66"/>
      <c r="F114" s="66"/>
      <c r="G114" s="66"/>
    </row>
    <row r="115" spans="2:7">
      <c r="B115" s="282" t="s">
        <v>41</v>
      </c>
      <c r="C115" s="284" t="s">
        <v>97</v>
      </c>
      <c r="D115" s="285"/>
      <c r="E115" s="286"/>
      <c r="F115" s="102" t="s">
        <v>43</v>
      </c>
      <c r="G115" s="102" t="s">
        <v>43</v>
      </c>
    </row>
    <row r="116" spans="2:7" ht="13.5" thickBot="1">
      <c r="B116" s="283"/>
      <c r="C116" s="287"/>
      <c r="D116" s="288"/>
      <c r="E116" s="289"/>
      <c r="F116" s="103" t="s">
        <v>44</v>
      </c>
      <c r="G116" s="103" t="s">
        <v>45</v>
      </c>
    </row>
    <row r="117" spans="2:7">
      <c r="B117" s="93" t="s">
        <v>46</v>
      </c>
      <c r="C117" s="290" t="s">
        <v>98</v>
      </c>
      <c r="D117" s="290"/>
      <c r="E117" s="290"/>
      <c r="F117" s="104">
        <f>[1]Centr!AM97</f>
        <v>1116666</v>
      </c>
      <c r="G117" s="105">
        <f>[1]Centr!AN97</f>
        <v>0</v>
      </c>
    </row>
    <row r="118" spans="2:7">
      <c r="B118" s="74"/>
      <c r="C118" s="106" t="s">
        <v>99</v>
      </c>
      <c r="D118" s="279" t="s">
        <v>100</v>
      </c>
      <c r="E118" s="279" t="s">
        <v>100</v>
      </c>
      <c r="F118" s="107">
        <f>[1]Centr!AM98</f>
        <v>1116666</v>
      </c>
      <c r="G118" s="108">
        <f>[1]Centr!AN98</f>
        <v>0</v>
      </c>
    </row>
    <row r="119" spans="2:7">
      <c r="B119" s="74"/>
      <c r="C119" s="106" t="s">
        <v>99</v>
      </c>
      <c r="D119" s="279" t="s">
        <v>101</v>
      </c>
      <c r="E119" s="279" t="s">
        <v>101</v>
      </c>
      <c r="F119" s="107">
        <f>[1]Centr!AM99</f>
        <v>0</v>
      </c>
      <c r="G119" s="108">
        <f>[1]Centr!AN99</f>
        <v>0</v>
      </c>
    </row>
    <row r="120" spans="2:7">
      <c r="B120" s="74"/>
      <c r="C120" s="106" t="s">
        <v>99</v>
      </c>
      <c r="D120" s="279"/>
      <c r="E120" s="279"/>
      <c r="F120" s="107">
        <f>[1]Centr!AM100</f>
        <v>0</v>
      </c>
      <c r="G120" s="108">
        <f>[1]Centr!AN100</f>
        <v>0</v>
      </c>
    </row>
    <row r="121" spans="2:7">
      <c r="B121" s="74" t="s">
        <v>62</v>
      </c>
      <c r="C121" s="277" t="s">
        <v>102</v>
      </c>
      <c r="D121" s="277"/>
      <c r="E121" s="277"/>
      <c r="F121" s="107">
        <f>[1]Centr!AM101</f>
        <v>958279.54575163405</v>
      </c>
      <c r="G121" s="108">
        <f>[1]Centr!AN101</f>
        <v>0</v>
      </c>
    </row>
    <row r="122" spans="2:7">
      <c r="B122" s="74">
        <v>1</v>
      </c>
      <c r="C122" s="277" t="s">
        <v>103</v>
      </c>
      <c r="D122" s="277"/>
      <c r="E122" s="277"/>
      <c r="F122" s="107">
        <f>[1]Centr!AM102</f>
        <v>800042.04575163405</v>
      </c>
      <c r="G122" s="108">
        <f>[1]Centr!AN102</f>
        <v>0</v>
      </c>
    </row>
    <row r="123" spans="2:7">
      <c r="B123" s="74"/>
      <c r="C123" s="106" t="s">
        <v>99</v>
      </c>
      <c r="D123" s="281" t="s">
        <v>104</v>
      </c>
      <c r="E123" s="281"/>
      <c r="F123" s="107">
        <f>[1]Centr!AM103</f>
        <v>0</v>
      </c>
      <c r="G123" s="108">
        <f>[1]Centr!AN103</f>
        <v>0</v>
      </c>
    </row>
    <row r="124" spans="2:7">
      <c r="B124" s="74"/>
      <c r="C124" s="106" t="s">
        <v>99</v>
      </c>
      <c r="D124" s="281" t="s">
        <v>105</v>
      </c>
      <c r="E124" s="281"/>
      <c r="F124" s="107">
        <f>[1]Centr!AM104</f>
        <v>1966586</v>
      </c>
      <c r="G124" s="108">
        <f>[1]Centr!AN104</f>
        <v>0</v>
      </c>
    </row>
    <row r="125" spans="2:7">
      <c r="B125" s="74"/>
      <c r="C125" s="106" t="s">
        <v>99</v>
      </c>
      <c r="D125" s="281" t="s">
        <v>106</v>
      </c>
      <c r="E125" s="281"/>
      <c r="F125" s="107">
        <f>[1]Centr!AM105</f>
        <v>1166543.9542483659</v>
      </c>
      <c r="G125" s="108">
        <f>[1]Centr!AN105</f>
        <v>0</v>
      </c>
    </row>
    <row r="126" spans="2:7">
      <c r="B126" s="74">
        <v>2</v>
      </c>
      <c r="C126" s="277" t="s">
        <v>107</v>
      </c>
      <c r="D126" s="277"/>
      <c r="E126" s="277"/>
      <c r="F126" s="107">
        <f>[1]Centr!AM106</f>
        <v>150796</v>
      </c>
      <c r="G126" s="108">
        <f>[1]Centr!AN106</f>
        <v>0</v>
      </c>
    </row>
    <row r="127" spans="2:7">
      <c r="B127" s="74"/>
      <c r="C127" s="106" t="s">
        <v>99</v>
      </c>
      <c r="D127" s="281" t="s">
        <v>108</v>
      </c>
      <c r="E127" s="281"/>
      <c r="F127" s="107">
        <f>[1]Centr!AM107</f>
        <v>127340</v>
      </c>
      <c r="G127" s="108">
        <f>[1]Centr!AN107</f>
        <v>0</v>
      </c>
    </row>
    <row r="128" spans="2:7">
      <c r="B128" s="74"/>
      <c r="C128" s="106" t="s">
        <v>99</v>
      </c>
      <c r="D128" s="281" t="s">
        <v>109</v>
      </c>
      <c r="E128" s="281"/>
      <c r="F128" s="107">
        <f>[1]Centr!AM108</f>
        <v>23456</v>
      </c>
      <c r="G128" s="108">
        <f>[1]Centr!AN108</f>
        <v>0</v>
      </c>
    </row>
    <row r="129" spans="2:7">
      <c r="B129" s="74">
        <v>3</v>
      </c>
      <c r="C129" s="277" t="s">
        <v>110</v>
      </c>
      <c r="D129" s="277"/>
      <c r="E129" s="277"/>
      <c r="F129" s="107">
        <f>[1]Centr!AM109</f>
        <v>0</v>
      </c>
      <c r="G129" s="108">
        <f>[1]Centr!AN109</f>
        <v>0</v>
      </c>
    </row>
    <row r="130" spans="2:7">
      <c r="B130" s="74">
        <v>4</v>
      </c>
      <c r="C130" s="277" t="s">
        <v>111</v>
      </c>
      <c r="D130" s="277"/>
      <c r="E130" s="277"/>
      <c r="F130" s="107">
        <f>[1]Centr!AM110</f>
        <v>7441.5000000000018</v>
      </c>
      <c r="G130" s="108">
        <f>[1]Centr!AN110</f>
        <v>0</v>
      </c>
    </row>
    <row r="131" spans="2:7">
      <c r="B131" s="74"/>
      <c r="C131" s="106" t="s">
        <v>99</v>
      </c>
      <c r="D131" s="277" t="s">
        <v>112</v>
      </c>
      <c r="E131" s="277"/>
      <c r="F131" s="107">
        <f>[1]Centr!AM111</f>
        <v>0</v>
      </c>
      <c r="G131" s="108">
        <f>[1]Centr!AN111</f>
        <v>0</v>
      </c>
    </row>
    <row r="132" spans="2:7">
      <c r="B132" s="74"/>
      <c r="C132" s="106" t="s">
        <v>99</v>
      </c>
      <c r="D132" s="277" t="s">
        <v>113</v>
      </c>
      <c r="E132" s="277"/>
      <c r="F132" s="107">
        <f>[1]Centr!AM112</f>
        <v>0</v>
      </c>
      <c r="G132" s="108">
        <f>[1]Centr!AN112</f>
        <v>0</v>
      </c>
    </row>
    <row r="133" spans="2:7">
      <c r="B133" s="74"/>
      <c r="C133" s="106" t="s">
        <v>99</v>
      </c>
      <c r="D133" s="277" t="s">
        <v>114</v>
      </c>
      <c r="E133" s="277"/>
      <c r="F133" s="107">
        <f>[1]Centr!AM113</f>
        <v>0</v>
      </c>
      <c r="G133" s="108">
        <f>[1]Centr!AN113</f>
        <v>0</v>
      </c>
    </row>
    <row r="134" spans="2:7">
      <c r="B134" s="74"/>
      <c r="C134" s="106" t="s">
        <v>99</v>
      </c>
      <c r="D134" s="277" t="s">
        <v>115</v>
      </c>
      <c r="E134" s="277"/>
      <c r="F134" s="107">
        <f>[1]Centr!AM114</f>
        <v>0</v>
      </c>
      <c r="G134" s="108">
        <f>[1]Centr!AN114</f>
        <v>0</v>
      </c>
    </row>
    <row r="135" spans="2:7">
      <c r="B135" s="74"/>
      <c r="C135" s="106" t="s">
        <v>99</v>
      </c>
      <c r="D135" s="277" t="s">
        <v>116</v>
      </c>
      <c r="E135" s="277"/>
      <c r="F135" s="107">
        <f>[1]Centr!AM115</f>
        <v>0</v>
      </c>
      <c r="G135" s="108">
        <f>[1]Centr!AN115</f>
        <v>0</v>
      </c>
    </row>
    <row r="136" spans="2:7">
      <c r="B136" s="74"/>
      <c r="C136" s="106" t="s">
        <v>99</v>
      </c>
      <c r="D136" s="277" t="s">
        <v>117</v>
      </c>
      <c r="E136" s="277"/>
      <c r="F136" s="107">
        <f>[1]Centr!AM116</f>
        <v>0</v>
      </c>
      <c r="G136" s="108">
        <f>[1]Centr!AN116</f>
        <v>0</v>
      </c>
    </row>
    <row r="137" spans="2:7">
      <c r="B137" s="74"/>
      <c r="C137" s="106" t="s">
        <v>99</v>
      </c>
      <c r="D137" s="277" t="s">
        <v>118</v>
      </c>
      <c r="E137" s="277"/>
      <c r="F137" s="107">
        <f>[1]Centr!AM117</f>
        <v>0</v>
      </c>
      <c r="G137" s="108">
        <f>[1]Centr!AN117</f>
        <v>0</v>
      </c>
    </row>
    <row r="138" spans="2:7">
      <c r="B138" s="74"/>
      <c r="C138" s="106" t="s">
        <v>99</v>
      </c>
      <c r="D138" s="274" t="s">
        <v>119</v>
      </c>
      <c r="E138" s="274"/>
      <c r="F138" s="107">
        <f>[1]Centr!AM118</f>
        <v>7441.5000000000018</v>
      </c>
      <c r="G138" s="108">
        <f>[1]Centr!AN118</f>
        <v>0</v>
      </c>
    </row>
    <row r="139" spans="2:7">
      <c r="B139" s="74"/>
      <c r="C139" s="106" t="s">
        <v>99</v>
      </c>
      <c r="D139" s="274" t="s">
        <v>111</v>
      </c>
      <c r="E139" s="274"/>
      <c r="F139" s="107">
        <f>[1]Centr!AM119</f>
        <v>0</v>
      </c>
      <c r="G139" s="108">
        <f>[1]Centr!AN119</f>
        <v>0</v>
      </c>
    </row>
    <row r="140" spans="2:7">
      <c r="B140" s="74">
        <v>5</v>
      </c>
      <c r="C140" s="277" t="s">
        <v>120</v>
      </c>
      <c r="D140" s="277"/>
      <c r="E140" s="277"/>
      <c r="F140" s="107">
        <f>[1]Centr!AM120</f>
        <v>0</v>
      </c>
      <c r="G140" s="108">
        <f>[1]Centr!AN120</f>
        <v>0</v>
      </c>
    </row>
    <row r="141" spans="2:7">
      <c r="B141" s="74"/>
      <c r="C141" s="106" t="s">
        <v>99</v>
      </c>
      <c r="D141" s="277" t="s">
        <v>121</v>
      </c>
      <c r="E141" s="277"/>
      <c r="F141" s="107">
        <f>[1]Centr!AM121</f>
        <v>0</v>
      </c>
      <c r="G141" s="108">
        <f>[1]Centr!AN121</f>
        <v>0</v>
      </c>
    </row>
    <row r="142" spans="2:7">
      <c r="B142" s="74"/>
      <c r="C142" s="106" t="s">
        <v>99</v>
      </c>
      <c r="D142" s="278"/>
      <c r="E142" s="279"/>
      <c r="F142" s="107">
        <f>[1]Centr!AM122</f>
        <v>0</v>
      </c>
      <c r="G142" s="108">
        <f>[1]Centr!AN122</f>
        <v>0</v>
      </c>
    </row>
    <row r="143" spans="2:7">
      <c r="B143" s="74"/>
      <c r="C143" s="106" t="s">
        <v>99</v>
      </c>
      <c r="D143" s="279"/>
      <c r="E143" s="279"/>
      <c r="F143" s="107">
        <f>[1]Centr!AM123</f>
        <v>0</v>
      </c>
      <c r="G143" s="108">
        <f>[1]Centr!AN123</f>
        <v>0</v>
      </c>
    </row>
    <row r="144" spans="2:7">
      <c r="B144" s="74" t="s">
        <v>122</v>
      </c>
      <c r="C144" s="277" t="s">
        <v>123</v>
      </c>
      <c r="D144" s="277"/>
      <c r="E144" s="277"/>
      <c r="F144" s="107">
        <f>[1]Centr!AM124</f>
        <v>158386.45424836595</v>
      </c>
      <c r="G144" s="108">
        <f>[1]Centr!AN124</f>
        <v>0</v>
      </c>
    </row>
    <row r="145" spans="2:7">
      <c r="B145" s="74"/>
      <c r="C145" s="106" t="s">
        <v>99</v>
      </c>
      <c r="D145" s="279"/>
      <c r="E145" s="279"/>
      <c r="F145" s="107">
        <f>[1]Centr!AM125</f>
        <v>0</v>
      </c>
      <c r="G145" s="108">
        <f>[1]Centr!AN125</f>
        <v>0</v>
      </c>
    </row>
    <row r="146" spans="2:7" ht="13.5" thickBot="1">
      <c r="B146" s="81">
        <v>6</v>
      </c>
      <c r="C146" s="280" t="s">
        <v>124</v>
      </c>
      <c r="D146" s="280"/>
      <c r="E146" s="280"/>
      <c r="F146" s="109">
        <f>[1]Centr!AM126</f>
        <v>15838.645424836595</v>
      </c>
      <c r="G146" s="110">
        <f>[1]Centr!AN126</f>
        <v>0</v>
      </c>
    </row>
    <row r="147" spans="2:7" ht="13.5" thickBot="1">
      <c r="B147" s="98" t="s">
        <v>125</v>
      </c>
      <c r="C147" s="275" t="s">
        <v>126</v>
      </c>
      <c r="D147" s="275"/>
      <c r="E147" s="275"/>
      <c r="F147" s="111">
        <f>[1]Centr!AM127</f>
        <v>142547.80882352934</v>
      </c>
      <c r="G147" s="112">
        <f>[1]Centr!AN127</f>
        <v>0</v>
      </c>
    </row>
    <row r="150" spans="2:7">
      <c r="C150" s="89"/>
      <c r="D150" s="276" t="s">
        <v>36</v>
      </c>
      <c r="E150" s="276"/>
      <c r="F150" s="89"/>
    </row>
    <row r="151" spans="2:7">
      <c r="C151" s="89" t="s">
        <v>37</v>
      </c>
      <c r="D151" s="89"/>
      <c r="E151" s="89"/>
      <c r="F151" s="89" t="s">
        <v>38</v>
      </c>
    </row>
    <row r="152" spans="2:7">
      <c r="C152" s="89" t="s">
        <v>39</v>
      </c>
      <c r="D152" s="89"/>
      <c r="E152" s="89"/>
      <c r="F152" s="89" t="str">
        <f>'[1]Bilanci faqa1'!F95</f>
        <v>QAZIM ÇALLMORI</v>
      </c>
    </row>
  </sheetData>
  <mergeCells count="62">
    <mergeCell ref="D37:E37"/>
    <mergeCell ref="B6:G6"/>
    <mergeCell ref="B8:B9"/>
    <mergeCell ref="C8:E9"/>
    <mergeCell ref="C10:E10"/>
    <mergeCell ref="D11:E11"/>
    <mergeCell ref="D14:E14"/>
    <mergeCell ref="D19:E19"/>
    <mergeCell ref="C27:E27"/>
    <mergeCell ref="D28:E28"/>
    <mergeCell ref="D33:E33"/>
    <mergeCell ref="C34:E34"/>
    <mergeCell ref="D83:E83"/>
    <mergeCell ref="B58:B59"/>
    <mergeCell ref="C58:E59"/>
    <mergeCell ref="C60:E60"/>
    <mergeCell ref="D61:E61"/>
    <mergeCell ref="D64:E64"/>
    <mergeCell ref="C75:E75"/>
    <mergeCell ref="D76:E76"/>
    <mergeCell ref="C84:E84"/>
    <mergeCell ref="D87:E87"/>
    <mergeCell ref="B112:G112"/>
    <mergeCell ref="B113:G113"/>
    <mergeCell ref="D78:E78"/>
    <mergeCell ref="C80:E80"/>
    <mergeCell ref="D81:E81"/>
    <mergeCell ref="D82:E82"/>
    <mergeCell ref="D128:E128"/>
    <mergeCell ref="C117:E117"/>
    <mergeCell ref="D118:E118"/>
    <mergeCell ref="D119:E119"/>
    <mergeCell ref="D120:E120"/>
    <mergeCell ref="C121:E121"/>
    <mergeCell ref="C122:E122"/>
    <mergeCell ref="D123:E123"/>
    <mergeCell ref="D124:E124"/>
    <mergeCell ref="D125:E125"/>
    <mergeCell ref="C126:E126"/>
    <mergeCell ref="D127:E127"/>
    <mergeCell ref="B115:B116"/>
    <mergeCell ref="C115:E116"/>
    <mergeCell ref="C140:E140"/>
    <mergeCell ref="C129:E129"/>
    <mergeCell ref="C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C147:E147"/>
    <mergeCell ref="D150:E150"/>
    <mergeCell ref="D141:E141"/>
    <mergeCell ref="D142:E142"/>
    <mergeCell ref="D143:E143"/>
    <mergeCell ref="C144:E144"/>
    <mergeCell ref="D145:E145"/>
    <mergeCell ref="C146:E146"/>
  </mergeCells>
  <phoneticPr fontId="3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34"/>
  </sheetPr>
  <dimension ref="B1:Q58"/>
  <sheetViews>
    <sheetView workbookViewId="0">
      <selection activeCell="Q13" sqref="Q13"/>
    </sheetView>
  </sheetViews>
  <sheetFormatPr defaultRowHeight="12.75"/>
  <cols>
    <col min="1" max="1" width="2" customWidth="1"/>
    <col min="2" max="2" width="3.5703125" customWidth="1"/>
    <col min="3" max="3" width="16.140625" customWidth="1"/>
    <col min="4" max="4" width="17.28515625" customWidth="1"/>
    <col min="5" max="5" width="6.28515625" customWidth="1"/>
    <col min="6" max="6" width="7.85546875" customWidth="1"/>
    <col min="7" max="7" width="14.7109375" customWidth="1"/>
    <col min="8" max="8" width="14.42578125" customWidth="1"/>
    <col min="9" max="9" width="5.42578125" customWidth="1"/>
    <col min="10" max="10" width="11.42578125" customWidth="1"/>
    <col min="11" max="11" width="32.42578125" customWidth="1"/>
    <col min="12" max="12" width="3.5703125" customWidth="1"/>
    <col min="13" max="13" width="3" customWidth="1"/>
    <col min="14" max="14" width="17.42578125" customWidth="1"/>
    <col min="15" max="15" width="15.140625" customWidth="1"/>
    <col min="16" max="16" width="3.7109375" customWidth="1"/>
  </cols>
  <sheetData>
    <row r="1" spans="2:17">
      <c r="B1" s="113" t="s">
        <v>127</v>
      </c>
      <c r="C1" s="113"/>
      <c r="D1" s="113"/>
      <c r="E1" s="113"/>
      <c r="F1" s="66"/>
      <c r="G1" s="114" t="s">
        <v>128</v>
      </c>
      <c r="H1" s="115"/>
      <c r="I1" s="66"/>
      <c r="J1" s="113" t="s">
        <v>129</v>
      </c>
      <c r="K1" s="66"/>
      <c r="L1" s="66"/>
      <c r="M1" s="66"/>
      <c r="N1" s="116" t="s">
        <v>128</v>
      </c>
      <c r="O1" s="115"/>
      <c r="P1" s="66"/>
      <c r="Q1" s="66"/>
    </row>
    <row r="2" spans="2:17" ht="13.5" thickBot="1">
      <c r="B2" s="113" t="s">
        <v>130</v>
      </c>
      <c r="C2" s="113"/>
      <c r="D2" s="113"/>
      <c r="E2" s="113"/>
      <c r="F2" s="66"/>
      <c r="G2" s="117" t="s">
        <v>131</v>
      </c>
      <c r="H2" s="118"/>
      <c r="I2" s="66"/>
      <c r="J2" s="113" t="s">
        <v>132</v>
      </c>
      <c r="K2" s="66"/>
      <c r="L2" s="66"/>
      <c r="M2" s="66"/>
      <c r="N2" s="119" t="s">
        <v>131</v>
      </c>
      <c r="O2" s="118"/>
      <c r="P2" s="66"/>
      <c r="Q2" s="66"/>
    </row>
    <row r="3" spans="2:17" ht="13.5" thickBot="1">
      <c r="B3" s="66"/>
      <c r="C3" s="66"/>
      <c r="D3" s="120" t="s">
        <v>133</v>
      </c>
      <c r="E3" s="66"/>
      <c r="F3" s="121" t="s">
        <v>134</v>
      </c>
      <c r="G3" s="122"/>
      <c r="H3" s="123"/>
      <c r="I3" s="66"/>
      <c r="J3" s="114" t="s">
        <v>135</v>
      </c>
      <c r="K3" s="124" t="str">
        <f>G6</f>
        <v>L13224001O</v>
      </c>
      <c r="L3" s="115"/>
      <c r="M3" s="66"/>
      <c r="N3" s="125"/>
      <c r="O3" s="126"/>
      <c r="P3" s="66"/>
      <c r="Q3" s="66"/>
    </row>
    <row r="4" spans="2:17" ht="13.5" thickBot="1">
      <c r="B4" s="66"/>
      <c r="C4" s="66"/>
      <c r="D4" s="127" t="s">
        <v>136</v>
      </c>
      <c r="E4" s="66"/>
      <c r="F4" s="119"/>
      <c r="G4" s="128"/>
      <c r="H4" s="129"/>
      <c r="I4" s="66"/>
      <c r="J4" s="117" t="s">
        <v>137</v>
      </c>
      <c r="K4" s="130" t="str">
        <f>G7</f>
        <v>SUBJEKTI "AJSLI 2011" SH.P.K.</v>
      </c>
      <c r="L4" s="118"/>
      <c r="M4" s="66"/>
      <c r="N4" s="131" t="s">
        <v>138</v>
      </c>
      <c r="O4" s="125"/>
      <c r="P4" s="66"/>
      <c r="Q4" s="66"/>
    </row>
    <row r="5" spans="2:17" ht="13.5" thickBot="1">
      <c r="B5" s="66"/>
      <c r="C5" s="66"/>
      <c r="D5" s="66"/>
      <c r="E5" s="66"/>
      <c r="F5" s="66"/>
      <c r="G5" s="122"/>
      <c r="H5" s="122"/>
      <c r="I5" s="66"/>
      <c r="J5" s="117" t="s">
        <v>139</v>
      </c>
      <c r="K5" s="130" t="str">
        <f>G9</f>
        <v>BASHKIA BERAT</v>
      </c>
      <c r="L5" s="118"/>
      <c r="M5" s="66"/>
      <c r="N5" s="126" t="str">
        <f>D4</f>
        <v>Viti 2011</v>
      </c>
      <c r="O5" s="125"/>
      <c r="P5" s="66"/>
      <c r="Q5" s="66"/>
    </row>
    <row r="6" spans="2:17" ht="13.5" thickBot="1">
      <c r="B6" s="116" t="s">
        <v>140</v>
      </c>
      <c r="C6" s="132"/>
      <c r="D6" s="133"/>
      <c r="E6" s="133"/>
      <c r="F6" s="133"/>
      <c r="G6" s="134" t="str">
        <f>[1]Bler!D3</f>
        <v>L13224001O</v>
      </c>
      <c r="H6" s="135"/>
      <c r="I6" s="66"/>
      <c r="J6" s="119"/>
      <c r="K6" s="128" t="str">
        <f>G10</f>
        <v>BERAT</v>
      </c>
      <c r="L6" s="129"/>
      <c r="M6" s="66"/>
      <c r="N6" s="125"/>
      <c r="O6" s="131"/>
      <c r="P6" s="66"/>
      <c r="Q6" s="66"/>
    </row>
    <row r="7" spans="2:17" ht="13.5" thickBot="1">
      <c r="B7" s="136" t="s">
        <v>141</v>
      </c>
      <c r="C7" s="137"/>
      <c r="D7" s="138"/>
      <c r="E7" s="138"/>
      <c r="F7" s="138"/>
      <c r="G7" s="138" t="str">
        <f>[1]Bler!D2</f>
        <v>SUBJEKTI "AJSLI 2011" SH.P.K.</v>
      </c>
      <c r="H7" s="118"/>
      <c r="I7" s="66"/>
      <c r="J7" s="66"/>
      <c r="K7" s="113" t="s">
        <v>142</v>
      </c>
      <c r="L7" s="66"/>
      <c r="M7" s="66"/>
      <c r="N7" s="120" t="s">
        <v>143</v>
      </c>
      <c r="O7" s="139" t="s">
        <v>144</v>
      </c>
      <c r="P7" s="66"/>
      <c r="Q7" s="66"/>
    </row>
    <row r="8" spans="2:17">
      <c r="B8" s="136" t="s">
        <v>145</v>
      </c>
      <c r="C8" s="137"/>
      <c r="D8" s="138"/>
      <c r="E8" s="138"/>
      <c r="F8" s="138"/>
      <c r="G8" s="130" t="str">
        <f>[1]Bler!J122</f>
        <v>QAZIM ÇALLMORI</v>
      </c>
      <c r="H8" s="140"/>
      <c r="I8" s="66"/>
      <c r="J8" s="113" t="s">
        <v>146</v>
      </c>
      <c r="K8" s="66"/>
      <c r="L8" s="66"/>
      <c r="M8" s="66"/>
      <c r="N8" s="72">
        <f>G15</f>
        <v>1116666</v>
      </c>
      <c r="O8" s="72">
        <f>H15</f>
        <v>1116666</v>
      </c>
      <c r="P8" s="66"/>
      <c r="Q8" s="66"/>
    </row>
    <row r="9" spans="2:17">
      <c r="B9" s="136" t="s">
        <v>147</v>
      </c>
      <c r="C9" s="137"/>
      <c r="D9" s="138"/>
      <c r="E9" s="138"/>
      <c r="F9" s="138"/>
      <c r="G9" s="141" t="str">
        <f>[1]Bler!D4</f>
        <v>BASHKIA BERAT</v>
      </c>
      <c r="H9" s="118"/>
      <c r="I9" s="66"/>
      <c r="J9" s="113" t="s">
        <v>148</v>
      </c>
      <c r="K9" s="66"/>
      <c r="L9" s="66"/>
      <c r="M9" s="66"/>
      <c r="N9" s="76">
        <f>G16</f>
        <v>958279.54575163405</v>
      </c>
      <c r="O9" s="76">
        <f>H16</f>
        <v>958279.54575163405</v>
      </c>
      <c r="P9" s="66"/>
      <c r="Q9" s="66"/>
    </row>
    <row r="10" spans="2:17">
      <c r="B10" s="136" t="s">
        <v>149</v>
      </c>
      <c r="C10" s="137"/>
      <c r="D10" s="138"/>
      <c r="E10" s="138"/>
      <c r="F10" s="138"/>
      <c r="G10" s="142" t="s">
        <v>150</v>
      </c>
      <c r="H10" s="140"/>
      <c r="I10" s="66"/>
      <c r="J10" s="113" t="s">
        <v>151</v>
      </c>
      <c r="K10" s="66"/>
      <c r="L10" s="66"/>
      <c r="M10" s="66"/>
      <c r="N10" s="143"/>
      <c r="O10" s="76">
        <v>0</v>
      </c>
      <c r="P10" s="66"/>
      <c r="Q10" s="66"/>
    </row>
    <row r="11" spans="2:17">
      <c r="B11" s="136" t="s">
        <v>152</v>
      </c>
      <c r="C11" s="137"/>
      <c r="D11" s="138"/>
      <c r="E11" s="138"/>
      <c r="F11" s="138"/>
      <c r="G11" s="138"/>
      <c r="H11" s="118"/>
      <c r="I11" s="66"/>
      <c r="J11" s="144" t="s">
        <v>153</v>
      </c>
      <c r="K11" s="66"/>
      <c r="L11" s="66"/>
      <c r="M11" s="66"/>
      <c r="N11" s="143"/>
      <c r="O11" s="96"/>
      <c r="P11" s="66"/>
      <c r="Q11" s="66"/>
    </row>
    <row r="12" spans="2:17" ht="13.5" thickBot="1">
      <c r="B12" s="119"/>
      <c r="C12" s="128"/>
      <c r="D12" s="128" t="s">
        <v>154</v>
      </c>
      <c r="E12" s="128"/>
      <c r="F12" s="128"/>
      <c r="G12" s="145"/>
      <c r="H12" s="146"/>
      <c r="I12" s="66"/>
      <c r="J12" s="66" t="s">
        <v>155</v>
      </c>
      <c r="K12" s="66"/>
      <c r="L12" s="66"/>
      <c r="M12" s="66"/>
      <c r="N12" s="147"/>
      <c r="O12" s="126"/>
      <c r="P12" s="66"/>
      <c r="Q12" s="66"/>
    </row>
    <row r="13" spans="2:17">
      <c r="B13" s="66"/>
      <c r="C13" s="66"/>
      <c r="D13" s="66"/>
      <c r="E13" s="66"/>
      <c r="F13" s="148" t="s">
        <v>156</v>
      </c>
      <c r="G13" s="66"/>
      <c r="H13" s="66"/>
      <c r="I13" s="66"/>
      <c r="J13" s="66" t="s">
        <v>157</v>
      </c>
      <c r="K13" s="66"/>
      <c r="L13" s="66"/>
      <c r="M13" s="66"/>
      <c r="N13" s="147"/>
      <c r="O13" s="149"/>
      <c r="P13" s="66"/>
      <c r="Q13" s="66"/>
    </row>
    <row r="14" spans="2:17">
      <c r="B14" s="150" t="s">
        <v>158</v>
      </c>
      <c r="C14" s="150"/>
      <c r="D14" s="66"/>
      <c r="E14" s="66"/>
      <c r="F14" s="66"/>
      <c r="G14" s="113" t="s">
        <v>159</v>
      </c>
      <c r="H14" s="113" t="s">
        <v>160</v>
      </c>
      <c r="I14" s="66"/>
      <c r="J14" s="66" t="s">
        <v>161</v>
      </c>
      <c r="K14" s="66"/>
      <c r="L14" s="66"/>
      <c r="M14" s="66"/>
      <c r="N14" s="151"/>
      <c r="O14" s="131"/>
      <c r="P14" s="66"/>
      <c r="Q14" s="66"/>
    </row>
    <row r="15" spans="2:17">
      <c r="B15" s="113" t="s">
        <v>162</v>
      </c>
      <c r="C15" s="113"/>
      <c r="D15" s="66"/>
      <c r="E15" s="66"/>
      <c r="F15" s="66"/>
      <c r="G15" s="76">
        <f>[1]Centr!W285</f>
        <v>1116666</v>
      </c>
      <c r="H15" s="76">
        <f>[1]Centr!W285</f>
        <v>1116666</v>
      </c>
      <c r="I15" s="66"/>
      <c r="J15" s="66" t="s">
        <v>163</v>
      </c>
      <c r="K15" s="66"/>
      <c r="L15" s="66"/>
      <c r="M15" s="66"/>
      <c r="N15" s="143"/>
      <c r="O15" s="96"/>
      <c r="P15" s="66"/>
      <c r="Q15" s="66"/>
    </row>
    <row r="16" spans="2:17">
      <c r="B16" s="113" t="s">
        <v>164</v>
      </c>
      <c r="C16" s="113"/>
      <c r="D16" s="66"/>
      <c r="E16" s="66"/>
      <c r="F16" s="66"/>
      <c r="G16" s="76">
        <f>[1]Centr!N232</f>
        <v>958279.54575163405</v>
      </c>
      <c r="H16" s="76">
        <f>[1]Centr!M314</f>
        <v>958279.54575163405</v>
      </c>
      <c r="I16" s="66"/>
      <c r="J16" s="66" t="s">
        <v>165</v>
      </c>
      <c r="K16" s="66"/>
      <c r="L16" s="66"/>
      <c r="M16" s="66"/>
      <c r="N16" s="143"/>
      <c r="O16" s="96"/>
      <c r="P16" s="66"/>
      <c r="Q16" s="66"/>
    </row>
    <row r="17" spans="2:17">
      <c r="B17" s="113" t="s">
        <v>166</v>
      </c>
      <c r="C17" s="113"/>
      <c r="D17" s="66"/>
      <c r="E17" s="66"/>
      <c r="F17" s="66"/>
      <c r="G17" s="152"/>
      <c r="H17" s="76">
        <f>[1]Centr!I337</f>
        <v>0</v>
      </c>
      <c r="I17" s="66"/>
      <c r="J17" s="66" t="s">
        <v>167</v>
      </c>
      <c r="K17" s="66"/>
      <c r="L17" s="66"/>
      <c r="M17" s="66"/>
      <c r="N17" s="143"/>
      <c r="O17" s="96"/>
      <c r="P17" s="66"/>
      <c r="Q17" s="66"/>
    </row>
    <row r="18" spans="2:17">
      <c r="B18" s="148" t="s">
        <v>168</v>
      </c>
      <c r="C18" s="148"/>
      <c r="D18" s="66"/>
      <c r="E18" s="66"/>
      <c r="F18" s="66"/>
      <c r="G18" s="153"/>
      <c r="H18" s="153"/>
      <c r="I18" s="66"/>
      <c r="J18" s="66" t="s">
        <v>169</v>
      </c>
      <c r="K18" s="66"/>
      <c r="L18" s="66"/>
      <c r="M18" s="66"/>
      <c r="N18" s="143"/>
      <c r="O18" s="76">
        <f>O10</f>
        <v>0</v>
      </c>
      <c r="P18" s="66"/>
      <c r="Q18" s="66"/>
    </row>
    <row r="19" spans="2:17">
      <c r="B19" s="113" t="s">
        <v>170</v>
      </c>
      <c r="C19" s="66"/>
      <c r="D19" s="66"/>
      <c r="E19" s="66"/>
      <c r="F19" s="66"/>
      <c r="G19" s="76">
        <f>IF(G16&gt;G15,G16-G15,0)</f>
        <v>0</v>
      </c>
      <c r="H19" s="76">
        <f>IF(H16&gt;H15+H17,H16-H15-H17,0)</f>
        <v>0</v>
      </c>
      <c r="I19" s="66"/>
      <c r="J19" s="66" t="s">
        <v>171</v>
      </c>
      <c r="K19" s="66"/>
      <c r="L19" s="66"/>
      <c r="M19" s="66"/>
      <c r="N19" s="143"/>
      <c r="O19" s="96"/>
      <c r="P19" s="66"/>
      <c r="Q19" s="66"/>
    </row>
    <row r="20" spans="2:17">
      <c r="B20" s="113" t="s">
        <v>172</v>
      </c>
      <c r="C20" s="66"/>
      <c r="D20" s="66"/>
      <c r="E20" s="66"/>
      <c r="F20" s="66"/>
      <c r="G20" s="76">
        <f>IF(G15&gt;G16,G15-G16,0)</f>
        <v>158386.45424836595</v>
      </c>
      <c r="H20" s="76">
        <f>IF(H15+H17&gt;H16,H15+H17-H16,0)</f>
        <v>158386.45424836595</v>
      </c>
      <c r="I20" s="66"/>
      <c r="J20" s="66" t="s">
        <v>173</v>
      </c>
      <c r="K20" s="66"/>
      <c r="L20" s="66"/>
      <c r="M20" s="66"/>
      <c r="N20" s="143"/>
      <c r="O20" s="76"/>
      <c r="P20" s="66"/>
      <c r="Q20" s="66"/>
    </row>
    <row r="21" spans="2:17">
      <c r="B21" s="113" t="s">
        <v>174</v>
      </c>
      <c r="C21" s="66"/>
      <c r="D21" s="66"/>
      <c r="E21" s="66"/>
      <c r="F21" s="66"/>
      <c r="G21" s="66"/>
      <c r="H21" s="76">
        <v>0</v>
      </c>
      <c r="I21" s="66"/>
      <c r="J21" s="66" t="s">
        <v>175</v>
      </c>
      <c r="K21" s="66"/>
      <c r="L21" s="66"/>
      <c r="M21" s="66"/>
      <c r="N21" s="147"/>
      <c r="O21" s="126"/>
      <c r="P21" s="66"/>
      <c r="Q21" s="66"/>
    </row>
    <row r="22" spans="2:17">
      <c r="B22" s="113" t="s">
        <v>176</v>
      </c>
      <c r="C22" s="66"/>
      <c r="D22" s="66"/>
      <c r="E22" s="66"/>
      <c r="F22" s="66"/>
      <c r="G22" s="66"/>
      <c r="H22" s="76">
        <f>H20-H21</f>
        <v>158386.45424836595</v>
      </c>
      <c r="I22" s="66"/>
      <c r="J22" s="66" t="s">
        <v>177</v>
      </c>
      <c r="K22" s="66"/>
      <c r="L22" s="66"/>
      <c r="M22" s="66"/>
      <c r="N22" s="147"/>
      <c r="O22" s="149"/>
      <c r="P22" s="66"/>
      <c r="Q22" s="66"/>
    </row>
    <row r="23" spans="2:17">
      <c r="B23" s="66"/>
      <c r="C23" s="66"/>
      <c r="D23" s="66"/>
      <c r="E23" s="66"/>
      <c r="F23" s="148" t="s">
        <v>178</v>
      </c>
      <c r="G23" s="66"/>
      <c r="H23" s="153"/>
      <c r="I23" s="66"/>
      <c r="J23" s="66" t="s">
        <v>179</v>
      </c>
      <c r="K23" s="66"/>
      <c r="L23" s="66"/>
      <c r="M23" s="66"/>
      <c r="N23" s="151"/>
      <c r="O23" s="154"/>
      <c r="P23" s="66"/>
      <c r="Q23" s="66"/>
    </row>
    <row r="24" spans="2:17">
      <c r="B24" s="113" t="s">
        <v>180</v>
      </c>
      <c r="C24" s="66"/>
      <c r="D24" s="66"/>
      <c r="E24" s="66"/>
      <c r="F24" s="66"/>
      <c r="G24" s="66"/>
      <c r="H24" s="76">
        <f>H22*0.1</f>
        <v>15838.645424836595</v>
      </c>
      <c r="I24" s="66"/>
      <c r="J24" s="66" t="s">
        <v>181</v>
      </c>
      <c r="K24" s="66"/>
      <c r="L24" s="66"/>
      <c r="M24" s="66"/>
      <c r="N24" s="151"/>
      <c r="O24" s="131"/>
      <c r="P24" s="66"/>
      <c r="Q24" s="66"/>
    </row>
    <row r="25" spans="2:17">
      <c r="B25" s="113" t="s">
        <v>182</v>
      </c>
      <c r="C25" s="66"/>
      <c r="D25" s="66"/>
      <c r="E25" s="66"/>
      <c r="F25" s="66"/>
      <c r="G25" s="66"/>
      <c r="H25" s="76"/>
      <c r="I25" s="66"/>
      <c r="J25" s="66" t="s">
        <v>183</v>
      </c>
      <c r="K25" s="66"/>
      <c r="L25" s="66"/>
      <c r="M25" s="66"/>
      <c r="N25" s="143"/>
      <c r="O25" s="96"/>
      <c r="P25" s="66"/>
      <c r="Q25" s="66"/>
    </row>
    <row r="26" spans="2:17">
      <c r="B26" s="113" t="s">
        <v>184</v>
      </c>
      <c r="C26" s="66"/>
      <c r="D26" s="66"/>
      <c r="E26" s="66"/>
      <c r="F26" s="66"/>
      <c r="G26" s="66"/>
      <c r="H26" s="76">
        <f>H24+H25</f>
        <v>15838.645424836595</v>
      </c>
      <c r="I26" s="66"/>
      <c r="J26" s="66" t="s">
        <v>185</v>
      </c>
      <c r="K26" s="66"/>
      <c r="L26" s="66"/>
      <c r="M26" s="66"/>
      <c r="N26" s="143"/>
      <c r="O26" s="96"/>
      <c r="P26" s="66"/>
      <c r="Q26" s="66"/>
    </row>
    <row r="27" spans="2:17">
      <c r="B27" s="113" t="s">
        <v>186</v>
      </c>
      <c r="C27" s="66"/>
      <c r="D27" s="66"/>
      <c r="E27" s="66"/>
      <c r="F27" s="66"/>
      <c r="G27" s="76">
        <f>[1]Centr!O147</f>
        <v>0</v>
      </c>
      <c r="H27" s="153"/>
      <c r="I27" s="66"/>
      <c r="J27" s="66" t="s">
        <v>187</v>
      </c>
      <c r="K27" s="66"/>
      <c r="L27" s="66"/>
      <c r="M27" s="66"/>
      <c r="N27" s="143"/>
      <c r="O27" s="96"/>
      <c r="P27" s="66"/>
      <c r="Q27" s="66"/>
    </row>
    <row r="28" spans="2:17">
      <c r="B28" s="113" t="s">
        <v>188</v>
      </c>
      <c r="C28" s="66"/>
      <c r="D28" s="66"/>
      <c r="E28" s="66"/>
      <c r="F28" s="66"/>
      <c r="G28" s="76">
        <f>[1]Centr!G140+[1]Centr!H140+[1]Centr!L140-AE136</f>
        <v>20000</v>
      </c>
      <c r="H28" s="153"/>
      <c r="I28" s="66"/>
      <c r="J28" s="66" t="s">
        <v>189</v>
      </c>
      <c r="K28" s="66"/>
      <c r="L28" s="66"/>
      <c r="M28" s="66"/>
      <c r="N28" s="147"/>
      <c r="O28" s="126"/>
      <c r="P28" s="66"/>
      <c r="Q28" s="66"/>
    </row>
    <row r="29" spans="2:17">
      <c r="B29" s="113" t="s">
        <v>190</v>
      </c>
      <c r="C29" s="66"/>
      <c r="D29" s="66"/>
      <c r="E29" s="66"/>
      <c r="F29" s="66"/>
      <c r="G29" s="76">
        <f>[1]Centr!F140-([1]Centr!Y140+[1]Centr!Z140+[1]Centr!AA140+[1]Centr!AB140+[1]Centr!AC140+[1]Centr!AD140+[1]Centr!AE140)</f>
        <v>0</v>
      </c>
      <c r="H29" s="153"/>
      <c r="I29" s="66"/>
      <c r="J29" s="66" t="s">
        <v>191</v>
      </c>
      <c r="K29" s="66"/>
      <c r="L29" s="66"/>
      <c r="M29" s="66"/>
      <c r="N29" s="151"/>
      <c r="O29" s="131"/>
      <c r="P29" s="66"/>
      <c r="Q29" s="66"/>
    </row>
    <row r="30" spans="2:17">
      <c r="B30" s="113" t="s">
        <v>192</v>
      </c>
      <c r="C30" s="66"/>
      <c r="D30" s="66"/>
      <c r="E30" s="66"/>
      <c r="F30" s="66"/>
      <c r="G30" s="76">
        <f>IF(G27+G28+G29&gt;H26,G27+G28+G29-H26,0)</f>
        <v>4161.3545751634047</v>
      </c>
      <c r="H30" s="153"/>
      <c r="I30" s="66"/>
      <c r="J30" s="113" t="s">
        <v>193</v>
      </c>
      <c r="K30" s="66"/>
      <c r="L30" s="66"/>
      <c r="M30" s="66"/>
      <c r="N30" s="76" t="s">
        <v>159</v>
      </c>
      <c r="O30" s="76" t="s">
        <v>160</v>
      </c>
      <c r="P30" s="66"/>
      <c r="Q30" s="66"/>
    </row>
    <row r="31" spans="2:17">
      <c r="B31" s="113" t="s">
        <v>194</v>
      </c>
      <c r="C31" s="66"/>
      <c r="D31" s="66"/>
      <c r="E31" s="66"/>
      <c r="F31" s="66"/>
      <c r="G31" s="66"/>
      <c r="H31" s="76">
        <f>IF(H26&gt;G27+G28+G29,H26-G27-G28-G29,0)</f>
        <v>0</v>
      </c>
      <c r="I31" s="66"/>
      <c r="J31" s="113" t="s">
        <v>195</v>
      </c>
      <c r="K31" s="66"/>
      <c r="L31" s="66"/>
      <c r="M31" s="66"/>
      <c r="N31" s="76">
        <f>-IF(N9&gt;N8,N9-N8,0)</f>
        <v>0</v>
      </c>
      <c r="O31" s="76">
        <f>-IF(O9&gt;O8+O10,O9-O8-O10,0)</f>
        <v>0</v>
      </c>
      <c r="P31" s="66"/>
      <c r="Q31" s="66"/>
    </row>
    <row r="32" spans="2:17">
      <c r="B32" s="113" t="s">
        <v>196</v>
      </c>
      <c r="C32" s="66"/>
      <c r="D32" s="66"/>
      <c r="E32" s="66"/>
      <c r="F32" s="66"/>
      <c r="G32" s="66"/>
      <c r="H32" s="76"/>
      <c r="I32" s="66"/>
      <c r="J32" s="113" t="s">
        <v>197</v>
      </c>
      <c r="K32" s="66"/>
      <c r="L32" s="66"/>
      <c r="M32" s="66"/>
      <c r="N32" s="76">
        <f>IF(N8&gt;N9,N8-N9,0)</f>
        <v>158386.45424836595</v>
      </c>
      <c r="O32" s="76">
        <f>IF(O8+O10&gt;O9,O8+O10-O9,0)</f>
        <v>158386.45424836595</v>
      </c>
      <c r="P32" s="66"/>
      <c r="Q32" s="66"/>
    </row>
    <row r="33" spans="2:17">
      <c r="B33" s="113" t="s">
        <v>198</v>
      </c>
      <c r="C33" s="66"/>
      <c r="D33" s="66"/>
      <c r="E33" s="66"/>
      <c r="F33" s="66"/>
      <c r="G33" s="66"/>
      <c r="H33" s="76">
        <f>H31+H32</f>
        <v>0</v>
      </c>
      <c r="I33" s="66"/>
      <c r="J33" s="66" t="s">
        <v>199</v>
      </c>
      <c r="K33" s="66"/>
      <c r="L33" s="66"/>
      <c r="M33" s="66"/>
      <c r="N33" s="151"/>
      <c r="O33" s="155">
        <f>H21</f>
        <v>0</v>
      </c>
      <c r="P33" s="66"/>
      <c r="Q33" s="66"/>
    </row>
    <row r="34" spans="2:17">
      <c r="B34" s="66"/>
      <c r="C34" s="66"/>
      <c r="D34" s="66"/>
      <c r="E34" s="66"/>
      <c r="F34" s="66"/>
      <c r="G34" s="66"/>
      <c r="H34" s="66"/>
      <c r="I34" s="66"/>
      <c r="J34" s="66" t="s">
        <v>200</v>
      </c>
      <c r="K34" s="66"/>
      <c r="L34" s="66"/>
      <c r="M34" s="66"/>
      <c r="N34" s="151"/>
      <c r="O34" s="131">
        <v>0</v>
      </c>
      <c r="P34" s="66"/>
      <c r="Q34" s="66"/>
    </row>
    <row r="35" spans="2:17">
      <c r="B35" s="156"/>
      <c r="C35" s="157" t="s">
        <v>26</v>
      </c>
      <c r="D35" s="157" t="str">
        <f>[1]Bler!J122</f>
        <v>QAZIM ÇALLMORI</v>
      </c>
      <c r="E35" s="134"/>
      <c r="F35" s="66"/>
      <c r="G35" s="66"/>
      <c r="H35" s="66"/>
      <c r="I35" s="66"/>
      <c r="J35" s="66" t="s">
        <v>201</v>
      </c>
      <c r="K35" s="66"/>
      <c r="L35" s="66"/>
      <c r="M35" s="66"/>
      <c r="N35" s="158"/>
      <c r="O35" s="138">
        <v>0</v>
      </c>
      <c r="P35" s="66"/>
      <c r="Q35" s="66"/>
    </row>
    <row r="36" spans="2:17">
      <c r="B36" s="134" t="s">
        <v>202</v>
      </c>
      <c r="C36" s="134"/>
      <c r="D36" s="134"/>
      <c r="E36" s="134"/>
      <c r="F36" s="134"/>
      <c r="G36" s="134"/>
      <c r="H36" s="134"/>
      <c r="I36" s="66"/>
      <c r="J36" s="113" t="s">
        <v>203</v>
      </c>
      <c r="K36" s="66"/>
      <c r="L36" s="66"/>
      <c r="M36" s="66"/>
      <c r="N36" s="96">
        <f>N33+N34+N35</f>
        <v>0</v>
      </c>
      <c r="O36" s="96">
        <f>O33+O34+O35</f>
        <v>0</v>
      </c>
      <c r="P36" s="66"/>
      <c r="Q36" s="66"/>
    </row>
    <row r="37" spans="2:17">
      <c r="B37" s="66"/>
      <c r="C37" s="66"/>
      <c r="D37" s="66"/>
      <c r="E37" s="66"/>
      <c r="F37" s="113" t="s">
        <v>204</v>
      </c>
      <c r="G37" s="66"/>
      <c r="H37" s="66"/>
      <c r="I37" s="66"/>
      <c r="J37" s="113" t="s">
        <v>205</v>
      </c>
      <c r="K37" s="66"/>
      <c r="L37" s="66"/>
      <c r="M37" s="66"/>
      <c r="N37" s="76">
        <v>0</v>
      </c>
      <c r="O37" s="96">
        <v>0</v>
      </c>
      <c r="P37" s="66"/>
      <c r="Q37" s="66"/>
    </row>
    <row r="38" spans="2:17" ht="13.5" thickBot="1">
      <c r="B38" s="66" t="s">
        <v>206</v>
      </c>
      <c r="C38" s="66"/>
      <c r="D38" s="66"/>
      <c r="E38" s="66"/>
      <c r="F38" s="66"/>
      <c r="G38" s="66"/>
      <c r="H38" s="66"/>
      <c r="I38" s="66"/>
      <c r="J38" s="66" t="s">
        <v>207</v>
      </c>
      <c r="K38" s="66"/>
      <c r="L38" s="66"/>
      <c r="M38" s="66"/>
      <c r="N38" s="143"/>
      <c r="O38" s="76">
        <f>O32-O36</f>
        <v>158386.45424836595</v>
      </c>
      <c r="P38" s="66"/>
      <c r="Q38" s="66"/>
    </row>
    <row r="39" spans="2:17" ht="13.5" thickBot="1">
      <c r="B39" s="159"/>
      <c r="C39" s="113" t="s">
        <v>208</v>
      </c>
      <c r="D39" s="66"/>
      <c r="E39" s="66"/>
      <c r="F39" s="66"/>
      <c r="G39" s="66"/>
      <c r="H39" s="66"/>
      <c r="I39" s="66"/>
      <c r="J39" s="66" t="s">
        <v>209</v>
      </c>
      <c r="K39" s="66"/>
      <c r="L39" s="66"/>
      <c r="M39" s="66"/>
      <c r="N39" s="143"/>
      <c r="O39" s="76">
        <f>O38*0.1</f>
        <v>15838.645424836595</v>
      </c>
      <c r="P39" s="66"/>
      <c r="Q39" s="66"/>
    </row>
    <row r="40" spans="2:17" ht="13.5" thickBot="1">
      <c r="B40" s="66"/>
      <c r="C40" s="66"/>
      <c r="D40" s="66"/>
      <c r="E40" s="66"/>
      <c r="F40" s="66"/>
      <c r="G40" s="66"/>
      <c r="H40" s="66"/>
      <c r="I40" s="66"/>
      <c r="J40" s="66" t="s">
        <v>210</v>
      </c>
      <c r="K40" s="66"/>
      <c r="L40" s="66"/>
      <c r="M40" s="66"/>
      <c r="N40" s="143"/>
      <c r="O40" s="96">
        <v>0</v>
      </c>
      <c r="P40" s="66"/>
      <c r="Q40" s="66"/>
    </row>
    <row r="41" spans="2:17" ht="13.5" thickBot="1">
      <c r="B41" s="159"/>
      <c r="C41" s="113" t="s">
        <v>211</v>
      </c>
      <c r="D41" s="66"/>
      <c r="E41" s="66"/>
      <c r="F41" s="66"/>
      <c r="G41" s="66"/>
      <c r="H41" s="160"/>
      <c r="I41" s="66"/>
      <c r="J41" s="66" t="s">
        <v>212</v>
      </c>
      <c r="K41" s="66"/>
      <c r="L41" s="66"/>
      <c r="M41" s="66"/>
      <c r="N41" s="143"/>
      <c r="O41" s="76">
        <f>O38-O39</f>
        <v>142547.80882352934</v>
      </c>
      <c r="P41" s="66"/>
      <c r="Q41" s="66"/>
    </row>
    <row r="42" spans="2:17" ht="13.5" thickBot="1">
      <c r="B42" s="66"/>
      <c r="C42" s="66"/>
      <c r="D42" s="66"/>
      <c r="E42" s="66"/>
      <c r="F42" s="113" t="s">
        <v>213</v>
      </c>
      <c r="G42" s="66"/>
      <c r="H42" s="127"/>
      <c r="I42" s="66"/>
      <c r="J42" s="66" t="s">
        <v>214</v>
      </c>
      <c r="K42" s="66"/>
      <c r="L42" s="66"/>
      <c r="M42" s="66"/>
      <c r="N42" s="143"/>
      <c r="O42" s="96"/>
      <c r="P42" s="66"/>
      <c r="Q42" s="66"/>
    </row>
    <row r="43" spans="2:17" ht="13.5" thickBot="1">
      <c r="B43" s="159"/>
      <c r="C43" s="113" t="s">
        <v>215</v>
      </c>
      <c r="D43" s="66"/>
      <c r="E43" s="66"/>
      <c r="F43" s="66"/>
      <c r="G43" s="66"/>
      <c r="H43" s="66"/>
      <c r="I43" s="66"/>
      <c r="J43" s="66" t="s">
        <v>216</v>
      </c>
      <c r="K43" s="66"/>
      <c r="L43" s="66"/>
      <c r="M43" s="66"/>
      <c r="N43" s="143"/>
      <c r="O43" s="96"/>
      <c r="P43" s="66"/>
      <c r="Q43" s="66"/>
    </row>
    <row r="44" spans="2:17" ht="13.5" thickBot="1">
      <c r="B44" s="66"/>
      <c r="C44" s="66"/>
      <c r="D44" s="66"/>
      <c r="E44" s="66"/>
      <c r="F44" s="66"/>
      <c r="G44" s="66"/>
      <c r="H44" s="66"/>
      <c r="I44" s="66"/>
      <c r="J44" s="66" t="s">
        <v>217</v>
      </c>
      <c r="K44" s="66"/>
      <c r="L44" s="66"/>
      <c r="M44" s="66"/>
      <c r="N44" s="143"/>
      <c r="O44" s="96"/>
      <c r="P44" s="66"/>
      <c r="Q44" s="66"/>
    </row>
    <row r="45" spans="2:17" ht="13.5" thickBot="1">
      <c r="B45" s="159"/>
      <c r="C45" s="113" t="s">
        <v>218</v>
      </c>
      <c r="D45" s="66"/>
      <c r="E45" s="66"/>
      <c r="F45" s="66"/>
      <c r="G45" s="66"/>
      <c r="H45" s="66"/>
      <c r="I45" s="66"/>
      <c r="J45" s="66" t="s">
        <v>219</v>
      </c>
      <c r="K45" s="66"/>
      <c r="L45" s="66"/>
      <c r="M45" s="66"/>
      <c r="N45" s="143"/>
      <c r="O45" s="96"/>
      <c r="P45" s="66"/>
      <c r="Q45" s="66"/>
    </row>
    <row r="46" spans="2:17">
      <c r="B46" s="66"/>
      <c r="C46" s="66"/>
      <c r="D46" s="66"/>
      <c r="E46" s="66"/>
      <c r="F46" s="66"/>
      <c r="G46" s="66"/>
      <c r="H46" s="66"/>
      <c r="I46" s="66"/>
      <c r="J46" s="66" t="s">
        <v>220</v>
      </c>
      <c r="K46" s="66"/>
      <c r="L46" s="66"/>
      <c r="M46" s="66"/>
      <c r="N46" s="161">
        <f>N47+N48+N49+N50</f>
        <v>0</v>
      </c>
      <c r="O46" s="76">
        <f>O47+O48+O49+O50</f>
        <v>0</v>
      </c>
      <c r="P46" s="66"/>
      <c r="Q46" s="66"/>
    </row>
    <row r="47" spans="2:17">
      <c r="B47" s="66"/>
      <c r="C47" s="66"/>
      <c r="D47" s="66"/>
      <c r="E47" s="66"/>
      <c r="F47" s="66"/>
      <c r="G47" s="66"/>
      <c r="H47" s="66"/>
      <c r="I47" s="66"/>
      <c r="J47" s="66" t="s">
        <v>221</v>
      </c>
      <c r="K47" s="66"/>
      <c r="L47" s="66"/>
      <c r="M47" s="66"/>
      <c r="N47" s="161">
        <f>'[1]Amortizim 4'!H16+'[1]Amortizim 4'!H19+'[1]Amortizim 4'!H22</f>
        <v>0</v>
      </c>
      <c r="O47" s="76">
        <f>'[1]Amortizim 4'!J16+'[1]Amortizim 4'!J19+'[1]Amortizim 4'!J22</f>
        <v>0</v>
      </c>
      <c r="P47" s="66"/>
      <c r="Q47" s="66"/>
    </row>
    <row r="48" spans="2:17">
      <c r="B48" s="66"/>
      <c r="C48" s="66"/>
      <c r="D48" s="66"/>
      <c r="E48" s="66"/>
      <c r="F48" s="66"/>
      <c r="G48" s="66"/>
      <c r="H48" s="66"/>
      <c r="I48" s="66"/>
      <c r="J48" s="66" t="s">
        <v>222</v>
      </c>
      <c r="K48" s="66"/>
      <c r="L48" s="66"/>
      <c r="M48" s="66"/>
      <c r="N48" s="161">
        <f>'[1]Amortizim 4'!H11</f>
        <v>0</v>
      </c>
      <c r="O48" s="76">
        <f>'[1]Amortizim 4'!J11</f>
        <v>0</v>
      </c>
      <c r="P48" s="66"/>
      <c r="Q48" s="66"/>
    </row>
    <row r="49" spans="2:17">
      <c r="B49" s="66"/>
      <c r="C49" s="66"/>
      <c r="D49" s="66"/>
      <c r="E49" s="66"/>
      <c r="F49" s="66"/>
      <c r="G49" s="66"/>
      <c r="H49" s="66"/>
      <c r="I49" s="66"/>
      <c r="J49" s="66" t="s">
        <v>223</v>
      </c>
      <c r="K49" s="66"/>
      <c r="L49" s="66"/>
      <c r="M49" s="66"/>
      <c r="N49" s="161">
        <f>'[1]Amortizim 4'!H25</f>
        <v>0</v>
      </c>
      <c r="O49" s="76">
        <f>'[1]Amortizim 4'!J25</f>
        <v>0</v>
      </c>
      <c r="P49" s="66"/>
      <c r="Q49" s="66"/>
    </row>
    <row r="50" spans="2:17">
      <c r="B50" s="66"/>
      <c r="C50" s="66"/>
      <c r="D50" s="66"/>
      <c r="E50" s="66"/>
      <c r="F50" s="66"/>
      <c r="G50" s="66"/>
      <c r="H50" s="66"/>
      <c r="I50" s="66"/>
      <c r="J50" s="66" t="s">
        <v>224</v>
      </c>
      <c r="K50" s="113"/>
      <c r="L50" s="66"/>
      <c r="M50" s="66"/>
      <c r="N50" s="141">
        <v>0</v>
      </c>
      <c r="O50" s="141">
        <v>0</v>
      </c>
      <c r="P50" s="66"/>
      <c r="Q50" s="66"/>
    </row>
    <row r="51" spans="2:17">
      <c r="B51" s="66"/>
      <c r="C51" s="66"/>
      <c r="D51" s="66"/>
      <c r="E51" s="66"/>
      <c r="F51" s="66"/>
      <c r="G51" s="66"/>
      <c r="H51" s="66"/>
      <c r="I51" s="66"/>
      <c r="J51" s="66" t="s">
        <v>225</v>
      </c>
      <c r="K51" s="66"/>
      <c r="L51" s="66"/>
      <c r="M51" s="66"/>
      <c r="N51" s="143"/>
      <c r="O51" s="96"/>
      <c r="P51" s="66"/>
      <c r="Q51" s="66"/>
    </row>
    <row r="52" spans="2:17">
      <c r="B52" s="66"/>
      <c r="C52" s="66"/>
      <c r="D52" s="66"/>
      <c r="E52" s="66"/>
      <c r="F52" s="66"/>
      <c r="G52" s="66"/>
      <c r="H52" s="66"/>
      <c r="I52" s="66"/>
      <c r="J52" s="66" t="str">
        <f>C35</f>
        <v>22.03.2012</v>
      </c>
      <c r="K52" s="66" t="str">
        <f>D35</f>
        <v>QAZIM ÇALLMORI</v>
      </c>
      <c r="L52" s="66"/>
      <c r="M52" s="66"/>
      <c r="N52" s="138"/>
      <c r="O52" s="138"/>
      <c r="P52" s="66"/>
      <c r="Q52" s="66"/>
    </row>
    <row r="53" spans="2:17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138"/>
      <c r="N53" s="138"/>
      <c r="O53" s="138"/>
      <c r="P53" s="66"/>
      <c r="Q53" s="66"/>
    </row>
    <row r="54" spans="2:17">
      <c r="B54" s="66"/>
      <c r="C54" s="66"/>
      <c r="D54" s="66"/>
      <c r="E54" s="66"/>
      <c r="F54" s="66"/>
      <c r="G54" s="66"/>
      <c r="H54" s="66"/>
      <c r="I54" s="66"/>
      <c r="J54" s="138"/>
      <c r="K54" s="138"/>
      <c r="L54" s="138"/>
      <c r="M54" s="138"/>
      <c r="N54" s="141"/>
      <c r="O54" s="141"/>
      <c r="P54" s="66"/>
      <c r="Q54" s="66"/>
    </row>
    <row r="55" spans="2:17">
      <c r="B55" s="66"/>
      <c r="C55" s="66"/>
      <c r="D55" s="66"/>
      <c r="E55" s="66"/>
      <c r="F55" s="66"/>
      <c r="G55" s="66"/>
      <c r="H55" s="66"/>
      <c r="I55" s="66"/>
      <c r="J55" s="138"/>
      <c r="K55" s="138"/>
      <c r="L55" s="138"/>
      <c r="M55" s="138"/>
      <c r="N55" s="141"/>
      <c r="O55" s="141"/>
      <c r="P55" s="66"/>
      <c r="Q55" s="66"/>
    </row>
    <row r="56" spans="2:17">
      <c r="B56" s="66"/>
      <c r="C56" s="66"/>
      <c r="D56" s="66"/>
      <c r="E56" s="66"/>
      <c r="F56" s="66"/>
      <c r="G56" s="66"/>
      <c r="H56" s="66"/>
      <c r="I56" s="66"/>
      <c r="J56" s="137"/>
      <c r="K56" s="138"/>
      <c r="L56" s="138"/>
      <c r="M56" s="138"/>
      <c r="N56" s="144"/>
      <c r="O56" s="138"/>
      <c r="P56" s="66"/>
      <c r="Q56" s="66"/>
    </row>
    <row r="57" spans="2:17">
      <c r="J57" s="137"/>
      <c r="K57" s="138"/>
      <c r="L57" s="138"/>
      <c r="M57" s="138"/>
      <c r="N57" s="138"/>
      <c r="O57" s="138"/>
    </row>
    <row r="58" spans="2:17">
      <c r="J58" s="138"/>
      <c r="K58" s="138"/>
      <c r="L58" s="138"/>
      <c r="M58" s="138"/>
      <c r="N58" s="138"/>
      <c r="O58" s="138"/>
    </row>
  </sheetData>
  <phoneticPr fontId="3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5"/>
  </sheetPr>
  <dimension ref="B1:K33"/>
  <sheetViews>
    <sheetView workbookViewId="0">
      <selection activeCell="C34" sqref="C34"/>
    </sheetView>
  </sheetViews>
  <sheetFormatPr defaultRowHeight="12.75"/>
  <cols>
    <col min="1" max="1" width="3.42578125" customWidth="1"/>
    <col min="2" max="2" width="3.85546875" customWidth="1"/>
    <col min="3" max="3" width="42.140625" customWidth="1"/>
    <col min="4" max="4" width="11" customWidth="1"/>
    <col min="5" max="5" width="11.42578125" customWidth="1"/>
    <col min="6" max="6" width="9.28515625" customWidth="1"/>
    <col min="7" max="7" width="9.42578125" customWidth="1"/>
    <col min="11" max="11" width="9.5703125" customWidth="1"/>
    <col min="12" max="12" width="3.5703125" customWidth="1"/>
  </cols>
  <sheetData>
    <row r="1" spans="2:11">
      <c r="B1" t="str">
        <f>'[1]Aktiv-Pasiv-PASH 2'!B2</f>
        <v>SUBJEKTI "AJSLI 2011" SH.P.K.</v>
      </c>
    </row>
    <row r="2" spans="2:11">
      <c r="B2" t="str">
        <f>'[1]Aktiv-Pasiv-PASH 2'!B3</f>
        <v>L13224001O</v>
      </c>
    </row>
    <row r="3" spans="2:11">
      <c r="B3" t="str">
        <f>'[1]Aktiv-Pasiv-PASH 2'!B4</f>
        <v>BASHKIA BERAT</v>
      </c>
    </row>
    <row r="4" spans="2:11" ht="13.5" thickBot="1"/>
    <row r="5" spans="2:11" ht="16.5" thickBot="1">
      <c r="B5" s="162"/>
      <c r="C5" s="162"/>
      <c r="D5" s="163" t="s">
        <v>226</v>
      </c>
      <c r="E5" s="164"/>
      <c r="F5" s="164"/>
      <c r="G5" s="164"/>
      <c r="H5" s="165">
        <v>2011</v>
      </c>
      <c r="I5" s="162"/>
      <c r="J5" s="162"/>
      <c r="K5" s="162"/>
    </row>
    <row r="6" spans="2:11" ht="13.5" thickBot="1">
      <c r="B6" s="166"/>
      <c r="C6" s="166"/>
      <c r="D6" s="166"/>
      <c r="E6" s="166"/>
      <c r="F6" s="167"/>
      <c r="G6" s="166"/>
      <c r="H6" s="166"/>
      <c r="I6" s="166"/>
      <c r="J6" s="166"/>
      <c r="K6" s="166"/>
    </row>
    <row r="7" spans="2:11">
      <c r="B7" s="168"/>
      <c r="C7" s="168"/>
      <c r="D7" s="168"/>
      <c r="E7" s="168"/>
      <c r="F7" s="168"/>
      <c r="G7" s="168" t="s">
        <v>227</v>
      </c>
      <c r="H7" s="168">
        <v>681</v>
      </c>
      <c r="I7" s="168" t="s">
        <v>227</v>
      </c>
      <c r="J7" s="168"/>
      <c r="K7" s="169"/>
    </row>
    <row r="8" spans="2:11">
      <c r="B8" s="170" t="s">
        <v>41</v>
      </c>
      <c r="C8" s="170" t="s">
        <v>228</v>
      </c>
      <c r="D8" s="170" t="s">
        <v>229</v>
      </c>
      <c r="E8" s="170" t="s">
        <v>230</v>
      </c>
      <c r="F8" s="170" t="s">
        <v>231</v>
      </c>
      <c r="G8" s="170" t="s">
        <v>232</v>
      </c>
      <c r="H8" s="170" t="s">
        <v>233</v>
      </c>
      <c r="I8" s="170" t="s">
        <v>234</v>
      </c>
      <c r="J8" s="170" t="s">
        <v>233</v>
      </c>
      <c r="K8" s="171" t="s">
        <v>235</v>
      </c>
    </row>
    <row r="9" spans="2:11">
      <c r="B9" s="170"/>
      <c r="C9" s="170"/>
      <c r="D9" s="170" t="s">
        <v>236</v>
      </c>
      <c r="E9" s="170" t="s">
        <v>237</v>
      </c>
      <c r="F9" s="170" t="s">
        <v>238</v>
      </c>
      <c r="G9" s="170" t="s">
        <v>239</v>
      </c>
      <c r="H9" s="170" t="s">
        <v>240</v>
      </c>
      <c r="I9" s="170" t="s">
        <v>239</v>
      </c>
      <c r="J9" s="170" t="s">
        <v>241</v>
      </c>
      <c r="K9" s="171" t="s">
        <v>242</v>
      </c>
    </row>
    <row r="10" spans="2:11" ht="13.5" thickBot="1">
      <c r="B10" s="172"/>
      <c r="C10" s="172"/>
      <c r="D10" s="172"/>
      <c r="E10" s="172"/>
      <c r="F10" s="172"/>
      <c r="G10" s="172"/>
      <c r="H10" s="172"/>
      <c r="I10" s="172"/>
      <c r="J10" s="172"/>
      <c r="K10" s="173"/>
    </row>
    <row r="11" spans="2:11" ht="13.5" thickTop="1">
      <c r="B11" s="174" t="s">
        <v>46</v>
      </c>
      <c r="C11" s="175" t="s">
        <v>243</v>
      </c>
      <c r="D11" s="176">
        <f>'[1]V.#'!BK10</f>
        <v>0</v>
      </c>
      <c r="E11" s="176">
        <f>'[1]V.#'!BL10</f>
        <v>0</v>
      </c>
      <c r="F11" s="176">
        <f>'[1]V.#'!BM10</f>
        <v>0</v>
      </c>
      <c r="G11" s="176">
        <f>'[1]V.#'!BN10</f>
        <v>0</v>
      </c>
      <c r="H11" s="176">
        <f>'[1]V.#'!BO10</f>
        <v>0</v>
      </c>
      <c r="I11" s="176">
        <f>'[1]V.#'!BP10</f>
        <v>0</v>
      </c>
      <c r="J11" s="176">
        <f>'[1]V.#'!BQ10</f>
        <v>0</v>
      </c>
      <c r="K11" s="177">
        <f>'[1]V.#'!BR10</f>
        <v>0</v>
      </c>
    </row>
    <row r="12" spans="2:11">
      <c r="B12" s="178"/>
      <c r="C12" s="179" t="s">
        <v>244</v>
      </c>
      <c r="D12" s="176">
        <f>'[1]V.#'!BK11</f>
        <v>0</v>
      </c>
      <c r="E12" s="176">
        <f>'[1]V.#'!BL11</f>
        <v>0</v>
      </c>
      <c r="F12" s="176">
        <f>'[1]V.#'!BM11</f>
        <v>12</v>
      </c>
      <c r="G12" s="176">
        <f>'[1]V.#'!BN11</f>
        <v>10</v>
      </c>
      <c r="H12" s="176">
        <f>'[1]V.#'!BO11</f>
        <v>0</v>
      </c>
      <c r="I12" s="176">
        <f>'[1]V.#'!BP11</f>
        <v>10</v>
      </c>
      <c r="J12" s="176">
        <f>'[1]V.#'!BQ11</f>
        <v>0</v>
      </c>
      <c r="K12" s="177">
        <f>'[1]V.#'!BR11</f>
        <v>0</v>
      </c>
    </row>
    <row r="13" spans="2:11">
      <c r="B13" s="178" t="s">
        <v>245</v>
      </c>
      <c r="C13" s="179" t="s">
        <v>246</v>
      </c>
      <c r="D13" s="176">
        <f>'[1]V.#'!BK12</f>
        <v>0</v>
      </c>
      <c r="E13" s="176">
        <f>'[1]V.#'!BL12</f>
        <v>0</v>
      </c>
      <c r="F13" s="176">
        <f>'[1]V.#'!BM12</f>
        <v>0</v>
      </c>
      <c r="G13" s="176">
        <f>'[1]V.#'!BN12</f>
        <v>10</v>
      </c>
      <c r="H13" s="176">
        <f>'[1]V.#'!BO12</f>
        <v>0</v>
      </c>
      <c r="I13" s="176">
        <f>'[1]V.#'!BP12</f>
        <v>10</v>
      </c>
      <c r="J13" s="176">
        <f>'[1]V.#'!BQ12</f>
        <v>0</v>
      </c>
      <c r="K13" s="177">
        <f>'[1]V.#'!BR12</f>
        <v>0</v>
      </c>
    </row>
    <row r="14" spans="2:11">
      <c r="B14" s="178"/>
      <c r="C14" s="179"/>
      <c r="D14" s="176">
        <f>'[1]V.#'!BK13</f>
        <v>0</v>
      </c>
      <c r="E14" s="176">
        <f>'[1]V.#'!BL13</f>
        <v>0</v>
      </c>
      <c r="F14" s="176">
        <f>'[1]V.#'!BM13</f>
        <v>0</v>
      </c>
      <c r="G14" s="176">
        <f>'[1]V.#'!BN13</f>
        <v>0</v>
      </c>
      <c r="H14" s="176">
        <f>'[1]V.#'!BO13</f>
        <v>0</v>
      </c>
      <c r="I14" s="176">
        <f>'[1]V.#'!BP13</f>
        <v>0</v>
      </c>
      <c r="J14" s="176">
        <f>'[1]V.#'!BQ13</f>
        <v>0</v>
      </c>
      <c r="K14" s="177">
        <f>'[1]V.#'!BR13</f>
        <v>0</v>
      </c>
    </row>
    <row r="15" spans="2:11">
      <c r="B15" s="180" t="s">
        <v>62</v>
      </c>
      <c r="C15" s="175" t="s">
        <v>247</v>
      </c>
      <c r="D15" s="176">
        <f>'[1]V.#'!BK14</f>
        <v>0</v>
      </c>
      <c r="E15" s="176">
        <f>'[1]V.#'!BL14</f>
        <v>0</v>
      </c>
      <c r="F15" s="176">
        <f>'[1]V.#'!BM14</f>
        <v>0</v>
      </c>
      <c r="G15" s="176">
        <f>'[1]V.#'!BN14</f>
        <v>0</v>
      </c>
      <c r="H15" s="176">
        <f>'[1]V.#'!BO14</f>
        <v>0</v>
      </c>
      <c r="I15" s="176">
        <f>'[1]V.#'!BP14</f>
        <v>0</v>
      </c>
      <c r="J15" s="176">
        <f>'[1]V.#'!BQ14</f>
        <v>0</v>
      </c>
      <c r="K15" s="177">
        <f>'[1]V.#'!BR14</f>
        <v>0</v>
      </c>
    </row>
    <row r="16" spans="2:11">
      <c r="B16" s="178"/>
      <c r="C16" s="179" t="s">
        <v>248</v>
      </c>
      <c r="D16" s="176">
        <f>'[1]V.#'!BK15</f>
        <v>0</v>
      </c>
      <c r="E16" s="176">
        <f>'[1]V.#'!BL15</f>
        <v>0</v>
      </c>
      <c r="F16" s="176">
        <f>'[1]V.#'!BM15</f>
        <v>0</v>
      </c>
      <c r="G16" s="176">
        <f>'[1]V.#'!BN15</f>
        <v>0</v>
      </c>
      <c r="H16" s="176">
        <f>'[1]V.#'!BO15</f>
        <v>0</v>
      </c>
      <c r="I16" s="176">
        <f>'[1]V.#'!BP15</f>
        <v>0</v>
      </c>
      <c r="J16" s="176">
        <f>'[1]V.#'!BQ15</f>
        <v>0</v>
      </c>
      <c r="K16" s="177">
        <f>'[1]V.#'!BR15</f>
        <v>0</v>
      </c>
    </row>
    <row r="17" spans="2:11">
      <c r="B17" s="178"/>
      <c r="C17" s="179" t="s">
        <v>249</v>
      </c>
      <c r="D17" s="176">
        <f>'[1]V.#'!BK16</f>
        <v>0</v>
      </c>
      <c r="E17" s="176">
        <f>'[1]V.#'!BL16</f>
        <v>0</v>
      </c>
      <c r="F17" s="176">
        <f>'[1]V.#'!BM16</f>
        <v>12</v>
      </c>
      <c r="G17" s="176">
        <f>'[1]V.#'!BN16</f>
        <v>0</v>
      </c>
      <c r="H17" s="176">
        <f>'[1]V.#'!BO16</f>
        <v>0</v>
      </c>
      <c r="I17" s="176">
        <f>'[1]V.#'!BP16</f>
        <v>5</v>
      </c>
      <c r="J17" s="176">
        <f>'[1]V.#'!BQ16</f>
        <v>0</v>
      </c>
      <c r="K17" s="177">
        <f>'[1]V.#'!BR16</f>
        <v>0</v>
      </c>
    </row>
    <row r="18" spans="2:11">
      <c r="B18" s="178"/>
      <c r="C18" s="179" t="s">
        <v>250</v>
      </c>
      <c r="D18" s="176">
        <f>'[1]V.#'!BK17</f>
        <v>0</v>
      </c>
      <c r="E18" s="176">
        <f>'[1]V.#'!BL17</f>
        <v>0</v>
      </c>
      <c r="F18" s="176">
        <f>'[1]V.#'!BM17</f>
        <v>0</v>
      </c>
      <c r="G18" s="176">
        <f>'[1]V.#'!BN17</f>
        <v>2</v>
      </c>
      <c r="H18" s="176">
        <f>'[1]V.#'!BO17</f>
        <v>0</v>
      </c>
      <c r="I18" s="176">
        <f>'[1]V.#'!BP17</f>
        <v>5</v>
      </c>
      <c r="J18" s="176">
        <f>'[1]V.#'!BQ17</f>
        <v>0</v>
      </c>
      <c r="K18" s="177">
        <f>'[1]V.#'!BR17</f>
        <v>0</v>
      </c>
    </row>
    <row r="19" spans="2:11">
      <c r="B19" s="178"/>
      <c r="C19" s="179" t="s">
        <v>251</v>
      </c>
      <c r="D19" s="176">
        <f>'[1]V.#'!BK18</f>
        <v>0</v>
      </c>
      <c r="E19" s="176">
        <f>'[1]V.#'!BL18</f>
        <v>0</v>
      </c>
      <c r="F19" s="176">
        <f>'[1]V.#'!BM18</f>
        <v>0</v>
      </c>
      <c r="G19" s="176">
        <f>'[1]V.#'!BN18</f>
        <v>0</v>
      </c>
      <c r="H19" s="176">
        <f>'[1]V.#'!BO18</f>
        <v>0</v>
      </c>
      <c r="I19" s="176">
        <f>'[1]V.#'!BP18</f>
        <v>0</v>
      </c>
      <c r="J19" s="176">
        <f>'[1]V.#'!BQ18</f>
        <v>0</v>
      </c>
      <c r="K19" s="177">
        <f>'[1]V.#'!BR18</f>
        <v>0</v>
      </c>
    </row>
    <row r="20" spans="2:11">
      <c r="B20" s="178"/>
      <c r="C20" s="179" t="s">
        <v>249</v>
      </c>
      <c r="D20" s="176">
        <f>'[1]V.#'!BK19</f>
        <v>0</v>
      </c>
      <c r="E20" s="176">
        <f>'[1]V.#'!BL19</f>
        <v>0</v>
      </c>
      <c r="F20" s="176">
        <f>'[1]V.#'!BM19</f>
        <v>12</v>
      </c>
      <c r="G20" s="176">
        <f>'[1]V.#'!BN19</f>
        <v>0</v>
      </c>
      <c r="H20" s="176">
        <f>'[1]V.#'!BO19</f>
        <v>0</v>
      </c>
      <c r="I20" s="176">
        <f>'[1]V.#'!BP19</f>
        <v>20</v>
      </c>
      <c r="J20" s="176">
        <f>'[1]V.#'!BQ19</f>
        <v>0</v>
      </c>
      <c r="K20" s="177">
        <f>'[1]V.#'!BR19</f>
        <v>0</v>
      </c>
    </row>
    <row r="21" spans="2:11">
      <c r="B21" s="178"/>
      <c r="C21" s="179" t="s">
        <v>250</v>
      </c>
      <c r="D21" s="176">
        <f>'[1]V.#'!BK20</f>
        <v>0</v>
      </c>
      <c r="E21" s="176">
        <f>'[1]V.#'!BL20</f>
        <v>0</v>
      </c>
      <c r="F21" s="176">
        <f>'[1]V.#'!BM20</f>
        <v>0</v>
      </c>
      <c r="G21" s="176">
        <f>'[1]V.#'!BN20</f>
        <v>10</v>
      </c>
      <c r="H21" s="176">
        <f>'[1]V.#'!BO20</f>
        <v>0</v>
      </c>
      <c r="I21" s="176">
        <f>'[1]V.#'!BP20</f>
        <v>20</v>
      </c>
      <c r="J21" s="176">
        <f>'[1]V.#'!BQ20</f>
        <v>0</v>
      </c>
      <c r="K21" s="177">
        <f>'[1]V.#'!BR20</f>
        <v>0</v>
      </c>
    </row>
    <row r="22" spans="2:11">
      <c r="B22" s="178"/>
      <c r="C22" s="179" t="s">
        <v>252</v>
      </c>
      <c r="D22" s="176">
        <f>'[1]V.#'!BK21</f>
        <v>0</v>
      </c>
      <c r="E22" s="176">
        <f>'[1]V.#'!BL21</f>
        <v>0</v>
      </c>
      <c r="F22" s="176">
        <f>'[1]V.#'!BM21</f>
        <v>0</v>
      </c>
      <c r="G22" s="176">
        <f>'[1]V.#'!BN21</f>
        <v>0</v>
      </c>
      <c r="H22" s="176">
        <f>'[1]V.#'!BO21</f>
        <v>0</v>
      </c>
      <c r="I22" s="176">
        <f>'[1]V.#'!BP21</f>
        <v>0</v>
      </c>
      <c r="J22" s="176">
        <f>'[1]V.#'!BQ21</f>
        <v>0</v>
      </c>
      <c r="K22" s="177">
        <f>'[1]V.#'!BR21</f>
        <v>0</v>
      </c>
    </row>
    <row r="23" spans="2:11">
      <c r="B23" s="178"/>
      <c r="C23" s="179" t="s">
        <v>249</v>
      </c>
      <c r="D23" s="176">
        <f>'[1]V.#'!BK22</f>
        <v>0</v>
      </c>
      <c r="E23" s="176">
        <f>'[1]V.#'!BL22</f>
        <v>0</v>
      </c>
      <c r="F23" s="176">
        <f>'[1]V.#'!BM22</f>
        <v>12</v>
      </c>
      <c r="G23" s="176">
        <f>'[1]V.#'!BN22</f>
        <v>0</v>
      </c>
      <c r="H23" s="176">
        <f>'[1]V.#'!BO22</f>
        <v>0</v>
      </c>
      <c r="I23" s="176">
        <f>'[1]V.#'!BP22</f>
        <v>20</v>
      </c>
      <c r="J23" s="176">
        <f>'[1]V.#'!BQ22</f>
        <v>0</v>
      </c>
      <c r="K23" s="177">
        <f>'[1]V.#'!BR22</f>
        <v>0</v>
      </c>
    </row>
    <row r="24" spans="2:11">
      <c r="B24" s="178"/>
      <c r="C24" s="179" t="s">
        <v>250</v>
      </c>
      <c r="D24" s="176">
        <f>'[1]V.#'!BK23</f>
        <v>0</v>
      </c>
      <c r="E24" s="176">
        <f>'[1]V.#'!BL23</f>
        <v>0</v>
      </c>
      <c r="F24" s="176">
        <f>'[1]V.#'!BM23</f>
        <v>0</v>
      </c>
      <c r="G24" s="176">
        <f>'[1]V.#'!BN23</f>
        <v>10</v>
      </c>
      <c r="H24" s="176">
        <f>'[1]V.#'!BO23</f>
        <v>0</v>
      </c>
      <c r="I24" s="176">
        <f>'[1]V.#'!BP23</f>
        <v>20</v>
      </c>
      <c r="J24" s="176">
        <f>'[1]V.#'!BQ23</f>
        <v>0</v>
      </c>
      <c r="K24" s="177">
        <f>'[1]V.#'!BR23</f>
        <v>0</v>
      </c>
    </row>
    <row r="25" spans="2:11">
      <c r="B25" s="178"/>
      <c r="C25" s="179" t="s">
        <v>253</v>
      </c>
      <c r="D25" s="176">
        <f>'[1]V.#'!BK24</f>
        <v>0</v>
      </c>
      <c r="E25" s="176">
        <f>'[1]V.#'!BL24</f>
        <v>0</v>
      </c>
      <c r="F25" s="176">
        <f>'[1]V.#'!BM24</f>
        <v>0</v>
      </c>
      <c r="G25" s="176">
        <f>'[1]V.#'!BN24</f>
        <v>0</v>
      </c>
      <c r="H25" s="176">
        <f>'[1]V.#'!BO24</f>
        <v>0</v>
      </c>
      <c r="I25" s="176">
        <f>'[1]V.#'!BP24</f>
        <v>0</v>
      </c>
      <c r="J25" s="176">
        <f>'[1]V.#'!BQ24</f>
        <v>0</v>
      </c>
      <c r="K25" s="177">
        <f>'[1]V.#'!BR24</f>
        <v>0</v>
      </c>
    </row>
    <row r="26" spans="2:11">
      <c r="B26" s="178"/>
      <c r="C26" s="179" t="s">
        <v>249</v>
      </c>
      <c r="D26" s="176">
        <f>'[1]V.#'!BK25</f>
        <v>0</v>
      </c>
      <c r="E26" s="176">
        <f>'[1]V.#'!BL25</f>
        <v>0</v>
      </c>
      <c r="F26" s="176">
        <f>'[1]V.#'!BM25</f>
        <v>12</v>
      </c>
      <c r="G26" s="176">
        <f>'[1]V.#'!BN25</f>
        <v>0</v>
      </c>
      <c r="H26" s="176">
        <f>'[1]V.#'!BO25</f>
        <v>0</v>
      </c>
      <c r="I26" s="176">
        <f>'[1]V.#'!BP25</f>
        <v>25</v>
      </c>
      <c r="J26" s="176">
        <f>'[1]V.#'!BQ25</f>
        <v>0</v>
      </c>
      <c r="K26" s="177">
        <f>'[1]V.#'!BR25</f>
        <v>0</v>
      </c>
    </row>
    <row r="27" spans="2:11" ht="13.5" thickBot="1">
      <c r="B27" s="181"/>
      <c r="C27" s="182" t="s">
        <v>250</v>
      </c>
      <c r="D27" s="176">
        <f>'[1]V.#'!BK26</f>
        <v>0</v>
      </c>
      <c r="E27" s="176">
        <f>'[1]V.#'!BL26</f>
        <v>0</v>
      </c>
      <c r="F27" s="176">
        <f>'[1]V.#'!BM26</f>
        <v>8</v>
      </c>
      <c r="G27" s="176">
        <f>'[1]V.#'!BN26</f>
        <v>0</v>
      </c>
      <c r="H27" s="176">
        <f>'[1]V.#'!BO26</f>
        <v>0</v>
      </c>
      <c r="I27" s="176">
        <f>'[1]V.#'!BP26</f>
        <v>25</v>
      </c>
      <c r="J27" s="176">
        <f>'[1]V.#'!BQ26</f>
        <v>0</v>
      </c>
      <c r="K27" s="177">
        <f>'[1]V.#'!BR26</f>
        <v>0</v>
      </c>
    </row>
    <row r="28" spans="2:11" ht="13.5" thickBot="1">
      <c r="B28" s="166"/>
      <c r="C28" s="166"/>
      <c r="D28" s="183"/>
      <c r="E28" s="183"/>
      <c r="F28" s="183"/>
      <c r="G28" s="183"/>
      <c r="H28" s="183"/>
      <c r="I28" s="183"/>
      <c r="J28" s="183"/>
      <c r="K28" s="184"/>
    </row>
    <row r="29" spans="2:11" ht="13.5" thickBot="1">
      <c r="B29" s="185"/>
      <c r="C29" s="186" t="s">
        <v>254</v>
      </c>
      <c r="D29" s="187">
        <f>'[1]V.#'!BK28</f>
        <v>0</v>
      </c>
      <c r="E29" s="187">
        <f>'[1]V.#'!BL28</f>
        <v>0</v>
      </c>
      <c r="F29" s="187">
        <f>'[1]V.#'!BM28</f>
        <v>0</v>
      </c>
      <c r="G29" s="187">
        <f>'[1]V.#'!BN28</f>
        <v>0</v>
      </c>
      <c r="H29" s="187">
        <f>'[1]V.#'!BO28</f>
        <v>0</v>
      </c>
      <c r="I29" s="187">
        <f>'[1]V.#'!BP28</f>
        <v>0</v>
      </c>
      <c r="J29" s="187">
        <f>'[1]V.#'!BQ28</f>
        <v>0</v>
      </c>
      <c r="K29" s="187">
        <f>'[1]V.#'!BR28</f>
        <v>0</v>
      </c>
    </row>
    <row r="31" spans="2:11">
      <c r="D31" t="s">
        <v>36</v>
      </c>
    </row>
    <row r="32" spans="2:11">
      <c r="C32" t="s">
        <v>37</v>
      </c>
      <c r="G32" t="s">
        <v>38</v>
      </c>
    </row>
    <row r="33" spans="3:7">
      <c r="C33" t="s">
        <v>39</v>
      </c>
      <c r="G33" t="str">
        <f>'[1]Bilanci faqa1'!F95</f>
        <v>QAZIM ÇALLMORI</v>
      </c>
    </row>
  </sheetData>
  <phoneticPr fontId="34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5"/>
  </sheetPr>
  <dimension ref="B1:H25"/>
  <sheetViews>
    <sheetView workbookViewId="0">
      <selection activeCell="B25" sqref="B25"/>
    </sheetView>
  </sheetViews>
  <sheetFormatPr defaultRowHeight="12.75"/>
  <cols>
    <col min="1" max="1" width="3.42578125" customWidth="1"/>
    <col min="2" max="2" width="31.42578125" customWidth="1"/>
    <col min="4" max="4" width="10.85546875" customWidth="1"/>
    <col min="5" max="5" width="18" customWidth="1"/>
    <col min="6" max="6" width="11.5703125" customWidth="1"/>
    <col min="7" max="7" width="12" customWidth="1"/>
    <col min="8" max="8" width="12.7109375" customWidth="1"/>
  </cols>
  <sheetData>
    <row r="1" spans="2:8">
      <c r="B1" t="str">
        <f>'[1]Amortizim 4'!B1</f>
        <v>SUBJEKTI "AJSLI 2011" SH.P.K.</v>
      </c>
    </row>
    <row r="2" spans="2:8">
      <c r="B2" t="str">
        <f>'[1]Amortizim 4'!B2</f>
        <v>L13224001O</v>
      </c>
    </row>
    <row r="3" spans="2:8">
      <c r="B3" t="str">
        <f>'[1]Amortizim 4'!B3</f>
        <v>BASHKIA BERAT</v>
      </c>
    </row>
    <row r="4" spans="2:8" ht="15">
      <c r="B4" s="298" t="s">
        <v>40</v>
      </c>
      <c r="C4" s="298"/>
      <c r="D4" s="298"/>
      <c r="E4" s="298"/>
      <c r="F4" s="298"/>
      <c r="G4" s="298"/>
    </row>
    <row r="5" spans="2:8">
      <c r="B5" s="188" t="s">
        <v>255</v>
      </c>
      <c r="C5" s="189"/>
      <c r="D5" s="189"/>
      <c r="E5" s="190"/>
      <c r="F5" s="190"/>
      <c r="G5" s="190"/>
      <c r="H5" s="190"/>
    </row>
    <row r="6" spans="2:8" ht="13.5" thickBot="1">
      <c r="B6" s="191"/>
      <c r="C6" s="192"/>
      <c r="D6" s="192"/>
      <c r="E6" s="191"/>
      <c r="F6" s="191"/>
      <c r="G6" s="191"/>
      <c r="H6" s="191"/>
    </row>
    <row r="7" spans="2:8" ht="26.25" thickBot="1">
      <c r="B7" s="193" t="s">
        <v>256</v>
      </c>
      <c r="C7" s="193" t="s">
        <v>65</v>
      </c>
      <c r="D7" s="193" t="s">
        <v>257</v>
      </c>
      <c r="E7" s="193" t="s">
        <v>258</v>
      </c>
      <c r="F7" s="193" t="s">
        <v>259</v>
      </c>
      <c r="G7" s="193" t="s">
        <v>260</v>
      </c>
      <c r="H7" s="193" t="s">
        <v>261</v>
      </c>
    </row>
    <row r="8" spans="2:8" ht="13.5" thickTop="1">
      <c r="B8" s="194" t="s">
        <v>262</v>
      </c>
      <c r="C8" s="195">
        <f>[1]Centr!F31</f>
        <v>0</v>
      </c>
      <c r="D8" s="195">
        <f>[1]Centr!F32</f>
        <v>0</v>
      </c>
      <c r="E8" s="196">
        <f>[1]Centr!D33</f>
        <v>0</v>
      </c>
      <c r="F8" s="197">
        <f>[1]Centr!D34</f>
        <v>0</v>
      </c>
      <c r="G8" s="195">
        <f>[1]Centr!D35</f>
        <v>0</v>
      </c>
      <c r="H8" s="198">
        <f>SUM(C8:G8)</f>
        <v>0</v>
      </c>
    </row>
    <row r="9" spans="2:8">
      <c r="B9" s="199" t="s">
        <v>263</v>
      </c>
      <c r="C9" s="195">
        <f>[1]Centr!N31-[1]Centr!F31</f>
        <v>0</v>
      </c>
      <c r="D9" s="200">
        <f>[1]Centr!N32-[1]Centr!F32</f>
        <v>0</v>
      </c>
      <c r="E9" s="200">
        <f>[1]Centr!N33-[1]Centr!F33</f>
        <v>0</v>
      </c>
      <c r="F9" s="200">
        <f>[1]Centr!N34-[1]Centr!F34</f>
        <v>0</v>
      </c>
      <c r="G9" s="200">
        <f>[1]Centr!N35-[1]Centr!F35</f>
        <v>0</v>
      </c>
      <c r="H9" s="198">
        <f t="shared" ref="H9:H19" si="0">SUM(C9:G9)</f>
        <v>0</v>
      </c>
    </row>
    <row r="10" spans="2:8">
      <c r="B10" s="199" t="s">
        <v>264</v>
      </c>
      <c r="C10" s="200">
        <f>[1]Centr!W31-[1]Centr!AE31</f>
        <v>0</v>
      </c>
      <c r="D10" s="200">
        <f>[1]Centr!W32-[1]Centr!AE32</f>
        <v>0</v>
      </c>
      <c r="E10" s="200">
        <f>[1]Centr!W33-[1]Centr!AE33</f>
        <v>0</v>
      </c>
      <c r="F10" s="200">
        <f>[1]Centr!W34-[1]Centr!AE34</f>
        <v>0</v>
      </c>
      <c r="G10" s="200">
        <f>[1]Centr!W35-[1]Centr!AE35</f>
        <v>0</v>
      </c>
      <c r="H10" s="198">
        <f t="shared" si="0"/>
        <v>0</v>
      </c>
    </row>
    <row r="11" spans="2:8">
      <c r="B11" s="199" t="s">
        <v>265</v>
      </c>
      <c r="C11" s="200">
        <f t="shared" ref="C11:H11" si="1">C8+C9-C10</f>
        <v>0</v>
      </c>
      <c r="D11" s="200">
        <f t="shared" si="1"/>
        <v>0</v>
      </c>
      <c r="E11" s="200">
        <f t="shared" si="1"/>
        <v>0</v>
      </c>
      <c r="F11" s="200">
        <f t="shared" si="1"/>
        <v>0</v>
      </c>
      <c r="G11" s="200">
        <f t="shared" si="1"/>
        <v>0</v>
      </c>
      <c r="H11" s="201">
        <f t="shared" si="1"/>
        <v>0</v>
      </c>
    </row>
    <row r="12" spans="2:8">
      <c r="B12" s="202"/>
      <c r="C12" s="200"/>
      <c r="D12" s="200"/>
      <c r="E12" s="200"/>
      <c r="F12" s="200"/>
      <c r="G12" s="200"/>
      <c r="H12" s="198"/>
    </row>
    <row r="13" spans="2:8">
      <c r="B13" s="199" t="s">
        <v>266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198">
        <f t="shared" si="0"/>
        <v>0</v>
      </c>
    </row>
    <row r="14" spans="2:8">
      <c r="B14" s="199" t="s">
        <v>267</v>
      </c>
      <c r="C14" s="200">
        <v>0</v>
      </c>
      <c r="D14" s="200">
        <f>[1]Centr!T57</f>
        <v>0</v>
      </c>
      <c r="E14" s="200">
        <f>[1]Centr!T58</f>
        <v>0</v>
      </c>
      <c r="F14" s="200">
        <f>[1]Centr!T59</f>
        <v>0</v>
      </c>
      <c r="G14" s="200">
        <f>[1]Centr!T60</f>
        <v>0</v>
      </c>
      <c r="H14" s="198">
        <f t="shared" si="0"/>
        <v>0</v>
      </c>
    </row>
    <row r="15" spans="2:8">
      <c r="B15" s="199" t="s">
        <v>268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198">
        <v>0</v>
      </c>
    </row>
    <row r="16" spans="2:8">
      <c r="B16" s="199" t="s">
        <v>265</v>
      </c>
      <c r="C16" s="200">
        <f t="shared" ref="C16:H16" si="2">C13+C14-C15</f>
        <v>0</v>
      </c>
      <c r="D16" s="200">
        <f t="shared" si="2"/>
        <v>0</v>
      </c>
      <c r="E16" s="200">
        <f t="shared" si="2"/>
        <v>0</v>
      </c>
      <c r="F16" s="200">
        <f t="shared" si="2"/>
        <v>0</v>
      </c>
      <c r="G16" s="200">
        <f t="shared" si="2"/>
        <v>0</v>
      </c>
      <c r="H16" s="201">
        <f t="shared" si="2"/>
        <v>0</v>
      </c>
    </row>
    <row r="17" spans="2:8" ht="13.5" thickBot="1">
      <c r="B17" s="203"/>
      <c r="C17" s="204"/>
      <c r="D17" s="204"/>
      <c r="E17" s="204"/>
      <c r="F17" s="204"/>
      <c r="G17" s="204"/>
      <c r="H17" s="198">
        <f t="shared" si="0"/>
        <v>0</v>
      </c>
    </row>
    <row r="18" spans="2:8" ht="14.25" thickTop="1" thickBot="1">
      <c r="B18" s="205" t="s">
        <v>269</v>
      </c>
      <c r="C18" s="206">
        <f t="shared" ref="C18:H18" si="3">C8-C13</f>
        <v>0</v>
      </c>
      <c r="D18" s="206">
        <f t="shared" si="3"/>
        <v>0</v>
      </c>
      <c r="E18" s="206">
        <f t="shared" si="3"/>
        <v>0</v>
      </c>
      <c r="F18" s="206">
        <f t="shared" si="3"/>
        <v>0</v>
      </c>
      <c r="G18" s="206">
        <f t="shared" si="3"/>
        <v>0</v>
      </c>
      <c r="H18" s="207">
        <f t="shared" si="3"/>
        <v>0</v>
      </c>
    </row>
    <row r="19" spans="2:8" ht="14.25" thickTop="1" thickBot="1">
      <c r="B19" s="208"/>
      <c r="C19" s="209"/>
      <c r="D19" s="209"/>
      <c r="E19" s="209"/>
      <c r="F19" s="209"/>
      <c r="G19" s="209"/>
      <c r="H19" s="198">
        <f t="shared" si="0"/>
        <v>0</v>
      </c>
    </row>
    <row r="20" spans="2:8" ht="14.25" thickTop="1" thickBot="1">
      <c r="B20" s="210" t="s">
        <v>270</v>
      </c>
      <c r="C20" s="211">
        <f t="shared" ref="C20:H20" si="4">C11-C16</f>
        <v>0</v>
      </c>
      <c r="D20" s="211">
        <f t="shared" si="4"/>
        <v>0</v>
      </c>
      <c r="E20" s="211">
        <f t="shared" si="4"/>
        <v>0</v>
      </c>
      <c r="F20" s="211">
        <f t="shared" si="4"/>
        <v>0</v>
      </c>
      <c r="G20" s="211">
        <f t="shared" si="4"/>
        <v>0</v>
      </c>
      <c r="H20" s="212">
        <f t="shared" si="4"/>
        <v>0</v>
      </c>
    </row>
    <row r="23" spans="2:8">
      <c r="C23" t="s">
        <v>36</v>
      </c>
    </row>
    <row r="24" spans="2:8">
      <c r="B24" t="s">
        <v>37</v>
      </c>
      <c r="F24" t="s">
        <v>38</v>
      </c>
    </row>
    <row r="25" spans="2:8">
      <c r="B25" t="s">
        <v>39</v>
      </c>
      <c r="F25" t="str">
        <f>'[1]Bilanci faqa1'!F95</f>
        <v>QAZIM ÇALLMORI</v>
      </c>
    </row>
  </sheetData>
  <mergeCells count="1">
    <mergeCell ref="B4:G4"/>
  </mergeCells>
  <phoneticPr fontId="34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0"/>
  </sheetPr>
  <dimension ref="A1:AZ27"/>
  <sheetViews>
    <sheetView zoomScale="75" workbookViewId="0">
      <pane ySplit="9" topLeftCell="A10" activePane="bottomLeft" state="frozen"/>
      <selection pane="bottomLeft" activeCell="T29" sqref="T29"/>
    </sheetView>
  </sheetViews>
  <sheetFormatPr defaultRowHeight="12.75"/>
  <cols>
    <col min="1" max="1" width="3" customWidth="1"/>
    <col min="2" max="2" width="6.85546875" customWidth="1"/>
    <col min="3" max="3" width="6.7109375" customWidth="1"/>
    <col min="4" max="4" width="24.42578125" customWidth="1"/>
    <col min="6" max="6" width="0" hidden="1" customWidth="1"/>
    <col min="7" max="7" width="11.7109375" hidden="1" customWidth="1"/>
    <col min="8" max="8" width="11" hidden="1" customWidth="1"/>
    <col min="9" max="9" width="10.85546875" hidden="1" customWidth="1"/>
    <col min="10" max="10" width="11.7109375" hidden="1" customWidth="1"/>
    <col min="11" max="11" width="12" hidden="1" customWidth="1"/>
    <col min="12" max="12" width="9.7109375" hidden="1" customWidth="1"/>
    <col min="13" max="13" width="11.42578125" hidden="1" customWidth="1"/>
    <col min="14" max="14" width="13.140625" hidden="1" customWidth="1"/>
    <col min="15" max="15" width="10.140625" customWidth="1"/>
    <col min="16" max="16" width="9.85546875" customWidth="1"/>
    <col min="17" max="17" width="12.7109375" customWidth="1"/>
  </cols>
  <sheetData>
    <row r="1" spans="1:52">
      <c r="D1" s="188" t="str">
        <f>[1]Bler!D2</f>
        <v>SUBJEKTI "AJSLI 2011" SH.P.K.</v>
      </c>
    </row>
    <row r="2" spans="1:52" ht="13.5" thickBot="1">
      <c r="D2" s="188" t="str">
        <f>[1]Bler!D3</f>
        <v>L13224001O</v>
      </c>
      <c r="E2" s="213"/>
    </row>
    <row r="3" spans="1:52" ht="17.25" thickTop="1" thickBot="1">
      <c r="C3" s="214"/>
      <c r="D3" s="215" t="s">
        <v>271</v>
      </c>
      <c r="E3" s="216">
        <v>2011</v>
      </c>
      <c r="F3" s="39"/>
    </row>
    <row r="4" spans="1:52" ht="13.5" thickTop="1"/>
    <row r="5" spans="1:52" ht="13.5" thickBot="1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</row>
    <row r="6" spans="1:52" ht="14.25" customHeight="1" thickTop="1" thickBot="1">
      <c r="A6" s="214"/>
      <c r="B6" s="217"/>
      <c r="C6" s="217"/>
      <c r="D6" s="218" t="s">
        <v>272</v>
      </c>
      <c r="E6" s="219"/>
      <c r="F6" s="217" t="s">
        <v>273</v>
      </c>
      <c r="G6" s="217"/>
      <c r="H6" s="219"/>
      <c r="I6" s="217" t="s">
        <v>274</v>
      </c>
      <c r="J6" s="217"/>
      <c r="K6" s="219"/>
      <c r="L6" s="217" t="s">
        <v>275</v>
      </c>
      <c r="M6" s="217"/>
      <c r="N6" s="219"/>
      <c r="O6" s="217" t="s">
        <v>276</v>
      </c>
      <c r="P6" s="217"/>
      <c r="Q6" s="21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1:52" ht="13.5" thickTop="1">
      <c r="A7" s="214"/>
      <c r="B7" s="220" t="s">
        <v>277</v>
      </c>
      <c r="C7" s="221" t="s">
        <v>277</v>
      </c>
      <c r="D7" s="222" t="s">
        <v>278</v>
      </c>
      <c r="E7" s="223" t="s">
        <v>279</v>
      </c>
      <c r="F7" s="221" t="s">
        <v>280</v>
      </c>
      <c r="G7" s="221" t="s">
        <v>281</v>
      </c>
      <c r="H7" s="224" t="s">
        <v>282</v>
      </c>
      <c r="I7" s="221" t="s">
        <v>280</v>
      </c>
      <c r="J7" s="221" t="s">
        <v>281</v>
      </c>
      <c r="K7" s="224" t="s">
        <v>282</v>
      </c>
      <c r="L7" s="221" t="s">
        <v>280</v>
      </c>
      <c r="M7" s="221" t="s">
        <v>281</v>
      </c>
      <c r="N7" s="224" t="s">
        <v>282</v>
      </c>
      <c r="O7" s="221" t="s">
        <v>280</v>
      </c>
      <c r="P7" s="221" t="s">
        <v>281</v>
      </c>
      <c r="Q7" s="224" t="s">
        <v>282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</row>
    <row r="8" spans="1:52">
      <c r="A8" s="214"/>
      <c r="B8" s="225" t="s">
        <v>283</v>
      </c>
      <c r="C8" s="226" t="s">
        <v>284</v>
      </c>
      <c r="D8" s="227"/>
      <c r="E8" s="223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</row>
    <row r="9" spans="1:52" ht="13.5" thickBot="1">
      <c r="A9" s="214"/>
      <c r="B9" s="228"/>
      <c r="C9" s="229"/>
      <c r="D9" s="230"/>
      <c r="E9" s="231"/>
      <c r="F9" s="232"/>
      <c r="G9" s="232"/>
      <c r="H9" s="232"/>
      <c r="I9" s="232"/>
      <c r="J9" s="233"/>
      <c r="K9" s="232"/>
      <c r="L9" s="232"/>
      <c r="M9" s="232"/>
      <c r="N9" s="232"/>
      <c r="O9" s="232"/>
      <c r="P9" s="232"/>
      <c r="Q9" s="232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</row>
    <row r="10" spans="1:52" ht="13.5" thickTop="1">
      <c r="A10" s="214"/>
      <c r="B10" s="234">
        <v>351</v>
      </c>
      <c r="C10" s="235">
        <v>501</v>
      </c>
      <c r="D10" s="236" t="str">
        <f>[1]Mag.!D119</f>
        <v>Pjese Ashensoresh 2 e 6 kate</v>
      </c>
      <c r="E10" s="236" t="str">
        <f>[1]Mag.!E119</f>
        <v>cope</v>
      </c>
      <c r="F10" s="237"/>
      <c r="G10" s="237"/>
      <c r="H10" s="238"/>
      <c r="I10" s="237">
        <f>[1]Bler!T256</f>
        <v>0</v>
      </c>
      <c r="J10" s="237" t="e">
        <f>[1]Bler!U256</f>
        <v>#DIV/0!</v>
      </c>
      <c r="K10" s="238">
        <f>[1]Bler!V256</f>
        <v>0</v>
      </c>
      <c r="L10" s="237" t="e">
        <f>F10+I10-#REF!</f>
        <v>#REF!</v>
      </c>
      <c r="M10" s="237" t="e">
        <f t="shared" ref="M10:M21" si="0">N10/L10</f>
        <v>#REF!</v>
      </c>
      <c r="N10" s="238" t="e">
        <f>H10+K10-#REF!</f>
        <v>#REF!</v>
      </c>
      <c r="O10" s="237">
        <f>[1]Mag.!O119</f>
        <v>305</v>
      </c>
      <c r="P10" s="238">
        <f>[1]Mag.!P119</f>
        <v>546.04575163398692</v>
      </c>
      <c r="Q10" s="238">
        <f>[1]Mag.!Q119</f>
        <v>166543.954248366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</row>
    <row r="11" spans="1:52">
      <c r="A11" s="214"/>
      <c r="B11" s="239"/>
      <c r="C11" s="240">
        <v>502</v>
      </c>
      <c r="D11" s="236" t="str">
        <f>[1]Mag.!D120</f>
        <v>Ashensor me 6 kate</v>
      </c>
      <c r="E11" s="236" t="str">
        <f>[1]Mag.!E120</f>
        <v>cope</v>
      </c>
      <c r="F11" s="241"/>
      <c r="G11" s="241"/>
      <c r="H11" s="242"/>
      <c r="I11" s="237">
        <f>[1]Bler!T257</f>
        <v>0</v>
      </c>
      <c r="J11" s="237" t="e">
        <f>[1]Bler!U257</f>
        <v>#DIV/0!</v>
      </c>
      <c r="K11" s="238">
        <f>[1]Bler!V257</f>
        <v>0</v>
      </c>
      <c r="L11" s="237" t="e">
        <f>F11+I11-#REF!</f>
        <v>#REF!</v>
      </c>
      <c r="M11" s="237" t="e">
        <f t="shared" si="0"/>
        <v>#REF!</v>
      </c>
      <c r="N11" s="238" t="e">
        <f>H11+K11-#REF!</f>
        <v>#REF!</v>
      </c>
      <c r="O11" s="237">
        <f>[1]Mag.!O120</f>
        <v>1</v>
      </c>
      <c r="P11" s="238">
        <f>[1]Mag.!P120</f>
        <v>1000000</v>
      </c>
      <c r="Q11" s="238">
        <f>[1]Mag.!Q120</f>
        <v>1000000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</row>
    <row r="12" spans="1:52">
      <c r="A12" s="214"/>
      <c r="B12" s="243"/>
      <c r="C12" s="240">
        <v>503</v>
      </c>
      <c r="D12" s="236" t="str">
        <f>[1]Mag.!D121</f>
        <v>Ashensor me 3 kate</v>
      </c>
      <c r="E12" s="236" t="str">
        <f>[1]Mag.!E121</f>
        <v>cope</v>
      </c>
      <c r="F12" s="241"/>
      <c r="G12" s="241"/>
      <c r="H12" s="242"/>
      <c r="I12" s="237">
        <f>[1]Bler!T258</f>
        <v>0</v>
      </c>
      <c r="J12" s="237" t="e">
        <f>[1]Bler!U258</f>
        <v>#DIV/0!</v>
      </c>
      <c r="K12" s="238">
        <f>[1]Bler!V258</f>
        <v>0</v>
      </c>
      <c r="L12" s="237" t="e">
        <f>F12+I12-#REF!</f>
        <v>#REF!</v>
      </c>
      <c r="M12" s="237" t="e">
        <f t="shared" si="0"/>
        <v>#REF!</v>
      </c>
      <c r="N12" s="238" t="e">
        <f>H12+K12-#REF!</f>
        <v>#REF!</v>
      </c>
      <c r="O12" s="237">
        <f>[1]Mag.!O121</f>
        <v>0</v>
      </c>
      <c r="P12" s="237" t="e">
        <f>[1]Mag.!P121</f>
        <v>#DIV/0!</v>
      </c>
      <c r="Q12" s="238">
        <f>[1]Mag.!Q121</f>
        <v>0</v>
      </c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</row>
    <row r="13" spans="1:52">
      <c r="A13" s="39"/>
      <c r="B13" s="244"/>
      <c r="C13" s="240">
        <v>504</v>
      </c>
      <c r="D13" s="236" t="str">
        <f>[1]Mag.!D122</f>
        <v>Ashensor me 2 kate</v>
      </c>
      <c r="E13" s="236" t="str">
        <f>[1]Mag.!E122</f>
        <v>cope</v>
      </c>
      <c r="F13" s="241"/>
      <c r="G13" s="241"/>
      <c r="H13" s="242"/>
      <c r="I13" s="237">
        <f>[1]Bler!T259</f>
        <v>0</v>
      </c>
      <c r="J13" s="237" t="e">
        <f>[1]Bler!U259</f>
        <v>#DIV/0!</v>
      </c>
      <c r="K13" s="238">
        <f>[1]Bler!V259</f>
        <v>0</v>
      </c>
      <c r="L13" s="237" t="e">
        <f>F13+I13-#REF!</f>
        <v>#REF!</v>
      </c>
      <c r="M13" s="237" t="e">
        <f t="shared" si="0"/>
        <v>#REF!</v>
      </c>
      <c r="N13" s="238" t="e">
        <f>H13+K13-#REF!</f>
        <v>#REF!</v>
      </c>
      <c r="O13" s="237">
        <f>[1]Mag.!O122</f>
        <v>0</v>
      </c>
      <c r="P13" s="237" t="e">
        <f>[1]Mag.!P122</f>
        <v>#DIV/0!</v>
      </c>
      <c r="Q13" s="238">
        <f>[1]Mag.!Q122</f>
        <v>0</v>
      </c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</row>
    <row r="14" spans="1:52">
      <c r="B14" s="245"/>
      <c r="C14" s="240">
        <v>5</v>
      </c>
      <c r="D14" s="236">
        <f>[1]Mag.!D123</f>
        <v>0</v>
      </c>
      <c r="E14" s="236">
        <f>[1]Mag.!E123</f>
        <v>0</v>
      </c>
      <c r="F14" s="241"/>
      <c r="G14" s="241"/>
      <c r="H14" s="242"/>
      <c r="I14" s="237">
        <f>[1]Bler!T260</f>
        <v>0</v>
      </c>
      <c r="J14" s="237" t="e">
        <f>[1]Bler!U260</f>
        <v>#DIV/0!</v>
      </c>
      <c r="K14" s="238">
        <f>[1]Bler!V260</f>
        <v>0</v>
      </c>
      <c r="L14" s="237" t="e">
        <f>F14+I14-#REF!</f>
        <v>#REF!</v>
      </c>
      <c r="M14" s="237" t="e">
        <f t="shared" si="0"/>
        <v>#REF!</v>
      </c>
      <c r="N14" s="238" t="e">
        <f>H14+K14-#REF!</f>
        <v>#REF!</v>
      </c>
      <c r="O14" s="237">
        <f>[1]Mag.!O123</f>
        <v>0</v>
      </c>
      <c r="P14" s="237" t="e">
        <f>[1]Mag.!P123</f>
        <v>#DIV/0!</v>
      </c>
      <c r="Q14" s="238">
        <f>[1]Mag.!Q123</f>
        <v>0</v>
      </c>
    </row>
    <row r="15" spans="1:52">
      <c r="B15" s="245"/>
      <c r="C15" s="240">
        <v>6</v>
      </c>
      <c r="D15" s="236">
        <f>[1]Mag.!D124</f>
        <v>0</v>
      </c>
      <c r="E15" s="236">
        <f>[1]Mag.!E124</f>
        <v>0</v>
      </c>
      <c r="F15" s="241"/>
      <c r="G15" s="241"/>
      <c r="H15" s="242"/>
      <c r="I15" s="237">
        <f>[1]Bler!T261</f>
        <v>0</v>
      </c>
      <c r="J15" s="237" t="e">
        <f>[1]Bler!U261</f>
        <v>#DIV/0!</v>
      </c>
      <c r="K15" s="238">
        <f>[1]Bler!V261</f>
        <v>0</v>
      </c>
      <c r="L15" s="237" t="e">
        <f>F15+I15-#REF!</f>
        <v>#REF!</v>
      </c>
      <c r="M15" s="237" t="e">
        <f t="shared" si="0"/>
        <v>#REF!</v>
      </c>
      <c r="N15" s="238" t="e">
        <f>H15+K15-#REF!</f>
        <v>#REF!</v>
      </c>
      <c r="O15" s="237">
        <f>[1]Mag.!O15</f>
        <v>0</v>
      </c>
      <c r="P15" s="237" t="e">
        <f>[1]Mag.!P15</f>
        <v>#DIV/0!</v>
      </c>
      <c r="Q15" s="237">
        <f>[1]Mag.!Q15</f>
        <v>0</v>
      </c>
    </row>
    <row r="16" spans="1:52">
      <c r="B16" s="245"/>
      <c r="C16" s="240">
        <v>7</v>
      </c>
      <c r="D16" s="236">
        <f>[1]Mag.!D125</f>
        <v>0</v>
      </c>
      <c r="E16" s="236">
        <f>[1]Mag.!E125</f>
        <v>0</v>
      </c>
      <c r="F16" s="241"/>
      <c r="G16" s="241"/>
      <c r="H16" s="242"/>
      <c r="I16" s="237">
        <f>[1]Bler!T262</f>
        <v>0</v>
      </c>
      <c r="J16" s="237" t="e">
        <f>[1]Bler!U262</f>
        <v>#DIV/0!</v>
      </c>
      <c r="K16" s="238">
        <f>[1]Bler!V262</f>
        <v>0</v>
      </c>
      <c r="L16" s="237" t="e">
        <f>F16+I16-#REF!</f>
        <v>#REF!</v>
      </c>
      <c r="M16" s="237" t="e">
        <f t="shared" si="0"/>
        <v>#REF!</v>
      </c>
      <c r="N16" s="238" t="e">
        <f>H16+K16-#REF!</f>
        <v>#REF!</v>
      </c>
      <c r="O16" s="237">
        <f>[1]Mag.!O16</f>
        <v>0</v>
      </c>
      <c r="P16" s="237" t="e">
        <f>[1]Mag.!P16</f>
        <v>#DIV/0!</v>
      </c>
      <c r="Q16" s="237">
        <f>[1]Mag.!Q16</f>
        <v>0</v>
      </c>
    </row>
    <row r="17" spans="1:17">
      <c r="B17" s="245"/>
      <c r="C17" s="240">
        <v>8</v>
      </c>
      <c r="D17" s="246">
        <f>[1]Mag.!D17</f>
        <v>0</v>
      </c>
      <c r="E17" s="246">
        <f>[1]Mag.!E17</f>
        <v>0</v>
      </c>
      <c r="F17" s="241"/>
      <c r="G17" s="241"/>
      <c r="H17" s="242"/>
      <c r="I17" s="237">
        <f>[1]Bler!T263</f>
        <v>0</v>
      </c>
      <c r="J17" s="237" t="e">
        <f>[1]Bler!U263</f>
        <v>#DIV/0!</v>
      </c>
      <c r="K17" s="238">
        <f>[1]Bler!V263</f>
        <v>0</v>
      </c>
      <c r="L17" s="237" t="e">
        <f>F17+I17-#REF!</f>
        <v>#REF!</v>
      </c>
      <c r="M17" s="237" t="e">
        <f t="shared" si="0"/>
        <v>#REF!</v>
      </c>
      <c r="N17" s="238" t="e">
        <f>H17+K17-#REF!</f>
        <v>#REF!</v>
      </c>
      <c r="O17" s="237">
        <f>[1]Mag.!O17</f>
        <v>0</v>
      </c>
      <c r="P17" s="237" t="e">
        <f>[1]Mag.!P17</f>
        <v>#DIV/0!</v>
      </c>
      <c r="Q17" s="237">
        <f>[1]Mag.!Q17</f>
        <v>0</v>
      </c>
    </row>
    <row r="18" spans="1:17">
      <c r="B18" s="245"/>
      <c r="C18" s="240">
        <v>9</v>
      </c>
      <c r="D18" s="246">
        <f>[1]Mag.!D18</f>
        <v>0</v>
      </c>
      <c r="E18" s="246">
        <f>[1]Mag.!E18</f>
        <v>0</v>
      </c>
      <c r="F18" s="241"/>
      <c r="G18" s="241"/>
      <c r="H18" s="242"/>
      <c r="I18" s="237">
        <f>[1]Bler!T264</f>
        <v>0</v>
      </c>
      <c r="J18" s="237" t="e">
        <f>[1]Bler!U264</f>
        <v>#DIV/0!</v>
      </c>
      <c r="K18" s="238">
        <f>[1]Bler!V264</f>
        <v>0</v>
      </c>
      <c r="L18" s="237" t="e">
        <f>F18+I18-#REF!</f>
        <v>#REF!</v>
      </c>
      <c r="M18" s="237" t="e">
        <f t="shared" si="0"/>
        <v>#REF!</v>
      </c>
      <c r="N18" s="238" t="e">
        <f>H18+K18-#REF!</f>
        <v>#REF!</v>
      </c>
      <c r="O18" s="237">
        <f>[1]Mag.!O18</f>
        <v>0</v>
      </c>
      <c r="P18" s="237" t="e">
        <f>[1]Mag.!P18</f>
        <v>#DIV/0!</v>
      </c>
      <c r="Q18" s="237">
        <f>[1]Mag.!Q18</f>
        <v>0</v>
      </c>
    </row>
    <row r="19" spans="1:17">
      <c r="B19" s="245"/>
      <c r="C19" s="240">
        <v>10</v>
      </c>
      <c r="D19" s="246">
        <f>[1]Mag.!D19</f>
        <v>0</v>
      </c>
      <c r="E19" s="246">
        <f>[1]Mag.!E19</f>
        <v>0</v>
      </c>
      <c r="F19" s="241"/>
      <c r="G19" s="241"/>
      <c r="H19" s="242"/>
      <c r="I19" s="237">
        <f>[1]Bler!T265</f>
        <v>0</v>
      </c>
      <c r="J19" s="237" t="e">
        <f>[1]Bler!U265</f>
        <v>#DIV/0!</v>
      </c>
      <c r="K19" s="238">
        <f>[1]Bler!V265</f>
        <v>0</v>
      </c>
      <c r="L19" s="237" t="e">
        <f>F19+I19-#REF!</f>
        <v>#REF!</v>
      </c>
      <c r="M19" s="237" t="e">
        <f t="shared" si="0"/>
        <v>#REF!</v>
      </c>
      <c r="N19" s="238" t="e">
        <f>H19+K19-#REF!</f>
        <v>#REF!</v>
      </c>
      <c r="O19" s="237">
        <f>[1]Mag.!O19</f>
        <v>0</v>
      </c>
      <c r="P19" s="237" t="e">
        <f>[1]Mag.!P19</f>
        <v>#DIV/0!</v>
      </c>
      <c r="Q19" s="237">
        <f>[1]Mag.!Q19</f>
        <v>0</v>
      </c>
    </row>
    <row r="20" spans="1:17">
      <c r="B20" s="245"/>
      <c r="C20" s="240">
        <v>11</v>
      </c>
      <c r="D20" s="246">
        <f>[1]Mag.!D20</f>
        <v>0</v>
      </c>
      <c r="E20" s="246">
        <f>[1]Mag.!E20</f>
        <v>0</v>
      </c>
      <c r="F20" s="241"/>
      <c r="G20" s="241"/>
      <c r="H20" s="242"/>
      <c r="I20" s="237">
        <f>[1]Bler!T266</f>
        <v>0</v>
      </c>
      <c r="J20" s="237" t="e">
        <f>[1]Bler!U266</f>
        <v>#DIV/0!</v>
      </c>
      <c r="K20" s="238">
        <f>[1]Bler!V266</f>
        <v>0</v>
      </c>
      <c r="L20" s="237" t="e">
        <f>F20+I20-#REF!</f>
        <v>#REF!</v>
      </c>
      <c r="M20" s="237" t="e">
        <f t="shared" si="0"/>
        <v>#REF!</v>
      </c>
      <c r="N20" s="238" t="e">
        <f>H20+K20-#REF!</f>
        <v>#REF!</v>
      </c>
      <c r="O20" s="237">
        <f>[1]Mag.!O20</f>
        <v>0</v>
      </c>
      <c r="P20" s="237" t="e">
        <f>[1]Mag.!P20</f>
        <v>#DIV/0!</v>
      </c>
      <c r="Q20" s="237">
        <f>[1]Mag.!Q20</f>
        <v>0</v>
      </c>
    </row>
    <row r="21" spans="1:17" ht="13.5" thickBot="1">
      <c r="B21" s="245"/>
      <c r="C21" s="240">
        <v>12</v>
      </c>
      <c r="D21" s="246">
        <f>[1]Mag.!D21</f>
        <v>0</v>
      </c>
      <c r="E21" s="246">
        <f>[1]Mag.!E21</f>
        <v>0</v>
      </c>
      <c r="F21" s="241"/>
      <c r="G21" s="241"/>
      <c r="H21" s="242"/>
      <c r="I21" s="237">
        <f>[1]Bler!T267</f>
        <v>0</v>
      </c>
      <c r="J21" s="237" t="e">
        <f>[1]Bler!U267</f>
        <v>#DIV/0!</v>
      </c>
      <c r="K21" s="238">
        <f>[1]Bler!V267</f>
        <v>0</v>
      </c>
      <c r="L21" s="237" t="e">
        <f>F21+I21-#REF!</f>
        <v>#REF!</v>
      </c>
      <c r="M21" s="237" t="e">
        <f t="shared" si="0"/>
        <v>#REF!</v>
      </c>
      <c r="N21" s="238" t="e">
        <f>H21+K21-#REF!</f>
        <v>#REF!</v>
      </c>
      <c r="O21" s="237"/>
      <c r="P21" s="237"/>
      <c r="Q21" s="247"/>
    </row>
    <row r="22" spans="1:17" ht="14.25" thickTop="1" thickBot="1">
      <c r="A22" s="214"/>
      <c r="B22" s="248">
        <v>351</v>
      </c>
      <c r="C22" s="249"/>
      <c r="D22" s="250" t="s">
        <v>285</v>
      </c>
      <c r="E22" s="250"/>
      <c r="F22" s="250"/>
      <c r="G22" s="250"/>
      <c r="H22" s="251">
        <f>SUM(H10:H21)</f>
        <v>0</v>
      </c>
      <c r="I22" s="250"/>
      <c r="J22" s="250"/>
      <c r="K22" s="251">
        <f>SUM(K10:K21)</f>
        <v>0</v>
      </c>
      <c r="L22" s="250"/>
      <c r="M22" s="250"/>
      <c r="N22" s="251" t="e">
        <f>SUM(N10:N21)</f>
        <v>#REF!</v>
      </c>
      <c r="O22" s="250"/>
      <c r="P22" s="250"/>
      <c r="Q22" s="251">
        <f>SUM(Q10:Q21)</f>
        <v>1166543.9542483659</v>
      </c>
    </row>
    <row r="23" spans="1:17" ht="13.5" thickTop="1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</row>
    <row r="24" spans="1:17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</row>
    <row r="25" spans="1:17"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Q25" s="253"/>
    </row>
    <row r="26" spans="1:17">
      <c r="O26" t="s">
        <v>38</v>
      </c>
    </row>
    <row r="27" spans="1:17">
      <c r="O27" t="str">
        <f>'[1]Aktivet 5'!F25</f>
        <v>QAZIM ÇALLMORI</v>
      </c>
    </row>
  </sheetData>
  <phoneticPr fontId="34" type="noConversion"/>
  <pageMargins left="0.54" right="0.39" top="0.72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Bilanci faqa1</vt:lpstr>
      <vt:lpstr>Aktiv-Pasiv-PASH 2</vt:lpstr>
      <vt:lpstr>Form. 3</vt:lpstr>
      <vt:lpstr>Amortizim 4</vt:lpstr>
      <vt:lpstr>Aktivet 5</vt:lpstr>
      <vt:lpstr>INVENTARI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2012-04-01T23:45:03Z</dcterms:created>
  <dcterms:modified xsi:type="dcterms:W3CDTF">2012-07-26T09:41:36Z</dcterms:modified>
</cp:coreProperties>
</file>