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 activeTab="2"/>
  </bookViews>
  <sheets>
    <sheet name="Kapaku" sheetId="1" r:id="rId1"/>
    <sheet name="Pozizioni Financiar" sheetId="2" r:id="rId2"/>
    <sheet name="Performanca" sheetId="3" r:id="rId3"/>
    <sheet name="Cash flou" sheetId="4" r:id="rId4"/>
    <sheet name="Pasqyra e kapitalit" sheetId="5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D67" i="3"/>
  <c r="B67"/>
  <c r="C34" i="5" l="1"/>
  <c r="B34"/>
  <c r="F33"/>
  <c r="F32"/>
  <c r="F30"/>
  <c r="D29"/>
  <c r="C29"/>
  <c r="B29"/>
  <c r="F28"/>
  <c r="F27"/>
  <c r="F26"/>
  <c r="E26"/>
  <c r="E29" s="1"/>
  <c r="F25"/>
  <c r="F24"/>
  <c r="D21"/>
  <c r="C21"/>
  <c r="B21"/>
  <c r="F20"/>
  <c r="F19"/>
  <c r="F18"/>
  <c r="E18"/>
  <c r="E21" s="1"/>
  <c r="D18"/>
  <c r="F17"/>
  <c r="E16"/>
  <c r="D16"/>
  <c r="C16"/>
  <c r="B16"/>
  <c r="F16" s="1"/>
  <c r="F15"/>
  <c r="F14"/>
  <c r="F13"/>
  <c r="F12"/>
  <c r="E11"/>
  <c r="E23" s="1"/>
  <c r="D11"/>
  <c r="D23" s="1"/>
  <c r="C11"/>
  <c r="C23" s="1"/>
  <c r="C36" s="1"/>
  <c r="B11"/>
  <c r="F11" s="1"/>
  <c r="F10"/>
  <c r="F9"/>
  <c r="C62" i="4"/>
  <c r="D31" i="5" l="1"/>
  <c r="F29"/>
  <c r="F21"/>
  <c r="B23"/>
  <c r="B36" l="1"/>
  <c r="F23"/>
  <c r="D34"/>
  <c r="E31"/>
  <c r="E34" s="1"/>
  <c r="E36" s="1"/>
  <c r="E62" i="4"/>
  <c r="D36" i="5" l="1"/>
  <c r="F34"/>
  <c r="F31"/>
  <c r="F36"/>
  <c r="D113" i="2" l="1"/>
  <c r="B113" l="1"/>
</calcChain>
</file>

<file path=xl/sharedStrings.xml><?xml version="1.0" encoding="utf-8"?>
<sst xmlns="http://schemas.openxmlformats.org/spreadsheetml/2006/main" count="285" uniqueCount="236">
  <si>
    <t>Emertimi dhe Forma ligjore</t>
  </si>
  <si>
    <t>NIPT-i</t>
  </si>
  <si>
    <t>Adresa e Selise</t>
  </si>
  <si>
    <t>Data e krijimit</t>
  </si>
  <si>
    <t>Nr. Regjistrit Tregtar</t>
  </si>
  <si>
    <t>Veprimtaria Kryesore</t>
  </si>
  <si>
    <t>PASQYRAT FINANCIARE</t>
  </si>
  <si>
    <t>( Ne zbatim te Ligjit Nr.25/2018 Per Kontabilitetin dhe Pasqyrat Financiare)</t>
  </si>
  <si>
    <t>Pasqyrat Financiare jane te shprehura ne</t>
  </si>
  <si>
    <t>LEKE</t>
  </si>
  <si>
    <t>Pasqyrat Financiare jane te rrumbullakosura ne</t>
  </si>
  <si>
    <t>Periudha Kontabel e Pasqyrave Financiare</t>
  </si>
  <si>
    <t>Nga</t>
  </si>
  <si>
    <t>Deri</t>
  </si>
  <si>
    <t>Data e mbylljes se Pasqyrave Financiare</t>
  </si>
  <si>
    <t>( Ne zbatim te Standartit Kombtar te Kontabilitetit Nr.2 I permiresuar)</t>
  </si>
  <si>
    <t>(Njësi ekonomike të vogla)</t>
  </si>
  <si>
    <t>Ne Leke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</si>
  <si>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</si>
  <si>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</si>
  <si>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</si>
  <si>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</si>
  <si>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</si>
  <si>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</si>
  <si>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</si>
  <si>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</si>
  <si>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</si>
  <si>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</si>
  <si>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</si>
  <si>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</si>
  <si>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</si>
  <si>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</si>
  <si>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</si>
  <si>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</si>
  <si>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</si>
  <si>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</si>
  <si>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</si>
  <si>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</si>
  <si>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</si>
  <si>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</si>
  <si>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</si>
  <si>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</si>
  <si>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</si>
  <si>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</si>
  <si>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</si>
  <si>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</si>
  <si>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</si>
  <si>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</si>
  <si>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</si>
  <si>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</si>
  <si>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</si>
  <si>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</si>
  <si>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</si>
  <si>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</si>
  <si>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</si>
  <si>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</si>
  <si>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</si>
  <si>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</si>
  <si>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</si>
  <si>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</si>
  <si>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</si>
  <si>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</si>
  <si>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</si>
  <si>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</si>
  <si>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</si>
  <si>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</si>
  <si>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</si>
  <si>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</si>
  <si>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</si>
  <si>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</si>
  <si>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</si>
  <si>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</si>
  <si>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</si>
  <si>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</si>
  <si>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</si>
  <si>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</si>
  <si>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</si>
  <si>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</si>
  <si>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</si>
  <si>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</si>
  <si>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</si>
  <si>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</si>
  <si>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</si>
  <si>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</si>
  <si>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</si>
  <si>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</si>
  <si>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</si>
  <si>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</si>
  <si>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</si>
  <si>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</si>
  <si>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</si>
  <si>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</si>
  <si>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</si>
  <si>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</si>
  <si>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</si>
  <si>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</si>
  <si>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</si>
  <si>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</si>
  <si>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</si>
  <si>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</si>
  <si>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</si>
  <si>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</si>
  <si>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</si>
  <si>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</si>
  <si>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</si>
  <si>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</si>
  <si>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</si>
  <si>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</si>
  <si>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</si>
  <si>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</si>
  <si>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</si>
  <si>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</si>
  <si>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</si>
  <si>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</si>
  <si>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</si>
  <si>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</si>
  <si>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</si>
  <si>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</si>
  <si>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</si>
  <si>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</si>
  <si>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</si>
  <si>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</si>
  <si>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</si>
  <si>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</si>
  <si>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</si>
  <si>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</si>
  <si>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</si>
  <si>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</si>
  <si>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</si>
  <si>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</si>
  <si>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</si>
  <si>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</si>
  <si>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</si>
  <si>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</si>
  <si>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</si>
  <si>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</si>
  <si>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</si>
  <si>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</si>
  <si>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</si>
  <si>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</si>
  <si>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</si>
  <si>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</si>
  <si>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</si>
  <si>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</si>
  <si>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</si>
  <si>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</si>
  <si>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</si>
  <si>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</si>
  <si>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</si>
  <si>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</si>
  <si>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</si>
  <si>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</si>
  <si>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</si>
  <si>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</si>
  <si>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</si>
  <si>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</si>
  <si>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</si>
  <si>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</si>
  <si>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Tirane</t>
  </si>
  <si>
    <t>Pati Travel shpk</t>
  </si>
  <si>
    <t>L71422015F</t>
  </si>
  <si>
    <t>Kompleksi Frader, Unaza e Re, Kashar</t>
  </si>
  <si>
    <t>22.02.2017</t>
  </si>
  <si>
    <t>Transport Kombetar dhe Nderkombetar</t>
  </si>
  <si>
    <t xml:space="preserve">Udhetaresh dhe mallrash </t>
  </si>
  <si>
    <t>PATI TRAVEL SHPK</t>
  </si>
  <si>
    <t>Viti 2021</t>
  </si>
  <si>
    <t>VITI 2021</t>
  </si>
  <si>
    <t>01.01.2021</t>
  </si>
  <si>
    <t>31.12.2021</t>
  </si>
  <si>
    <t>28.03.2021</t>
  </si>
  <si>
    <t>Pasqyrat financiare te vitit 2021</t>
  </si>
  <si>
    <t>Lek/Mije Lek/Miljon 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</si>
  <si>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</si>
  <si>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</si>
  <si>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</si>
  <si>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</si>
  <si>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</si>
  <si>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</si>
  <si>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</si>
  <si>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</si>
  <si>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Shpenzime te konstatuara</t>
  </si>
  <si>
    <t>Te ardhura te konstatuara</t>
  </si>
  <si>
    <t>Fluksi i mjeteve monetare i perfshire ne aktivitete investuese</t>
  </si>
  <si>
    <t>(Fitim)/humbja nga shitja e aktiveve afatgjata materiale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</si>
  <si>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</si>
  <si>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</si>
  <si>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</si>
  <si>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</si>
  <si>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</si>
  <si>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</si>
  <si>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</si>
  <si>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</si>
  <si>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</si>
  <si>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</si>
  <si>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</si>
  <si>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</si>
  <si>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</si>
  <si>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</si>
  <si>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</si>
  <si>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</si>
  <si>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</si>
  <si>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</si>
  <si>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</si>
  <si>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</si>
  <si>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</si>
  <si>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</si>
  <si>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</si>
  <si>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</si>
  <si>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Interes i paguar</t>
  </si>
  <si>
    <t>Dividende te paguar interesave jokontrollues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</si>
  <si>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</si>
  <si>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</si>
  <si>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</si>
  <si>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</si>
  <si>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</si>
  <si>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</si>
  <si>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</si>
  <si>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</si>
  <si>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Fitim/(humbja) e periudhes</t>
  </si>
  <si>
    <t>Totali</t>
  </si>
  <si>
    <t>Pozicioni financiar ne fillim 2019</t>
  </si>
  <si>
    <t>Efekti i ndryshimeve ne politikat kontabile</t>
  </si>
  <si>
    <t>Pozicioni financiar i rideklaruar ne fillim 2020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</si>
  <si>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</si>
  <si>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</si>
  <si>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</si>
  <si>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</si>
  <si>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</si>
  <si>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</si>
  <si>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</si>
  <si>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</si>
  <si>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</si>
  <si>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  2020</t>
  </si>
  <si>
    <t>Totali i te ardhurave gjithëpërfshirëse per periudhen 2021</t>
  </si>
  <si>
    <t>Pozicioni financiar ne fund (viti aktual) 2021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</si>
</sst>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_);\(#,##0.0\)"/>
    <numFmt numFmtId="165" formatCode="_(* #,##0_);_(* \(#,##0\);_(* &quot;-&quot;??_);_(@_)"/>
    <numFmt numFmtId="166" formatCode="_ * #,##0.00_)_€_ ;_ * \(#,##0.00\)_€_ ;_ * &quot;-&quot;??_)_€_ ;_ @_ "/>
  </numFmts>
  <fonts count="36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18" fillId="0" borderId="0"/>
    <xf numFmtId="0" fontId="25" fillId="0" borderId="0"/>
    <xf numFmtId="0" fontId="30" fillId="0" borderId="0"/>
    <xf numFmtId="0" fontId="31" fillId="0" borderId="0"/>
    <xf numFmtId="0" fontId="32" fillId="0" borderId="0" applyNumberFormat="0" applyFill="0" applyBorder="0" applyAlignment="0" applyProtection="0"/>
    <xf numFmtId="166" fontId="30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Font="1"/>
    <xf numFmtId="0" fontId="9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1" fillId="0" borderId="0" xfId="0" applyFont="1"/>
    <xf numFmtId="0" fontId="13" fillId="0" borderId="0" xfId="0" applyNumberFormat="1" applyFont="1" applyFill="1" applyBorder="1" applyAlignment="1" applyProtection="1"/>
    <xf numFmtId="0" fontId="14" fillId="0" borderId="0" xfId="0" applyFont="1" applyBorder="1" applyAlignment="1"/>
    <xf numFmtId="0" fontId="16" fillId="0" borderId="0" xfId="2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 applyProtection="1">
      <alignment wrapText="1"/>
    </xf>
    <xf numFmtId="0" fontId="21" fillId="0" borderId="0" xfId="0" applyNumberFormat="1" applyFont="1" applyFill="1" applyBorder="1" applyAlignment="1" applyProtection="1">
      <alignment horizontal="left" wrapText="1" indent="2"/>
    </xf>
    <xf numFmtId="0" fontId="16" fillId="0" borderId="0" xfId="2" applyFont="1" applyFill="1" applyBorder="1" applyAlignment="1">
      <alignment vertical="center"/>
    </xf>
    <xf numFmtId="0" fontId="24" fillId="0" borderId="0" xfId="0" applyNumberFormat="1" applyFont="1" applyFill="1" applyBorder="1" applyAlignment="1" applyProtection="1">
      <alignment wrapText="1"/>
    </xf>
    <xf numFmtId="14" fontId="23" fillId="0" borderId="0" xfId="2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vertical="top" wrapText="1"/>
    </xf>
    <xf numFmtId="0" fontId="23" fillId="0" borderId="0" xfId="2" applyFont="1" applyFill="1" applyBorder="1" applyAlignment="1">
      <alignment horizontal="center" vertical="center"/>
    </xf>
    <xf numFmtId="0" fontId="22" fillId="0" borderId="0" xfId="3" applyNumberFormat="1" applyFont="1" applyFill="1" applyBorder="1" applyAlignment="1">
      <alignment vertical="center"/>
    </xf>
    <xf numFmtId="0" fontId="23" fillId="0" borderId="0" xfId="3" applyNumberFormat="1" applyFont="1" applyFill="1" applyBorder="1" applyAlignment="1">
      <alignment horizontal="center" vertical="center"/>
    </xf>
    <xf numFmtId="0" fontId="26" fillId="0" borderId="0" xfId="3" applyNumberFormat="1" applyFont="1" applyFill="1" applyBorder="1" applyAlignment="1">
      <alignment vertical="center"/>
    </xf>
    <xf numFmtId="164" fontId="23" fillId="0" borderId="0" xfId="3" applyNumberFormat="1" applyFont="1" applyFill="1" applyBorder="1" applyAlignment="1">
      <alignment vertical="center"/>
    </xf>
    <xf numFmtId="0" fontId="23" fillId="0" borderId="0" xfId="3" applyNumberFormat="1" applyFont="1" applyFill="1" applyBorder="1" applyAlignment="1">
      <alignment vertical="center"/>
    </xf>
    <xf numFmtId="0" fontId="19" fillId="0" borderId="0" xfId="0" applyFont="1" applyAlignment="1"/>
    <xf numFmtId="3" fontId="16" fillId="0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19" fillId="0" borderId="0" xfId="0" applyFont="1" applyFill="1"/>
    <xf numFmtId="37" fontId="10" fillId="0" borderId="0" xfId="1" applyNumberFormat="1" applyFont="1" applyFill="1" applyBorder="1" applyAlignment="1" applyProtection="1">
      <alignment horizontal="right" wrapText="1"/>
    </xf>
    <xf numFmtId="165" fontId="20" fillId="2" borderId="0" xfId="1" applyNumberFormat="1" applyFont="1" applyFill="1" applyBorder="1" applyAlignment="1" applyProtection="1">
      <alignment horizontal="center"/>
    </xf>
    <xf numFmtId="165" fontId="10" fillId="2" borderId="0" xfId="1" applyNumberFormat="1" applyFont="1" applyFill="1" applyBorder="1" applyAlignment="1" applyProtection="1">
      <alignment horizontal="right" wrapText="1"/>
    </xf>
    <xf numFmtId="165" fontId="10" fillId="0" borderId="0" xfId="1" applyNumberFormat="1" applyFont="1" applyFill="1" applyBorder="1" applyAlignment="1" applyProtection="1">
      <alignment horizontal="right" wrapText="1"/>
    </xf>
    <xf numFmtId="165" fontId="20" fillId="3" borderId="0" xfId="1" applyNumberFormat="1" applyFont="1" applyFill="1" applyBorder="1" applyAlignment="1" applyProtection="1">
      <alignment horizontal="center"/>
    </xf>
    <xf numFmtId="0" fontId="13" fillId="4" borderId="0" xfId="0" applyNumberFormat="1" applyFont="1" applyFill="1" applyBorder="1" applyAlignment="1" applyProtection="1">
      <alignment wrapText="1"/>
    </xf>
    <xf numFmtId="37" fontId="9" fillId="0" borderId="0" xfId="0" applyNumberFormat="1" applyFont="1" applyFill="1" applyBorder="1" applyAlignment="1">
      <alignment horizontal="right"/>
    </xf>
    <xf numFmtId="165" fontId="29" fillId="2" borderId="0" xfId="1" applyNumberFormat="1" applyFont="1" applyFill="1" applyBorder="1" applyAlignment="1" applyProtection="1">
      <alignment horizontal="center"/>
    </xf>
    <xf numFmtId="165" fontId="29" fillId="0" borderId="0" xfId="1" applyNumberFormat="1" applyFont="1" applyFill="1" applyBorder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Alignment="1">
      <alignment horizontal="right"/>
    </xf>
    <xf numFmtId="0" fontId="13" fillId="0" borderId="0" xfId="4" applyNumberFormat="1" applyFont="1" applyFill="1" applyBorder="1" applyAlignment="1" applyProtection="1">
      <alignment wrapText="1"/>
    </xf>
    <xf numFmtId="0" fontId="13" fillId="0" borderId="0" xfId="4" applyNumberFormat="1" applyFont="1" applyFill="1" applyBorder="1" applyAlignment="1" applyProtection="1">
      <alignment horizontal="center" vertical="center" wrapText="1"/>
    </xf>
    <xf numFmtId="0" fontId="22" fillId="0" borderId="0" xfId="5" applyFont="1" applyFill="1" applyAlignment="1">
      <alignment horizontal="center"/>
    </xf>
    <xf numFmtId="0" fontId="21" fillId="4" borderId="0" xfId="0" applyNumberFormat="1" applyFont="1" applyFill="1" applyBorder="1" applyAlignment="1" applyProtection="1">
      <alignment horizontal="left" wrapText="1" indent="2"/>
    </xf>
    <xf numFmtId="165" fontId="10" fillId="0" borderId="0" xfId="1" applyNumberFormat="1" applyFont="1" applyFill="1" applyBorder="1" applyAlignment="1" applyProtection="1"/>
    <xf numFmtId="0" fontId="24" fillId="0" borderId="0" xfId="4" applyNumberFormat="1" applyFont="1" applyFill="1" applyBorder="1" applyAlignment="1" applyProtection="1">
      <alignment wrapText="1"/>
    </xf>
    <xf numFmtId="0" fontId="28" fillId="0" borderId="0" xfId="4" applyNumberFormat="1" applyFont="1" applyFill="1" applyBorder="1" applyAlignment="1" applyProtection="1">
      <alignment wrapText="1"/>
    </xf>
    <xf numFmtId="0" fontId="22" fillId="0" borderId="0" xfId="5" applyFont="1" applyFill="1" applyAlignment="1">
      <alignment horizontal="center" vertical="center"/>
    </xf>
    <xf numFmtId="0" fontId="22" fillId="0" borderId="0" xfId="5" applyFont="1" applyAlignment="1">
      <alignment vertical="center"/>
    </xf>
    <xf numFmtId="0" fontId="23" fillId="0" borderId="0" xfId="2" applyFont="1"/>
    <xf numFmtId="0" fontId="23" fillId="0" borderId="0" xfId="2" applyFont="1" applyFill="1" applyAlignment="1">
      <alignment horizontal="center"/>
    </xf>
    <xf numFmtId="0" fontId="0" fillId="0" borderId="0" xfId="0" applyBorder="1"/>
    <xf numFmtId="0" fontId="1" fillId="3" borderId="0" xfId="0" applyFont="1" applyFill="1" applyBorder="1"/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/>
    <xf numFmtId="0" fontId="4" fillId="3" borderId="0" xfId="0" applyFont="1" applyFill="1" applyBorder="1"/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5" fontId="16" fillId="0" borderId="0" xfId="0" applyNumberFormat="1" applyFont="1" applyBorder="1" applyAlignment="1">
      <alignment horizontal="center" vertical="center"/>
    </xf>
    <xf numFmtId="165" fontId="19" fillId="0" borderId="0" xfId="0" applyNumberFormat="1" applyFont="1" applyBorder="1"/>
    <xf numFmtId="165" fontId="24" fillId="0" borderId="0" xfId="1" applyNumberFormat="1" applyFont="1" applyFill="1" applyBorder="1" applyAlignment="1" applyProtection="1">
      <alignment horizontal="right" wrapText="1"/>
    </xf>
    <xf numFmtId="165" fontId="24" fillId="2" borderId="0" xfId="1" applyNumberFormat="1" applyFont="1" applyFill="1" applyBorder="1" applyAlignment="1" applyProtection="1">
      <alignment horizontal="right" wrapText="1"/>
    </xf>
    <xf numFmtId="165" fontId="10" fillId="0" borderId="0" xfId="0" applyNumberFormat="1" applyFont="1" applyFill="1" applyBorder="1" applyAlignment="1" applyProtection="1">
      <alignment horizontal="center"/>
    </xf>
    <xf numFmtId="165" fontId="17" fillId="0" borderId="0" xfId="0" applyNumberFormat="1" applyFont="1" applyBorder="1" applyAlignment="1">
      <alignment vertical="center"/>
    </xf>
    <xf numFmtId="165" fontId="20" fillId="2" borderId="0" xfId="1" applyNumberFormat="1" applyFont="1" applyFill="1" applyBorder="1" applyAlignment="1" applyProtection="1">
      <alignment horizontal="right"/>
    </xf>
    <xf numFmtId="165" fontId="20" fillId="0" borderId="0" xfId="1" applyNumberFormat="1" applyFont="1" applyBorder="1" applyAlignment="1">
      <alignment horizontal="right"/>
    </xf>
    <xf numFmtId="165" fontId="15" fillId="0" borderId="0" xfId="1" applyNumberFormat="1" applyFont="1" applyBorder="1" applyAlignment="1">
      <alignment horizontal="right"/>
    </xf>
    <xf numFmtId="165" fontId="20" fillId="2" borderId="0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 applyProtection="1">
      <alignment horizontal="right"/>
    </xf>
    <xf numFmtId="165" fontId="20" fillId="2" borderId="0" xfId="1" applyNumberFormat="1" applyFont="1" applyFill="1" applyAlignment="1">
      <alignment horizontal="right"/>
    </xf>
    <xf numFmtId="165" fontId="22" fillId="0" borderId="1" xfId="1" applyNumberFormat="1" applyFont="1" applyBorder="1" applyAlignment="1">
      <alignment horizontal="right" vertical="center"/>
    </xf>
    <xf numFmtId="165" fontId="20" fillId="0" borderId="0" xfId="1" applyNumberFormat="1" applyFont="1" applyAlignment="1">
      <alignment horizontal="right"/>
    </xf>
    <xf numFmtId="165" fontId="22" fillId="0" borderId="0" xfId="1" applyNumberFormat="1" applyFont="1" applyBorder="1" applyAlignment="1">
      <alignment horizontal="right" vertical="center"/>
    </xf>
    <xf numFmtId="165" fontId="23" fillId="0" borderId="0" xfId="1" applyNumberFormat="1" applyFont="1" applyBorder="1" applyAlignment="1">
      <alignment horizontal="right" vertical="center"/>
    </xf>
    <xf numFmtId="165" fontId="22" fillId="0" borderId="2" xfId="1" applyNumberFormat="1" applyFont="1" applyFill="1" applyBorder="1" applyAlignment="1">
      <alignment horizontal="right" vertical="center"/>
    </xf>
    <xf numFmtId="165" fontId="22" fillId="0" borderId="0" xfId="1" applyNumberFormat="1" applyFont="1" applyFill="1" applyBorder="1" applyAlignment="1">
      <alignment horizontal="right" vertical="center"/>
    </xf>
    <xf numFmtId="165" fontId="22" fillId="0" borderId="3" xfId="1" applyNumberFormat="1" applyFont="1" applyFill="1" applyBorder="1" applyAlignment="1">
      <alignment horizontal="right" vertical="center"/>
    </xf>
    <xf numFmtId="165" fontId="20" fillId="0" borderId="0" xfId="1" applyNumberFormat="1" applyFont="1" applyFill="1" applyBorder="1" applyAlignment="1">
      <alignment horizontal="right"/>
    </xf>
    <xf numFmtId="165" fontId="15" fillId="0" borderId="0" xfId="1" applyNumberFormat="1" applyFont="1" applyBorder="1"/>
    <xf numFmtId="165" fontId="20" fillId="2" borderId="0" xfId="1" applyNumberFormat="1" applyFont="1" applyFill="1"/>
    <xf numFmtId="165" fontId="20" fillId="0" borderId="0" xfId="1" applyNumberFormat="1" applyFont="1" applyBorder="1"/>
    <xf numFmtId="165" fontId="22" fillId="0" borderId="3" xfId="1" applyNumberFormat="1" applyFont="1" applyFill="1" applyBorder="1" applyAlignment="1">
      <alignment vertical="center"/>
    </xf>
    <xf numFmtId="165" fontId="22" fillId="0" borderId="0" xfId="1" applyNumberFormat="1" applyFont="1" applyFill="1" applyBorder="1" applyAlignment="1">
      <alignment vertical="center"/>
    </xf>
    <xf numFmtId="165" fontId="20" fillId="0" borderId="0" xfId="1" applyNumberFormat="1" applyFont="1" applyFill="1"/>
    <xf numFmtId="165" fontId="20" fillId="0" borderId="0" xfId="1" applyNumberFormat="1" applyFont="1" applyFill="1" applyBorder="1"/>
    <xf numFmtId="165" fontId="22" fillId="0" borderId="2" xfId="1" applyNumberFormat="1" applyFont="1" applyFill="1" applyBorder="1" applyAlignment="1">
      <alignment vertical="center"/>
    </xf>
    <xf numFmtId="165" fontId="23" fillId="0" borderId="0" xfId="3" applyNumberFormat="1" applyFont="1" applyFill="1" applyBorder="1" applyAlignment="1">
      <alignment horizontal="center" vertical="center"/>
    </xf>
    <xf numFmtId="165" fontId="26" fillId="0" borderId="0" xfId="3" applyNumberFormat="1" applyFont="1" applyFill="1" applyBorder="1" applyAlignment="1">
      <alignment vertical="center"/>
    </xf>
    <xf numFmtId="165" fontId="23" fillId="0" borderId="0" xfId="3" applyNumberFormat="1" applyFont="1" applyFill="1" applyBorder="1" applyAlignment="1">
      <alignment vertical="center"/>
    </xf>
    <xf numFmtId="165" fontId="16" fillId="0" borderId="0" xfId="1" applyNumberFormat="1" applyFont="1" applyBorder="1" applyAlignment="1">
      <alignment horizontal="center" vertical="center"/>
    </xf>
    <xf numFmtId="165" fontId="19" fillId="0" borderId="0" xfId="1" applyNumberFormat="1" applyFont="1" applyBorder="1"/>
    <xf numFmtId="165" fontId="19" fillId="0" borderId="0" xfId="1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65" fontId="9" fillId="0" borderId="1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19" fillId="0" borderId="2" xfId="1" applyNumberFormat="1" applyFont="1" applyBorder="1" applyAlignment="1">
      <alignment horizontal="right"/>
    </xf>
    <xf numFmtId="165" fontId="16" fillId="0" borderId="1" xfId="1" applyNumberFormat="1" applyFont="1" applyBorder="1" applyAlignment="1">
      <alignment horizontal="right" vertical="center"/>
    </xf>
    <xf numFmtId="165" fontId="16" fillId="0" borderId="0" xfId="1" applyNumberFormat="1" applyFont="1" applyBorder="1" applyAlignment="1">
      <alignment horizontal="right" vertical="center"/>
    </xf>
    <xf numFmtId="165" fontId="19" fillId="0" borderId="0" xfId="1" applyNumberFormat="1" applyFont="1" applyAlignment="1">
      <alignment horizontal="right"/>
    </xf>
    <xf numFmtId="165" fontId="9" fillId="0" borderId="2" xfId="1" applyNumberFormat="1" applyFont="1" applyFill="1" applyBorder="1" applyAlignment="1">
      <alignment horizontal="right"/>
    </xf>
    <xf numFmtId="165" fontId="22" fillId="0" borderId="0" xfId="1" applyNumberFormat="1" applyFont="1" applyAlignment="1">
      <alignment horizontal="center" vertical="center"/>
    </xf>
    <xf numFmtId="165" fontId="23" fillId="0" borderId="0" xfId="1" applyNumberFormat="1" applyFont="1" applyAlignment="1">
      <alignment horizontal="center"/>
    </xf>
    <xf numFmtId="165" fontId="10" fillId="0" borderId="0" xfId="1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horizontal="left" wrapText="1" indent="2"/>
    </xf>
    <xf numFmtId="0" fontId="24" fillId="0" borderId="0" xfId="0" applyNumberFormat="1" applyFont="1" applyFill="1" applyBorder="1" applyAlignment="1" applyProtection="1">
      <alignment horizontal="left" indent="2"/>
    </xf>
    <xf numFmtId="0" fontId="13" fillId="0" borderId="0" xfId="2" applyFont="1" applyFill="1" applyAlignment="1">
      <alignment vertical="top" wrapText="1"/>
    </xf>
    <xf numFmtId="0" fontId="24" fillId="0" borderId="0" xfId="0" applyNumberFormat="1" applyFont="1" applyFill="1" applyBorder="1" applyAlignment="1" applyProtection="1">
      <alignment horizontal="left" wrapText="1"/>
    </xf>
    <xf numFmtId="0" fontId="13" fillId="2" borderId="0" xfId="0" applyNumberFormat="1" applyFont="1" applyFill="1" applyBorder="1" applyAlignment="1" applyProtection="1">
      <alignment horizontal="left" wrapText="1"/>
    </xf>
    <xf numFmtId="0" fontId="19" fillId="0" borderId="0" xfId="4" applyFont="1"/>
    <xf numFmtId="0" fontId="11" fillId="0" borderId="0" xfId="4" applyFont="1"/>
    <xf numFmtId="0" fontId="19" fillId="0" borderId="0" xfId="4" applyFont="1" applyAlignment="1">
      <alignment vertical="center"/>
    </xf>
    <xf numFmtId="0" fontId="24" fillId="0" borderId="0" xfId="6" applyFont="1" applyFill="1" applyBorder="1" applyAlignment="1">
      <alignment vertical="center"/>
    </xf>
    <xf numFmtId="37" fontId="24" fillId="0" borderId="0" xfId="7" applyNumberFormat="1" applyFont="1" applyBorder="1" applyAlignment="1">
      <alignment horizontal="right" vertical="center"/>
    </xf>
    <xf numFmtId="37" fontId="24" fillId="0" borderId="0" xfId="7" applyNumberFormat="1" applyFont="1" applyFill="1" applyBorder="1" applyAlignment="1" applyProtection="1">
      <alignment horizontal="right" vertical="center" wrapText="1"/>
    </xf>
    <xf numFmtId="37" fontId="19" fillId="0" borderId="0" xfId="4" applyNumberFormat="1" applyFont="1" applyBorder="1" applyAlignment="1">
      <alignment horizontal="right" vertical="center"/>
    </xf>
    <xf numFmtId="0" fontId="19" fillId="0" borderId="0" xfId="4" applyFont="1" applyBorder="1"/>
    <xf numFmtId="0" fontId="33" fillId="0" borderId="0" xfId="4" applyNumberFormat="1" applyFont="1" applyFill="1" applyBorder="1" applyAlignment="1" applyProtection="1">
      <alignment vertical="center"/>
    </xf>
    <xf numFmtId="37" fontId="9" fillId="0" borderId="2" xfId="4" applyNumberFormat="1" applyFont="1" applyFill="1" applyBorder="1" applyAlignment="1">
      <alignment horizontal="right" vertical="center"/>
    </xf>
    <xf numFmtId="0" fontId="34" fillId="0" borderId="0" xfId="4" applyNumberFormat="1" applyFont="1" applyFill="1" applyBorder="1" applyAlignment="1" applyProtection="1">
      <alignment vertical="center"/>
    </xf>
    <xf numFmtId="37" fontId="13" fillId="0" borderId="1" xfId="7" applyNumberFormat="1" applyFont="1" applyBorder="1" applyAlignment="1">
      <alignment horizontal="right" vertical="center"/>
    </xf>
    <xf numFmtId="0" fontId="33" fillId="0" borderId="0" xfId="4" applyNumberFormat="1" applyFont="1" applyFill="1" applyBorder="1" applyAlignment="1" applyProtection="1">
      <alignment vertical="center" wrapText="1"/>
    </xf>
    <xf numFmtId="37" fontId="19" fillId="0" borderId="0" xfId="4" applyNumberFormat="1" applyFont="1" applyAlignment="1">
      <alignment horizontal="right" vertical="center"/>
    </xf>
    <xf numFmtId="0" fontId="34" fillId="0" borderId="0" xfId="4" applyNumberFormat="1" applyFont="1" applyFill="1" applyBorder="1" applyAlignment="1" applyProtection="1">
      <alignment vertical="center" wrapText="1"/>
    </xf>
    <xf numFmtId="37" fontId="19" fillId="6" borderId="0" xfId="4" applyNumberFormat="1" applyFont="1" applyFill="1" applyAlignment="1">
      <alignment horizontal="right" vertical="center"/>
    </xf>
    <xf numFmtId="37" fontId="9" fillId="0" borderId="1" xfId="4" applyNumberFormat="1" applyFont="1" applyBorder="1" applyAlignment="1">
      <alignment horizontal="right" vertical="center"/>
    </xf>
    <xf numFmtId="37" fontId="9" fillId="3" borderId="1" xfId="4" applyNumberFormat="1" applyFont="1" applyFill="1" applyBorder="1" applyAlignment="1">
      <alignment horizontal="right" vertical="center"/>
    </xf>
    <xf numFmtId="0" fontId="34" fillId="4" borderId="0" xfId="4" applyNumberFormat="1" applyFont="1" applyFill="1" applyBorder="1" applyAlignment="1" applyProtection="1">
      <alignment vertical="center"/>
    </xf>
    <xf numFmtId="37" fontId="19" fillId="0" borderId="0" xfId="4" applyNumberFormat="1" applyFont="1" applyFill="1" applyBorder="1" applyAlignment="1">
      <alignment horizontal="right" vertical="center"/>
    </xf>
    <xf numFmtId="37" fontId="9" fillId="2" borderId="2" xfId="4" applyNumberFormat="1" applyFont="1" applyFill="1" applyBorder="1" applyAlignment="1">
      <alignment horizontal="right" vertical="center"/>
    </xf>
    <xf numFmtId="37" fontId="9" fillId="6" borderId="1" xfId="4" applyNumberFormat="1" applyFont="1" applyFill="1" applyBorder="1" applyAlignment="1">
      <alignment horizontal="right" vertical="center"/>
    </xf>
    <xf numFmtId="37" fontId="19" fillId="0" borderId="0" xfId="4" applyNumberFormat="1" applyFont="1" applyFill="1" applyBorder="1" applyAlignment="1">
      <alignment horizontal="center" vertical="center"/>
    </xf>
    <xf numFmtId="37" fontId="19" fillId="0" borderId="0" xfId="4" applyNumberFormat="1" applyFont="1" applyBorder="1"/>
    <xf numFmtId="37" fontId="19" fillId="0" borderId="0" xfId="4" applyNumberFormat="1" applyFont="1"/>
    <xf numFmtId="43" fontId="10" fillId="0" borderId="0" xfId="1" applyNumberFormat="1" applyFont="1" applyFill="1" applyBorder="1" applyAlignment="1" applyProtection="1">
      <alignment horizontal="center"/>
    </xf>
    <xf numFmtId="165" fontId="10" fillId="0" borderId="0" xfId="0" applyNumberFormat="1" applyFont="1" applyFill="1" applyBorder="1" applyAlignment="1" applyProtection="1"/>
    <xf numFmtId="165" fontId="19" fillId="0" borderId="0" xfId="0" applyNumberFormat="1" applyFont="1"/>
    <xf numFmtId="165" fontId="19" fillId="0" borderId="0" xfId="1" applyNumberFormat="1" applyFont="1"/>
    <xf numFmtId="165" fontId="19" fillId="0" borderId="0" xfId="1" applyNumberFormat="1" applyFont="1" applyFill="1" applyBorder="1"/>
    <xf numFmtId="165" fontId="19" fillId="0" borderId="0" xfId="1" applyNumberFormat="1" applyFont="1" applyFill="1"/>
    <xf numFmtId="165" fontId="9" fillId="5" borderId="1" xfId="1" applyNumberFormat="1" applyFont="1" applyFill="1" applyBorder="1"/>
    <xf numFmtId="165" fontId="9" fillId="5" borderId="0" xfId="1" applyNumberFormat="1" applyFont="1" applyFill="1" applyBorder="1"/>
    <xf numFmtId="165" fontId="9" fillId="5" borderId="3" xfId="1" applyNumberFormat="1" applyFont="1" applyFill="1" applyBorder="1"/>
    <xf numFmtId="165" fontId="9" fillId="2" borderId="2" xfId="1" applyNumberFormat="1" applyFont="1" applyFill="1" applyBorder="1"/>
    <xf numFmtId="165" fontId="9" fillId="2" borderId="0" xfId="1" applyNumberFormat="1" applyFont="1" applyFill="1" applyBorder="1"/>
    <xf numFmtId="165" fontId="26" fillId="0" borderId="0" xfId="1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0" fontId="23" fillId="0" borderId="0" xfId="3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</cellXfs>
  <cellStyles count="8">
    <cellStyle name="Comma" xfId="1" builtinId="3"/>
    <cellStyle name="Comma 482 2" xfId="7"/>
    <cellStyle name="Normal" xfId="0" builtinId="0"/>
    <cellStyle name="Normal 21 2" xfId="4"/>
    <cellStyle name="Normal 3" xfId="2"/>
    <cellStyle name="Normal_Albania_-__Income_Statement_September_2009" xfId="5"/>
    <cellStyle name="Normal_Global IFRS YE2009" xfId="6"/>
    <cellStyle name="Normal_SHEET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/Desktop/04%20Pati%20Travel/Pasqyrat%20financiare%202021%20me%20shpjegime%20Pat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Pozizioni Financiar"/>
      <sheetName val="Performanca"/>
      <sheetName val="Cash flou"/>
      <sheetName val="Kapitali i pronarit"/>
      <sheetName val="Shenimet shpjeguese"/>
      <sheetName val="Sheet1"/>
    </sheetNames>
    <sheetDataSet>
      <sheetData sheetId="0"/>
      <sheetData sheetId="1">
        <row r="11">
          <cell r="E11">
            <v>4715641</v>
          </cell>
        </row>
        <row r="106">
          <cell r="C106">
            <v>39346834.392700002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opLeftCell="A10" workbookViewId="0">
      <selection activeCell="E13" sqref="E13"/>
    </sheetView>
  </sheetViews>
  <sheetFormatPr defaultRowHeight="15"/>
  <cols>
    <col min="1" max="1" width="18.85546875" customWidth="1"/>
    <col min="2" max="2" width="20.5703125" customWidth="1"/>
    <col min="3" max="3" width="10.28515625" customWidth="1"/>
    <col min="4" max="4" width="39.42578125" customWidth="1"/>
  </cols>
  <sheetData>
    <row r="1" spans="1:4">
      <c r="A1" s="47"/>
      <c r="B1" s="47"/>
      <c r="C1" s="47"/>
      <c r="D1" s="47"/>
    </row>
    <row r="2" spans="1:4" ht="21" customHeight="1">
      <c r="A2" s="48" t="s">
        <v>0</v>
      </c>
      <c r="B2" s="48"/>
      <c r="C2" s="49"/>
      <c r="D2" s="50" t="s">
        <v>159</v>
      </c>
    </row>
    <row r="3" spans="1:4" ht="21" customHeight="1">
      <c r="A3" s="48" t="s">
        <v>1</v>
      </c>
      <c r="B3" s="48"/>
      <c r="C3" s="49"/>
      <c r="D3" s="51" t="s">
        <v>160</v>
      </c>
    </row>
    <row r="4" spans="1:4" ht="21" customHeight="1">
      <c r="A4" s="48" t="s">
        <v>2</v>
      </c>
      <c r="B4" s="48"/>
      <c r="C4" s="49"/>
      <c r="D4" s="50" t="s">
        <v>161</v>
      </c>
    </row>
    <row r="5" spans="1:4" ht="21" customHeight="1">
      <c r="A5" s="48"/>
      <c r="B5" s="48"/>
      <c r="C5" s="49"/>
      <c r="D5" s="50" t="s">
        <v>158</v>
      </c>
    </row>
    <row r="6" spans="1:4" ht="21" customHeight="1">
      <c r="A6" s="48" t="s">
        <v>3</v>
      </c>
      <c r="B6" s="48"/>
      <c r="C6" s="49"/>
      <c r="D6" s="50" t="s">
        <v>162</v>
      </c>
    </row>
    <row r="7" spans="1:4" ht="21" customHeight="1">
      <c r="A7" s="48" t="s">
        <v>4</v>
      </c>
      <c r="B7" s="48"/>
      <c r="C7" s="49"/>
      <c r="D7" s="58"/>
    </row>
    <row r="8" spans="1:4" ht="21" customHeight="1">
      <c r="A8" s="48" t="s">
        <v>5</v>
      </c>
      <c r="B8" s="48"/>
      <c r="C8" s="49"/>
      <c r="D8" s="51" t="s">
        <v>163</v>
      </c>
    </row>
    <row r="9" spans="1:4">
      <c r="A9" s="49"/>
      <c r="B9" s="49"/>
      <c r="C9" s="49"/>
      <c r="D9" s="51" t="s">
        <v>164</v>
      </c>
    </row>
    <row r="10" spans="1:4">
      <c r="A10" s="49"/>
      <c r="B10" s="49"/>
      <c r="C10" s="49"/>
      <c r="D10" s="49"/>
    </row>
    <row r="11" spans="1:4">
      <c r="A11" s="49"/>
      <c r="B11" s="49"/>
      <c r="C11" s="49"/>
      <c r="D11" s="49"/>
    </row>
    <row r="12" spans="1:4">
      <c r="A12" s="49"/>
      <c r="B12" s="49"/>
      <c r="C12" s="49"/>
      <c r="D12" s="49"/>
    </row>
    <row r="13" spans="1:4" ht="27.75">
      <c r="A13" s="147" t="s">
        <v>6</v>
      </c>
      <c r="B13" s="147"/>
      <c r="C13" s="147"/>
      <c r="D13" s="147"/>
    </row>
    <row r="14" spans="1:4" ht="21" customHeight="1">
      <c r="A14" s="56"/>
      <c r="B14" s="56"/>
      <c r="C14" s="56"/>
      <c r="D14" s="56"/>
    </row>
    <row r="15" spans="1:4" ht="27.75">
      <c r="A15" s="147" t="s">
        <v>16</v>
      </c>
      <c r="B15" s="147"/>
      <c r="C15" s="147"/>
      <c r="D15" s="147"/>
    </row>
    <row r="16" spans="1:4" ht="27.75">
      <c r="A16" s="56"/>
      <c r="B16" s="56"/>
      <c r="C16" s="56"/>
      <c r="D16" s="56"/>
    </row>
    <row r="17" spans="1:4">
      <c r="A17" s="148" t="s">
        <v>15</v>
      </c>
      <c r="B17" s="148"/>
      <c r="C17" s="148"/>
      <c r="D17" s="148"/>
    </row>
    <row r="18" spans="1:4" ht="21" customHeight="1">
      <c r="A18" s="148" t="s">
        <v>7</v>
      </c>
      <c r="B18" s="148"/>
      <c r="C18" s="148"/>
      <c r="D18" s="148"/>
    </row>
    <row r="19" spans="1:4">
      <c r="A19" s="49"/>
      <c r="B19" s="49"/>
      <c r="C19" s="49"/>
      <c r="D19" s="49"/>
    </row>
    <row r="20" spans="1:4">
      <c r="A20" s="49"/>
      <c r="B20" s="49"/>
      <c r="C20" s="49"/>
      <c r="D20" s="49"/>
    </row>
    <row r="21" spans="1:4">
      <c r="A21" s="49"/>
      <c r="B21" s="49"/>
      <c r="C21" s="49"/>
      <c r="D21" s="49"/>
    </row>
    <row r="22" spans="1:4" ht="25.5" customHeight="1">
      <c r="A22" s="149" t="s">
        <v>166</v>
      </c>
      <c r="B22" s="150"/>
      <c r="C22" s="150"/>
      <c r="D22" s="150"/>
    </row>
    <row r="23" spans="1:4">
      <c r="A23" s="49"/>
      <c r="B23" s="49"/>
      <c r="C23" s="49"/>
      <c r="D23" s="49"/>
    </row>
    <row r="24" spans="1:4">
      <c r="A24" s="49"/>
      <c r="B24" s="49"/>
      <c r="C24" s="49"/>
      <c r="D24" s="49"/>
    </row>
    <row r="25" spans="1:4">
      <c r="A25" s="49"/>
      <c r="B25" s="49"/>
      <c r="C25" s="49"/>
      <c r="D25" s="49"/>
    </row>
    <row r="26" spans="1:4">
      <c r="A26" s="49"/>
      <c r="B26" s="49"/>
      <c r="C26" s="49"/>
      <c r="D26" s="49"/>
    </row>
    <row r="27" spans="1:4" ht="22.5" customHeight="1">
      <c r="A27" s="52" t="s">
        <v>8</v>
      </c>
      <c r="B27" s="53"/>
      <c r="C27" s="53"/>
      <c r="D27" s="57" t="s">
        <v>9</v>
      </c>
    </row>
    <row r="28" spans="1:4" ht="22.5" customHeight="1">
      <c r="A28" s="52" t="s">
        <v>10</v>
      </c>
      <c r="B28" s="53"/>
      <c r="C28" s="53"/>
      <c r="D28" s="54">
        <v>0</v>
      </c>
    </row>
    <row r="29" spans="1:4" ht="22.5" customHeight="1">
      <c r="A29" s="52"/>
      <c r="B29" s="53"/>
      <c r="C29" s="53"/>
      <c r="D29" s="54"/>
    </row>
    <row r="30" spans="1:4" ht="22.5" customHeight="1">
      <c r="A30" s="52" t="s">
        <v>11</v>
      </c>
      <c r="B30" s="53"/>
      <c r="C30" s="53"/>
      <c r="D30" s="57" t="s">
        <v>167</v>
      </c>
    </row>
    <row r="31" spans="1:4" ht="22.5" customHeight="1">
      <c r="A31" s="52"/>
      <c r="B31" s="53"/>
      <c r="C31" s="55" t="s">
        <v>12</v>
      </c>
      <c r="D31" s="57" t="s">
        <v>168</v>
      </c>
    </row>
    <row r="32" spans="1:4" ht="22.5" customHeight="1">
      <c r="A32" s="52"/>
      <c r="B32" s="53"/>
      <c r="C32" s="55" t="s">
        <v>13</v>
      </c>
      <c r="D32" s="57" t="s">
        <v>169</v>
      </c>
    </row>
    <row r="33" spans="1:4" ht="22.5" customHeight="1">
      <c r="A33" s="52"/>
      <c r="B33" s="53"/>
      <c r="C33" s="55"/>
      <c r="D33" s="57"/>
    </row>
    <row r="34" spans="1:4" ht="22.5" customHeight="1">
      <c r="A34" s="52" t="s">
        <v>14</v>
      </c>
      <c r="B34" s="53"/>
      <c r="C34" s="53"/>
      <c r="D34" s="57" t="s">
        <v>170</v>
      </c>
    </row>
    <row r="35" spans="1:4">
      <c r="A35" s="1"/>
    </row>
  </sheetData>
  <mergeCells count="5">
    <mergeCell ref="A13:D13"/>
    <mergeCell ref="A15:D15"/>
    <mergeCell ref="A17:D17"/>
    <mergeCell ref="A18:D18"/>
    <mergeCell ref="A22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8"/>
  <sheetViews>
    <sheetView workbookViewId="0">
      <selection activeCell="G119" sqref="G119"/>
    </sheetView>
  </sheetViews>
  <sheetFormatPr defaultRowHeight="15"/>
  <cols>
    <col min="1" max="1" width="60" style="4" customWidth="1"/>
    <col min="2" max="2" width="15.5703125" style="63" customWidth="1"/>
    <col min="3" max="3" width="2.28515625" style="63" customWidth="1"/>
    <col min="4" max="4" width="15.7109375" style="63" customWidth="1"/>
    <col min="5" max="5" width="2.42578125" style="3" customWidth="1"/>
    <col min="6" max="6" width="10.5703125" style="4" bestFit="1" customWidth="1"/>
    <col min="7" max="16384" width="9.140625" style="4"/>
  </cols>
  <sheetData>
    <row r="1" spans="1:5">
      <c r="A1" s="2" t="s">
        <v>171</v>
      </c>
      <c r="B1" s="151"/>
      <c r="C1" s="151"/>
      <c r="D1" s="151"/>
    </row>
    <row r="2" spans="1:5">
      <c r="A2" s="5" t="s">
        <v>165</v>
      </c>
      <c r="B2" s="151"/>
      <c r="C2" s="151"/>
      <c r="D2" s="151"/>
    </row>
    <row r="3" spans="1:5">
      <c r="A3" s="5" t="s">
        <v>160</v>
      </c>
      <c r="B3" s="151"/>
      <c r="C3" s="151"/>
      <c r="D3" s="151"/>
    </row>
    <row r="4" spans="1:5">
      <c r="A4" s="5" t="s">
        <v>17</v>
      </c>
      <c r="B4" s="152"/>
      <c r="C4" s="152"/>
      <c r="D4" s="152"/>
    </row>
    <row r="5" spans="1:5">
      <c r="A5" s="6" t="s">
        <v>18</v>
      </c>
    </row>
    <row r="6" spans="1:5">
      <c r="A6" s="7"/>
      <c r="B6" s="59" t="s">
        <v>19</v>
      </c>
      <c r="C6" s="59"/>
      <c r="D6" s="59" t="s">
        <v>19</v>
      </c>
    </row>
    <row r="7" spans="1:5" ht="14.25" customHeight="1">
      <c r="A7" s="7"/>
      <c r="B7" s="59" t="s">
        <v>20</v>
      </c>
      <c r="C7" s="59"/>
      <c r="D7" s="59" t="s">
        <v>21</v>
      </c>
      <c r="E7" s="4"/>
    </row>
    <row r="8" spans="1:5">
      <c r="A8" s="6" t="s">
        <v>22</v>
      </c>
      <c r="B8" s="64"/>
      <c r="C8" s="64"/>
      <c r="D8" s="64"/>
      <c r="E8" s="4"/>
    </row>
    <row r="9" spans="1:5" ht="6" customHeight="1">
      <c r="A9" s="6"/>
      <c r="C9" s="64"/>
      <c r="D9" s="64"/>
      <c r="E9" s="4"/>
    </row>
    <row r="10" spans="1:5">
      <c r="A10" s="8" t="s">
        <v>23</v>
      </c>
      <c r="B10" s="60"/>
      <c r="C10" s="60"/>
      <c r="D10" s="60"/>
      <c r="E10" s="4"/>
    </row>
    <row r="11" spans="1:5">
      <c r="A11" s="9" t="s">
        <v>24</v>
      </c>
      <c r="B11" s="65">
        <v>10432931</v>
      </c>
      <c r="C11" s="66"/>
      <c r="D11" s="65">
        <v>4715641</v>
      </c>
      <c r="E11" s="4"/>
    </row>
    <row r="12" spans="1:5">
      <c r="A12" s="9" t="s">
        <v>25</v>
      </c>
      <c r="B12" s="67"/>
      <c r="C12" s="66"/>
      <c r="D12" s="67"/>
      <c r="E12" s="4"/>
    </row>
    <row r="13" spans="1:5">
      <c r="A13" s="10" t="s">
        <v>26</v>
      </c>
      <c r="B13" s="68"/>
      <c r="C13" s="66"/>
      <c r="D13" s="68"/>
      <c r="E13" s="4"/>
    </row>
    <row r="14" spans="1:5" ht="30">
      <c r="A14" s="10" t="s">
        <v>27</v>
      </c>
      <c r="B14" s="68"/>
      <c r="C14" s="66"/>
      <c r="D14" s="68"/>
      <c r="E14" s="4"/>
    </row>
    <row r="15" spans="1:5">
      <c r="A15" s="10" t="s">
        <v>28</v>
      </c>
      <c r="B15" s="68"/>
      <c r="C15" s="66"/>
      <c r="D15" s="68"/>
      <c r="E15" s="4"/>
    </row>
    <row r="16" spans="1:5">
      <c r="A16" s="10" t="s">
        <v>29</v>
      </c>
      <c r="B16" s="68"/>
      <c r="C16" s="66"/>
      <c r="D16" s="68"/>
      <c r="E16" s="4"/>
    </row>
    <row r="17" spans="1:5">
      <c r="A17" s="9" t="s">
        <v>30</v>
      </c>
      <c r="B17" s="67"/>
      <c r="C17" s="66"/>
      <c r="D17" s="67"/>
      <c r="E17" s="4"/>
    </row>
    <row r="18" spans="1:5">
      <c r="A18" s="10" t="s">
        <v>31</v>
      </c>
      <c r="B18" s="65"/>
      <c r="C18" s="66"/>
      <c r="D18" s="68"/>
      <c r="E18" s="4"/>
    </row>
    <row r="19" spans="1:5">
      <c r="A19" s="10" t="s">
        <v>32</v>
      </c>
      <c r="B19" s="68"/>
      <c r="C19" s="66"/>
      <c r="D19" s="68"/>
      <c r="E19" s="4"/>
    </row>
    <row r="20" spans="1:5">
      <c r="A20" s="10" t="s">
        <v>33</v>
      </c>
      <c r="B20" s="68"/>
      <c r="C20" s="66"/>
      <c r="D20" s="68"/>
      <c r="E20" s="4"/>
    </row>
    <row r="21" spans="1:5">
      <c r="A21" s="10" t="s">
        <v>34</v>
      </c>
      <c r="B21" s="65">
        <v>17953554</v>
      </c>
      <c r="C21" s="66"/>
      <c r="D21" s="65">
        <v>6952492</v>
      </c>
      <c r="E21" s="4"/>
    </row>
    <row r="22" spans="1:5">
      <c r="A22" s="10" t="s">
        <v>35</v>
      </c>
      <c r="B22" s="68"/>
      <c r="C22" s="66"/>
      <c r="D22" s="68"/>
      <c r="E22" s="4"/>
    </row>
    <row r="23" spans="1:5">
      <c r="A23" s="9" t="s">
        <v>36</v>
      </c>
      <c r="B23" s="66"/>
      <c r="C23" s="66"/>
      <c r="D23" s="66"/>
      <c r="E23" s="4"/>
    </row>
    <row r="24" spans="1:5">
      <c r="A24" s="10" t="s">
        <v>37</v>
      </c>
      <c r="B24" s="68"/>
      <c r="C24" s="66"/>
      <c r="D24" s="68"/>
      <c r="E24" s="4"/>
    </row>
    <row r="25" spans="1:5">
      <c r="A25" s="10" t="s">
        <v>38</v>
      </c>
      <c r="B25" s="68"/>
      <c r="C25" s="66"/>
      <c r="D25" s="68"/>
      <c r="E25" s="4"/>
    </row>
    <row r="26" spans="1:5">
      <c r="A26" s="10" t="s">
        <v>39</v>
      </c>
      <c r="B26" s="68"/>
      <c r="C26" s="66"/>
      <c r="D26" s="68"/>
      <c r="E26" s="4"/>
    </row>
    <row r="27" spans="1:5">
      <c r="A27" s="10" t="s">
        <v>40</v>
      </c>
      <c r="B27" s="65">
        <v>96180</v>
      </c>
      <c r="C27" s="69"/>
      <c r="D27" s="65">
        <v>23772</v>
      </c>
      <c r="E27" s="4"/>
    </row>
    <row r="28" spans="1:5">
      <c r="A28" s="10" t="s">
        <v>41</v>
      </c>
      <c r="B28" s="68"/>
      <c r="C28" s="66"/>
      <c r="D28" s="68"/>
      <c r="E28" s="4"/>
    </row>
    <row r="29" spans="1:5">
      <c r="A29" s="10" t="s">
        <v>42</v>
      </c>
      <c r="B29" s="70"/>
      <c r="C29" s="66"/>
      <c r="D29" s="70"/>
      <c r="E29" s="4"/>
    </row>
    <row r="30" spans="1:5">
      <c r="A30" s="10" t="s">
        <v>43</v>
      </c>
      <c r="B30" s="70"/>
      <c r="C30" s="66"/>
      <c r="D30" s="70"/>
      <c r="E30" s="4"/>
    </row>
    <row r="31" spans="1:5">
      <c r="A31" s="9" t="s">
        <v>44</v>
      </c>
      <c r="B31" s="70"/>
      <c r="C31" s="66"/>
      <c r="D31" s="70"/>
      <c r="E31" s="4"/>
    </row>
    <row r="32" spans="1:5">
      <c r="A32" s="9" t="s">
        <v>45</v>
      </c>
      <c r="B32" s="70"/>
      <c r="C32" s="66"/>
      <c r="D32" s="70"/>
      <c r="E32" s="4"/>
    </row>
    <row r="33" spans="1:5">
      <c r="A33" s="9" t="s">
        <v>46</v>
      </c>
      <c r="B33" s="71">
        <v>28482665</v>
      </c>
      <c r="C33" s="71"/>
      <c r="D33" s="71">
        <v>11691905</v>
      </c>
      <c r="E33" s="4"/>
    </row>
    <row r="34" spans="1:5" ht="8.25" customHeight="1">
      <c r="A34" s="9"/>
      <c r="B34" s="72"/>
      <c r="C34" s="66"/>
      <c r="D34" s="72"/>
      <c r="E34" s="4"/>
    </row>
    <row r="35" spans="1:5">
      <c r="A35" s="9" t="s">
        <v>47</v>
      </c>
      <c r="B35" s="72"/>
      <c r="C35" s="66"/>
      <c r="D35" s="72"/>
      <c r="E35" s="4"/>
    </row>
    <row r="36" spans="1:5">
      <c r="A36" s="9" t="s">
        <v>48</v>
      </c>
      <c r="B36" s="72"/>
      <c r="C36" s="66"/>
      <c r="D36" s="72"/>
      <c r="E36" s="4"/>
    </row>
    <row r="37" spans="1:5">
      <c r="A37" s="10" t="s">
        <v>49</v>
      </c>
      <c r="B37" s="70"/>
      <c r="C37" s="66"/>
      <c r="D37" s="70"/>
      <c r="E37" s="4"/>
    </row>
    <row r="38" spans="1:5" ht="30">
      <c r="A38" s="10" t="s">
        <v>50</v>
      </c>
      <c r="B38" s="70"/>
      <c r="C38" s="66"/>
      <c r="D38" s="70"/>
      <c r="E38" s="4"/>
    </row>
    <row r="39" spans="1:5">
      <c r="A39" s="10" t="s">
        <v>51</v>
      </c>
      <c r="B39" s="70"/>
      <c r="C39" s="66"/>
      <c r="D39" s="70"/>
      <c r="E39" s="4"/>
    </row>
    <row r="40" spans="1:5" ht="18" customHeight="1">
      <c r="A40" s="10" t="s">
        <v>52</v>
      </c>
      <c r="B40" s="70"/>
      <c r="C40" s="66"/>
      <c r="D40" s="70"/>
      <c r="E40" s="4"/>
    </row>
    <row r="41" spans="1:5">
      <c r="A41" s="10" t="s">
        <v>53</v>
      </c>
      <c r="B41" s="70"/>
      <c r="C41" s="66"/>
      <c r="D41" s="70"/>
      <c r="E41" s="4"/>
    </row>
    <row r="42" spans="1:5">
      <c r="A42" s="10" t="s">
        <v>54</v>
      </c>
      <c r="B42" s="70"/>
      <c r="C42" s="66"/>
      <c r="D42" s="70"/>
      <c r="E42" s="4"/>
    </row>
    <row r="43" spans="1:5">
      <c r="A43" s="9" t="s">
        <v>55</v>
      </c>
      <c r="B43" s="72"/>
      <c r="C43" s="66"/>
      <c r="D43" s="72"/>
      <c r="E43" s="4"/>
    </row>
    <row r="44" spans="1:5">
      <c r="A44" s="10" t="s">
        <v>56</v>
      </c>
      <c r="B44" s="68"/>
      <c r="C44" s="66"/>
      <c r="D44" s="68"/>
      <c r="E44" s="4"/>
    </row>
    <row r="45" spans="1:5">
      <c r="A45" s="10" t="s">
        <v>57</v>
      </c>
      <c r="B45" s="65"/>
      <c r="C45" s="66"/>
      <c r="D45" s="65"/>
      <c r="E45" s="4"/>
    </row>
    <row r="46" spans="1:5">
      <c r="A46" s="10" t="s">
        <v>58</v>
      </c>
      <c r="B46" s="68">
        <v>54561023</v>
      </c>
      <c r="C46" s="66"/>
      <c r="D46" s="68">
        <v>31692950</v>
      </c>
      <c r="E46" s="4"/>
    </row>
    <row r="47" spans="1:5">
      <c r="A47" s="10" t="s">
        <v>59</v>
      </c>
      <c r="B47" s="68"/>
      <c r="C47" s="66"/>
      <c r="D47" s="68"/>
      <c r="E47" s="4"/>
    </row>
    <row r="48" spans="1:5">
      <c r="A48" s="10" t="s">
        <v>60</v>
      </c>
      <c r="B48" s="68"/>
      <c r="C48" s="66"/>
      <c r="D48" s="68"/>
      <c r="E48" s="4"/>
    </row>
    <row r="49" spans="1:5">
      <c r="A49" s="9" t="s">
        <v>61</v>
      </c>
      <c r="B49" s="68"/>
      <c r="C49" s="66"/>
      <c r="D49" s="68"/>
      <c r="E49" s="4"/>
    </row>
    <row r="50" spans="1:5">
      <c r="A50" s="9" t="s">
        <v>62</v>
      </c>
      <c r="B50" s="66"/>
      <c r="C50" s="66"/>
      <c r="D50" s="66"/>
      <c r="E50" s="4"/>
    </row>
    <row r="51" spans="1:5" ht="30">
      <c r="A51" s="10" t="s">
        <v>63</v>
      </c>
      <c r="B51" s="68"/>
      <c r="C51" s="66"/>
      <c r="D51" s="68"/>
      <c r="E51" s="4"/>
    </row>
    <row r="52" spans="1:5">
      <c r="A52" s="10" t="s">
        <v>64</v>
      </c>
      <c r="B52" s="70"/>
      <c r="C52" s="66"/>
      <c r="D52" s="70"/>
      <c r="E52" s="4"/>
    </row>
    <row r="53" spans="1:5">
      <c r="A53" s="10" t="s">
        <v>65</v>
      </c>
      <c r="B53" s="70"/>
      <c r="C53" s="66"/>
      <c r="D53" s="70"/>
      <c r="E53" s="4"/>
    </row>
    <row r="54" spans="1:5">
      <c r="A54" s="9" t="s">
        <v>66</v>
      </c>
      <c r="B54" s="70"/>
      <c r="C54" s="66"/>
      <c r="D54" s="70"/>
      <c r="E54" s="4"/>
    </row>
    <row r="55" spans="1:5">
      <c r="A55" s="9" t="s">
        <v>67</v>
      </c>
      <c r="B55" s="71">
        <v>54561023</v>
      </c>
      <c r="C55" s="73"/>
      <c r="D55" s="71">
        <v>31692950</v>
      </c>
      <c r="E55" s="4"/>
    </row>
    <row r="56" spans="1:5">
      <c r="A56" s="9"/>
      <c r="B56" s="74"/>
      <c r="C56" s="74"/>
      <c r="D56" s="74"/>
      <c r="E56" s="4"/>
    </row>
    <row r="57" spans="1:5" ht="15.75" thickBot="1">
      <c r="A57" s="9" t="s">
        <v>68</v>
      </c>
      <c r="B57" s="75">
        <v>83043688</v>
      </c>
      <c r="C57" s="76"/>
      <c r="D57" s="75">
        <v>43384855</v>
      </c>
      <c r="E57" s="4"/>
    </row>
    <row r="58" spans="1:5" ht="15.75" thickTop="1">
      <c r="A58" s="11"/>
      <c r="B58" s="72"/>
      <c r="C58" s="66"/>
      <c r="D58" s="72"/>
      <c r="E58" s="4"/>
    </row>
    <row r="59" spans="1:5">
      <c r="A59" s="6" t="s">
        <v>69</v>
      </c>
      <c r="B59" s="72"/>
      <c r="C59" s="66"/>
      <c r="D59" s="72"/>
      <c r="E59" s="4"/>
    </row>
    <row r="60" spans="1:5">
      <c r="A60" s="6"/>
      <c r="B60" s="72"/>
      <c r="C60" s="66"/>
      <c r="D60" s="72"/>
      <c r="E60" s="4"/>
    </row>
    <row r="61" spans="1:5">
      <c r="A61" s="9" t="s">
        <v>70</v>
      </c>
      <c r="B61" s="72"/>
      <c r="C61" s="66"/>
      <c r="D61" s="72"/>
      <c r="E61" s="4"/>
    </row>
    <row r="62" spans="1:5">
      <c r="A62" s="10" t="s">
        <v>71</v>
      </c>
      <c r="B62" s="70"/>
      <c r="C62" s="66"/>
      <c r="D62" s="70"/>
      <c r="E62" s="4"/>
    </row>
    <row r="63" spans="1:5">
      <c r="A63" s="10" t="s">
        <v>72</v>
      </c>
      <c r="B63" s="70"/>
      <c r="C63" s="66"/>
      <c r="D63" s="70"/>
      <c r="E63" s="4"/>
    </row>
    <row r="64" spans="1:5">
      <c r="A64" s="10" t="s">
        <v>73</v>
      </c>
      <c r="B64" s="68"/>
      <c r="C64" s="66"/>
      <c r="D64" s="68"/>
      <c r="E64" s="4"/>
    </row>
    <row r="65" spans="1:5">
      <c r="A65" s="10" t="s">
        <v>74</v>
      </c>
      <c r="B65" s="65">
        <v>14999742</v>
      </c>
      <c r="C65" s="66"/>
      <c r="D65" s="65">
        <v>0</v>
      </c>
      <c r="E65" s="4"/>
    </row>
    <row r="66" spans="1:5">
      <c r="A66" s="10" t="s">
        <v>75</v>
      </c>
      <c r="B66" s="68"/>
      <c r="C66" s="66"/>
      <c r="D66" s="68"/>
      <c r="E66" s="4"/>
    </row>
    <row r="67" spans="1:5">
      <c r="A67" s="10" t="s">
        <v>76</v>
      </c>
      <c r="B67" s="68"/>
      <c r="C67" s="66"/>
      <c r="D67" s="68"/>
      <c r="E67" s="4"/>
    </row>
    <row r="68" spans="1:5" ht="30">
      <c r="A68" s="10" t="s">
        <v>77</v>
      </c>
      <c r="B68" s="68"/>
      <c r="C68" s="66"/>
      <c r="D68" s="68"/>
      <c r="E68" s="4"/>
    </row>
    <row r="69" spans="1:5" ht="30">
      <c r="A69" s="10" t="s">
        <v>78</v>
      </c>
      <c r="B69" s="65">
        <v>7777785</v>
      </c>
      <c r="C69" s="66"/>
      <c r="D69" s="65">
        <v>4646726</v>
      </c>
      <c r="E69" s="4"/>
    </row>
    <row r="70" spans="1:5">
      <c r="A70" s="10" t="s">
        <v>79</v>
      </c>
      <c r="B70" s="65">
        <v>4095461</v>
      </c>
      <c r="C70" s="66"/>
      <c r="D70" s="65">
        <v>3179588</v>
      </c>
      <c r="E70" s="4"/>
    </row>
    <row r="71" spans="1:5">
      <c r="A71" s="10" t="s">
        <v>80</v>
      </c>
      <c r="B71" s="68">
        <v>0</v>
      </c>
      <c r="C71" s="66"/>
      <c r="D71" s="68">
        <v>18734675</v>
      </c>
      <c r="E71" s="4"/>
    </row>
    <row r="72" spans="1:5">
      <c r="A72" s="9" t="s">
        <v>81</v>
      </c>
      <c r="B72" s="68"/>
      <c r="C72" s="66"/>
      <c r="D72" s="68"/>
      <c r="E72" s="4"/>
    </row>
    <row r="73" spans="1:5">
      <c r="A73" s="9" t="s">
        <v>82</v>
      </c>
      <c r="B73" s="68"/>
      <c r="C73" s="66"/>
      <c r="D73" s="68"/>
      <c r="E73" s="4"/>
    </row>
    <row r="74" spans="1:5">
      <c r="A74" s="9" t="s">
        <v>83</v>
      </c>
      <c r="B74" s="70"/>
      <c r="C74" s="66"/>
      <c r="D74" s="70"/>
      <c r="E74" s="4"/>
    </row>
    <row r="75" spans="1:5">
      <c r="A75" s="9" t="s">
        <v>84</v>
      </c>
      <c r="B75" s="71">
        <v>26872988</v>
      </c>
      <c r="C75" s="73"/>
      <c r="D75" s="71">
        <v>26560989</v>
      </c>
      <c r="E75" s="4"/>
    </row>
    <row r="76" spans="1:5" ht="11.25" customHeight="1">
      <c r="A76" s="9"/>
      <c r="B76" s="72"/>
      <c r="C76" s="66"/>
      <c r="D76" s="72"/>
      <c r="E76" s="4"/>
    </row>
    <row r="77" spans="1:5">
      <c r="A77" s="9" t="s">
        <v>85</v>
      </c>
      <c r="B77" s="72"/>
      <c r="C77" s="66"/>
      <c r="D77" s="72"/>
      <c r="E77" s="4"/>
    </row>
    <row r="78" spans="1:5">
      <c r="A78" s="10" t="s">
        <v>71</v>
      </c>
      <c r="B78" s="70"/>
      <c r="C78" s="66"/>
      <c r="D78" s="70"/>
      <c r="E78" s="4"/>
    </row>
    <row r="79" spans="1:5">
      <c r="A79" s="10" t="s">
        <v>72</v>
      </c>
      <c r="B79" s="70"/>
      <c r="C79" s="66"/>
      <c r="D79" s="70"/>
      <c r="E79" s="4"/>
    </row>
    <row r="80" spans="1:5">
      <c r="A80" s="10" t="s">
        <v>73</v>
      </c>
      <c r="B80" s="70"/>
      <c r="C80" s="66"/>
      <c r="D80" s="70"/>
      <c r="E80" s="4"/>
    </row>
    <row r="81" spans="1:5">
      <c r="A81" s="10" t="s">
        <v>74</v>
      </c>
      <c r="B81" s="70"/>
      <c r="C81" s="66"/>
      <c r="D81" s="70"/>
      <c r="E81" s="4"/>
    </row>
    <row r="82" spans="1:5">
      <c r="A82" s="10" t="s">
        <v>75</v>
      </c>
      <c r="B82" s="70"/>
      <c r="C82" s="66"/>
      <c r="D82" s="70"/>
      <c r="E82" s="4"/>
    </row>
    <row r="83" spans="1:5">
      <c r="A83" s="10" t="s">
        <v>76</v>
      </c>
      <c r="B83" s="70"/>
      <c r="C83" s="66"/>
      <c r="D83" s="70"/>
      <c r="E83" s="4"/>
    </row>
    <row r="84" spans="1:5" ht="30">
      <c r="A84" s="10" t="s">
        <v>77</v>
      </c>
      <c r="B84" s="70"/>
      <c r="C84" s="66"/>
      <c r="D84" s="70"/>
      <c r="E84" s="4"/>
    </row>
    <row r="85" spans="1:5">
      <c r="A85" s="10" t="s">
        <v>80</v>
      </c>
      <c r="B85" s="70"/>
      <c r="C85" s="66"/>
      <c r="D85" s="70"/>
      <c r="E85" s="4"/>
    </row>
    <row r="86" spans="1:5">
      <c r="A86" s="9" t="s">
        <v>81</v>
      </c>
      <c r="B86" s="70"/>
      <c r="C86" s="66"/>
      <c r="D86" s="70"/>
      <c r="E86" s="4"/>
    </row>
    <row r="87" spans="1:5">
      <c r="A87" s="9" t="s">
        <v>82</v>
      </c>
      <c r="B87" s="70"/>
      <c r="C87" s="66"/>
      <c r="D87" s="70"/>
      <c r="E87" s="4"/>
    </row>
    <row r="88" spans="1:5">
      <c r="A88" s="9" t="s">
        <v>83</v>
      </c>
      <c r="B88" s="72"/>
      <c r="C88" s="66"/>
      <c r="D88" s="72"/>
      <c r="E88" s="4"/>
    </row>
    <row r="89" spans="1:5">
      <c r="A89" s="10" t="s">
        <v>86</v>
      </c>
      <c r="B89" s="70"/>
      <c r="C89" s="66"/>
      <c r="D89" s="70"/>
      <c r="E89" s="4"/>
    </row>
    <row r="90" spans="1:5">
      <c r="A90" s="10" t="s">
        <v>87</v>
      </c>
      <c r="B90" s="70"/>
      <c r="C90" s="66"/>
      <c r="D90" s="70"/>
      <c r="E90" s="4"/>
    </row>
    <row r="91" spans="1:5">
      <c r="A91" s="9" t="s">
        <v>88</v>
      </c>
      <c r="B91" s="70"/>
      <c r="C91" s="66"/>
      <c r="D91" s="70"/>
      <c r="E91" s="4"/>
    </row>
    <row r="92" spans="1:5">
      <c r="A92" s="9" t="s">
        <v>89</v>
      </c>
      <c r="B92" s="71">
        <v>0</v>
      </c>
      <c r="C92" s="73"/>
      <c r="D92" s="71">
        <v>0</v>
      </c>
      <c r="E92" s="4"/>
    </row>
    <row r="93" spans="1:5" ht="11.25" customHeight="1">
      <c r="A93" s="9"/>
      <c r="B93" s="74"/>
      <c r="C93" s="74"/>
      <c r="D93" s="74"/>
      <c r="E93" s="4"/>
    </row>
    <row r="94" spans="1:5">
      <c r="A94" s="9" t="s">
        <v>90</v>
      </c>
      <c r="B94" s="77">
        <v>26872988</v>
      </c>
      <c r="C94" s="76"/>
      <c r="D94" s="77">
        <v>26560989</v>
      </c>
      <c r="E94" s="4"/>
    </row>
    <row r="95" spans="1:5" ht="9.75" customHeight="1">
      <c r="A95" s="9"/>
      <c r="B95" s="72"/>
      <c r="C95" s="66"/>
      <c r="D95" s="72"/>
      <c r="E95" s="4"/>
    </row>
    <row r="96" spans="1:5">
      <c r="A96" s="9" t="s">
        <v>91</v>
      </c>
      <c r="B96" s="66"/>
      <c r="C96" s="66"/>
      <c r="D96" s="66"/>
      <c r="E96" s="4"/>
    </row>
    <row r="97" spans="1:5">
      <c r="A97" s="9" t="s">
        <v>92</v>
      </c>
      <c r="B97" s="65">
        <v>100000</v>
      </c>
      <c r="C97" s="66"/>
      <c r="D97" s="65">
        <v>100000</v>
      </c>
      <c r="E97" s="4"/>
    </row>
    <row r="98" spans="1:5">
      <c r="A98" s="9" t="s">
        <v>93</v>
      </c>
      <c r="B98" s="65"/>
      <c r="C98" s="66"/>
      <c r="D98" s="65"/>
      <c r="E98" s="4"/>
    </row>
    <row r="99" spans="1:5">
      <c r="A99" s="9" t="s">
        <v>94</v>
      </c>
      <c r="B99" s="65"/>
      <c r="C99" s="66"/>
      <c r="D99" s="65"/>
      <c r="E99" s="4"/>
    </row>
    <row r="100" spans="1:5">
      <c r="A100" s="9" t="s">
        <v>95</v>
      </c>
      <c r="B100" s="65">
        <v>16723866</v>
      </c>
      <c r="C100" s="66"/>
      <c r="D100" s="65">
        <v>1212849</v>
      </c>
      <c r="E100" s="4"/>
    </row>
    <row r="101" spans="1:5">
      <c r="A101" s="10" t="s">
        <v>96</v>
      </c>
      <c r="B101" s="68"/>
      <c r="C101" s="66"/>
      <c r="D101" s="68"/>
      <c r="E101" s="4"/>
    </row>
    <row r="102" spans="1:5">
      <c r="A102" s="10" t="s">
        <v>97</v>
      </c>
      <c r="B102" s="68"/>
      <c r="C102" s="66"/>
      <c r="D102" s="68"/>
      <c r="E102" s="4"/>
    </row>
    <row r="103" spans="1:5">
      <c r="A103" s="10" t="s">
        <v>95</v>
      </c>
      <c r="B103" s="70"/>
      <c r="C103" s="66"/>
      <c r="D103" s="70"/>
      <c r="E103" s="4"/>
    </row>
    <row r="104" spans="1:5">
      <c r="A104" s="10" t="s">
        <v>98</v>
      </c>
      <c r="B104" s="70"/>
      <c r="C104" s="66"/>
      <c r="D104" s="70"/>
      <c r="E104" s="4"/>
    </row>
    <row r="105" spans="1:5">
      <c r="A105" s="9" t="s">
        <v>99</v>
      </c>
      <c r="B105" s="70"/>
      <c r="C105" s="78"/>
      <c r="D105" s="70"/>
      <c r="E105" s="4"/>
    </row>
    <row r="106" spans="1:5">
      <c r="A106" s="9" t="s">
        <v>100</v>
      </c>
      <c r="B106" s="65">
        <v>39346834</v>
      </c>
      <c r="C106" s="66"/>
      <c r="D106" s="65">
        <v>15511017</v>
      </c>
      <c r="E106" s="4"/>
    </row>
    <row r="107" spans="1:5">
      <c r="A107" s="9" t="s">
        <v>101</v>
      </c>
      <c r="B107" s="79">
        <v>56170700</v>
      </c>
      <c r="C107" s="79"/>
      <c r="D107" s="79">
        <v>16823866</v>
      </c>
      <c r="E107" s="4"/>
    </row>
    <row r="108" spans="1:5">
      <c r="A108" s="12" t="s">
        <v>102</v>
      </c>
      <c r="B108" s="80"/>
      <c r="C108" s="81"/>
      <c r="D108" s="80"/>
      <c r="E108" s="4"/>
    </row>
    <row r="109" spans="1:5">
      <c r="A109" s="9" t="s">
        <v>103</v>
      </c>
      <c r="B109" s="82">
        <v>56170700</v>
      </c>
      <c r="C109" s="83"/>
      <c r="D109" s="82">
        <v>16823866</v>
      </c>
      <c r="E109" s="4"/>
    </row>
    <row r="110" spans="1:5">
      <c r="A110" s="9"/>
      <c r="B110" s="84"/>
      <c r="C110" s="85"/>
      <c r="D110" s="84"/>
      <c r="E110" s="13"/>
    </row>
    <row r="111" spans="1:5" ht="15.75" thickBot="1">
      <c r="A111" s="14" t="s">
        <v>104</v>
      </c>
      <c r="B111" s="86">
        <v>83043688</v>
      </c>
      <c r="C111" s="83"/>
      <c r="D111" s="86">
        <v>43384855</v>
      </c>
      <c r="E111" s="15"/>
    </row>
    <row r="112" spans="1:5" ht="15.75" thickTop="1">
      <c r="A112" s="16"/>
      <c r="B112" s="87"/>
      <c r="C112" s="87"/>
      <c r="D112" s="87"/>
      <c r="E112" s="17"/>
    </row>
    <row r="113" spans="1:5">
      <c r="A113" s="18" t="s">
        <v>105</v>
      </c>
      <c r="B113" s="88">
        <f>B57-B111</f>
        <v>0</v>
      </c>
      <c r="C113" s="88"/>
      <c r="D113" s="88">
        <f>D57-D111</f>
        <v>0</v>
      </c>
      <c r="E113" s="19"/>
    </row>
    <row r="114" spans="1:5">
      <c r="A114" s="20"/>
      <c r="B114" s="89"/>
      <c r="C114" s="89"/>
      <c r="D114" s="89"/>
      <c r="E114" s="20"/>
    </row>
    <row r="115" spans="1:5" ht="10.5" customHeight="1">
      <c r="A115" s="20"/>
      <c r="B115" s="89"/>
      <c r="C115" s="89"/>
      <c r="D115" s="89"/>
      <c r="E115" s="20"/>
    </row>
    <row r="116" spans="1:5">
      <c r="A116" s="153" t="s">
        <v>106</v>
      </c>
      <c r="B116" s="153"/>
      <c r="C116" s="153"/>
      <c r="D116" s="153"/>
      <c r="E116" s="20"/>
    </row>
    <row r="117" spans="1:5">
      <c r="A117" s="20"/>
      <c r="B117" s="89"/>
      <c r="C117" s="89"/>
      <c r="D117" s="89"/>
      <c r="E117" s="20"/>
    </row>
    <row r="118" spans="1:5">
      <c r="A118" s="20"/>
      <c r="B118" s="89"/>
      <c r="C118" s="89"/>
      <c r="D118" s="89"/>
      <c r="E118" s="20"/>
    </row>
    <row r="119" spans="1:5">
      <c r="A119" s="20"/>
      <c r="B119" s="89"/>
      <c r="C119" s="89"/>
      <c r="D119" s="89"/>
      <c r="E119" s="20"/>
    </row>
    <row r="120" spans="1:5">
      <c r="A120" s="20"/>
      <c r="B120" s="89"/>
      <c r="C120" s="89"/>
      <c r="D120" s="89"/>
      <c r="E120" s="20"/>
    </row>
    <row r="121" spans="1:5">
      <c r="A121" s="20"/>
      <c r="B121" s="89"/>
      <c r="C121" s="89"/>
      <c r="D121" s="89"/>
      <c r="E121" s="20"/>
    </row>
    <row r="122" spans="1:5">
      <c r="A122" s="20"/>
      <c r="B122" s="89"/>
      <c r="C122" s="89"/>
      <c r="D122" s="89"/>
      <c r="E122" s="20"/>
    </row>
    <row r="123" spans="1:5">
      <c r="A123" s="20"/>
      <c r="B123" s="87"/>
      <c r="C123" s="87"/>
      <c r="D123" s="87"/>
      <c r="E123" s="17"/>
    </row>
    <row r="124" spans="1:5">
      <c r="A124" s="20"/>
      <c r="B124" s="87"/>
      <c r="C124" s="87"/>
      <c r="D124" s="87"/>
      <c r="E124" s="17"/>
    </row>
    <row r="125" spans="1:5">
      <c r="A125" s="20"/>
      <c r="B125" s="87"/>
      <c r="C125" s="87"/>
      <c r="D125" s="87"/>
      <c r="E125" s="17"/>
    </row>
    <row r="126" spans="1:5">
      <c r="A126" s="20"/>
      <c r="B126" s="87"/>
      <c r="C126" s="87"/>
      <c r="D126" s="87"/>
      <c r="E126" s="17"/>
    </row>
    <row r="127" spans="1:5">
      <c r="A127" s="20"/>
      <c r="B127" s="87"/>
      <c r="C127" s="87"/>
      <c r="D127" s="87"/>
      <c r="E127" s="17"/>
    </row>
    <row r="128" spans="1:5">
      <c r="A128" s="20"/>
      <c r="B128" s="87"/>
      <c r="C128" s="87"/>
      <c r="D128" s="87"/>
      <c r="E128" s="17"/>
    </row>
  </sheetData>
  <mergeCells count="5">
    <mergeCell ref="B1:D1"/>
    <mergeCell ref="B2:D2"/>
    <mergeCell ref="B3:D3"/>
    <mergeCell ref="B4:D4"/>
    <mergeCell ref="A116:D116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40" workbookViewId="0">
      <selection activeCell="B70" sqref="B70"/>
    </sheetView>
  </sheetViews>
  <sheetFormatPr defaultRowHeight="15"/>
  <cols>
    <col min="1" max="1" width="58.28515625" style="4" customWidth="1"/>
    <col min="2" max="2" width="19.140625" style="103" customWidth="1"/>
    <col min="3" max="3" width="2.7109375" style="103" customWidth="1"/>
    <col min="4" max="4" width="16.140625" style="103" customWidth="1"/>
    <col min="5" max="5" width="2.5703125" style="3" customWidth="1"/>
    <col min="6" max="6" width="9.5703125" style="4" bestFit="1" customWidth="1"/>
    <col min="7" max="16384" width="9.140625" style="4"/>
  </cols>
  <sheetData>
    <row r="1" spans="1:5">
      <c r="A1" s="2" t="s">
        <v>171</v>
      </c>
      <c r="B1" s="151"/>
      <c r="C1" s="151"/>
      <c r="D1" s="151"/>
    </row>
    <row r="2" spans="1:5">
      <c r="A2" s="5" t="s">
        <v>165</v>
      </c>
      <c r="B2" s="151"/>
      <c r="C2" s="151"/>
      <c r="D2" s="151"/>
    </row>
    <row r="3" spans="1:5">
      <c r="A3" s="5" t="s">
        <v>160</v>
      </c>
      <c r="B3" s="151"/>
      <c r="C3" s="151"/>
      <c r="D3" s="151"/>
    </row>
    <row r="4" spans="1:5">
      <c r="A4" s="5" t="s">
        <v>17</v>
      </c>
      <c r="B4" s="152"/>
      <c r="C4" s="152"/>
      <c r="D4" s="152"/>
    </row>
    <row r="5" spans="1:5">
      <c r="A5" s="2" t="s">
        <v>107</v>
      </c>
      <c r="B5" s="40"/>
      <c r="C5" s="40"/>
      <c r="D5" s="40"/>
      <c r="E5" s="4"/>
    </row>
    <row r="6" spans="1:5">
      <c r="A6" s="21"/>
      <c r="B6" s="90" t="s">
        <v>19</v>
      </c>
      <c r="C6" s="90"/>
      <c r="D6" s="90" t="s">
        <v>19</v>
      </c>
      <c r="E6" s="22"/>
    </row>
    <row r="7" spans="1:5">
      <c r="A7" s="21"/>
      <c r="B7" s="90" t="s">
        <v>20</v>
      </c>
      <c r="C7" s="90"/>
      <c r="D7" s="90" t="s">
        <v>21</v>
      </c>
      <c r="E7" s="22"/>
    </row>
    <row r="8" spans="1:5" ht="9" customHeight="1">
      <c r="A8" s="23"/>
      <c r="B8" s="91"/>
      <c r="C8" s="91"/>
      <c r="D8" s="91"/>
      <c r="E8" s="24"/>
    </row>
    <row r="9" spans="1:5">
      <c r="A9" s="9" t="s">
        <v>108</v>
      </c>
      <c r="B9" s="28"/>
      <c r="C9" s="92"/>
      <c r="D9" s="28"/>
      <c r="E9" s="25"/>
    </row>
    <row r="10" spans="1:5">
      <c r="A10" s="10" t="s">
        <v>109</v>
      </c>
      <c r="B10" s="26">
        <v>108958511</v>
      </c>
      <c r="C10" s="66"/>
      <c r="D10" s="26">
        <v>43920302</v>
      </c>
      <c r="E10" s="25"/>
    </row>
    <row r="11" spans="1:5">
      <c r="A11" s="10" t="s">
        <v>110</v>
      </c>
      <c r="B11" s="26"/>
      <c r="C11" s="66"/>
      <c r="D11" s="27"/>
      <c r="E11" s="25"/>
    </row>
    <row r="12" spans="1:5">
      <c r="A12" s="10" t="s">
        <v>111</v>
      </c>
      <c r="B12" s="27"/>
      <c r="C12" s="66"/>
      <c r="D12" s="27"/>
      <c r="E12" s="25"/>
    </row>
    <row r="13" spans="1:5">
      <c r="A13" s="10" t="s">
        <v>112</v>
      </c>
      <c r="B13" s="27"/>
      <c r="C13" s="66"/>
      <c r="D13" s="27"/>
      <c r="E13" s="25"/>
    </row>
    <row r="14" spans="1:5">
      <c r="A14" s="10" t="s">
        <v>113</v>
      </c>
      <c r="B14" s="27">
        <v>250000</v>
      </c>
      <c r="C14" s="66"/>
      <c r="D14" s="27">
        <v>711748</v>
      </c>
      <c r="E14" s="25"/>
    </row>
    <row r="15" spans="1:5" ht="14.25" customHeight="1">
      <c r="A15" s="9" t="s">
        <v>114</v>
      </c>
      <c r="B15" s="27"/>
      <c r="C15" s="66"/>
      <c r="D15" s="27"/>
      <c r="E15" s="25"/>
    </row>
    <row r="16" spans="1:5" ht="29.25">
      <c r="A16" s="9" t="s">
        <v>115</v>
      </c>
      <c r="B16" s="27"/>
      <c r="C16" s="66"/>
      <c r="D16" s="27"/>
      <c r="E16" s="25"/>
    </row>
    <row r="17" spans="1:5">
      <c r="A17" s="9" t="s">
        <v>116</v>
      </c>
      <c r="B17" s="26"/>
      <c r="C17" s="66"/>
      <c r="D17" s="26"/>
      <c r="E17" s="25"/>
    </row>
    <row r="18" spans="1:5">
      <c r="A18" s="9" t="s">
        <v>117</v>
      </c>
      <c r="B18" s="28"/>
      <c r="C18" s="66"/>
      <c r="D18" s="28"/>
      <c r="E18" s="25"/>
    </row>
    <row r="19" spans="1:5">
      <c r="A19" s="10" t="s">
        <v>117</v>
      </c>
      <c r="B19" s="26">
        <v>-28324225</v>
      </c>
      <c r="C19" s="29"/>
      <c r="D19" s="26">
        <v>-4685009</v>
      </c>
      <c r="E19" s="25"/>
    </row>
    <row r="20" spans="1:5">
      <c r="A20" s="10" t="s">
        <v>118</v>
      </c>
      <c r="B20" s="27"/>
      <c r="C20" s="66"/>
      <c r="D20" s="27"/>
      <c r="E20" s="25"/>
    </row>
    <row r="21" spans="1:5">
      <c r="A21" s="9" t="s">
        <v>119</v>
      </c>
      <c r="B21" s="28"/>
      <c r="C21" s="66"/>
      <c r="D21" s="28"/>
      <c r="E21" s="25"/>
    </row>
    <row r="22" spans="1:5">
      <c r="A22" s="10" t="s">
        <v>120</v>
      </c>
      <c r="B22" s="27">
        <v>-16706400</v>
      </c>
      <c r="C22" s="66"/>
      <c r="D22" s="27">
        <v>-7177200</v>
      </c>
      <c r="E22" s="25"/>
    </row>
    <row r="23" spans="1:5">
      <c r="A23" s="10" t="s">
        <v>121</v>
      </c>
      <c r="B23" s="26">
        <v>-2266907</v>
      </c>
      <c r="C23" s="29"/>
      <c r="D23" s="26">
        <v>-1198592</v>
      </c>
      <c r="E23" s="25"/>
    </row>
    <row r="24" spans="1:5">
      <c r="A24" s="10" t="s">
        <v>122</v>
      </c>
      <c r="B24" s="26"/>
      <c r="C24" s="29"/>
      <c r="D24" s="26"/>
      <c r="E24" s="25"/>
    </row>
    <row r="25" spans="1:5">
      <c r="A25" s="9" t="s">
        <v>123</v>
      </c>
      <c r="B25" s="27"/>
      <c r="C25" s="66"/>
      <c r="D25" s="27"/>
      <c r="E25" s="25"/>
    </row>
    <row r="26" spans="1:5">
      <c r="A26" s="9" t="s">
        <v>124</v>
      </c>
      <c r="B26" s="26">
        <v>-9039296</v>
      </c>
      <c r="C26" s="29"/>
      <c r="D26" s="26">
        <v>-4931512</v>
      </c>
      <c r="E26" s="25"/>
    </row>
    <row r="27" spans="1:5">
      <c r="A27" s="9" t="s">
        <v>125</v>
      </c>
      <c r="B27" s="26">
        <v>-5499837</v>
      </c>
      <c r="C27" s="29"/>
      <c r="D27" s="26">
        <v>-7563580</v>
      </c>
      <c r="E27" s="25"/>
    </row>
    <row r="28" spans="1:5">
      <c r="A28" s="9" t="s">
        <v>126</v>
      </c>
      <c r="B28" s="28"/>
      <c r="C28" s="66"/>
      <c r="D28" s="28"/>
      <c r="E28" s="25"/>
    </row>
    <row r="29" spans="1:5">
      <c r="A29" s="10" t="s">
        <v>127</v>
      </c>
      <c r="B29" s="27"/>
      <c r="C29" s="66"/>
      <c r="D29" s="27"/>
      <c r="E29" s="25"/>
    </row>
    <row r="30" spans="1:5" ht="30">
      <c r="A30" s="10" t="s">
        <v>128</v>
      </c>
      <c r="B30" s="27"/>
      <c r="C30" s="66"/>
      <c r="D30" s="27"/>
      <c r="E30" s="25"/>
    </row>
    <row r="31" spans="1:5" ht="30">
      <c r="A31" s="10" t="s">
        <v>129</v>
      </c>
      <c r="B31" s="27"/>
      <c r="C31" s="66"/>
      <c r="D31" s="27"/>
      <c r="E31" s="25"/>
    </row>
    <row r="32" spans="1:5" ht="45">
      <c r="A32" s="10" t="s">
        <v>130</v>
      </c>
      <c r="B32" s="27"/>
      <c r="C32" s="66"/>
      <c r="D32" s="27"/>
      <c r="E32" s="25"/>
    </row>
    <row r="33" spans="1:5" ht="30">
      <c r="A33" s="10" t="s">
        <v>131</v>
      </c>
      <c r="B33" s="27"/>
      <c r="C33" s="66"/>
      <c r="D33" s="27"/>
      <c r="E33" s="25"/>
    </row>
    <row r="34" spans="1:5" ht="30">
      <c r="A34" s="10" t="s">
        <v>132</v>
      </c>
      <c r="B34" s="27"/>
      <c r="C34" s="66"/>
      <c r="D34" s="27"/>
      <c r="E34" s="25"/>
    </row>
    <row r="35" spans="1:5" ht="29.25">
      <c r="A35" s="9" t="s">
        <v>133</v>
      </c>
      <c r="B35" s="27"/>
      <c r="C35" s="66"/>
      <c r="D35" s="27"/>
      <c r="E35" s="25"/>
    </row>
    <row r="36" spans="1:5">
      <c r="A36" s="9" t="s">
        <v>134</v>
      </c>
      <c r="B36" s="28"/>
      <c r="C36" s="78"/>
      <c r="D36" s="28"/>
      <c r="E36" s="25"/>
    </row>
    <row r="37" spans="1:5">
      <c r="A37" s="10" t="s">
        <v>135</v>
      </c>
      <c r="B37" s="27"/>
      <c r="C37" s="66"/>
      <c r="D37" s="27"/>
      <c r="E37" s="25"/>
    </row>
    <row r="38" spans="1:5" ht="18.75" customHeight="1">
      <c r="A38" s="10" t="s">
        <v>136</v>
      </c>
      <c r="B38" s="27"/>
      <c r="C38" s="66"/>
      <c r="D38" s="27"/>
      <c r="E38" s="25"/>
    </row>
    <row r="39" spans="1:5">
      <c r="A39" s="10" t="s">
        <v>137</v>
      </c>
      <c r="B39" s="26">
        <v>-541668</v>
      </c>
      <c r="C39" s="29"/>
      <c r="D39" s="26">
        <v>-160893</v>
      </c>
      <c r="E39" s="25"/>
    </row>
    <row r="40" spans="1:5">
      <c r="A40" s="9" t="s">
        <v>138</v>
      </c>
      <c r="B40" s="27"/>
      <c r="C40" s="66"/>
      <c r="D40" s="27"/>
      <c r="E40" s="25"/>
    </row>
    <row r="41" spans="1:5">
      <c r="A41" s="30" t="s">
        <v>139</v>
      </c>
      <c r="B41" s="27"/>
      <c r="C41" s="66"/>
      <c r="D41" s="27"/>
      <c r="E41" s="25"/>
    </row>
    <row r="42" spans="1:5">
      <c r="A42" s="9" t="s">
        <v>140</v>
      </c>
      <c r="B42" s="67">
        <v>46830178</v>
      </c>
      <c r="C42" s="67"/>
      <c r="D42" s="67">
        <v>18915264</v>
      </c>
      <c r="E42" s="31"/>
    </row>
    <row r="43" spans="1:5">
      <c r="A43" s="9" t="s">
        <v>141</v>
      </c>
      <c r="B43" s="93"/>
      <c r="C43" s="93"/>
      <c r="D43" s="93"/>
      <c r="E43" s="31"/>
    </row>
    <row r="44" spans="1:5">
      <c r="A44" s="10" t="s">
        <v>142</v>
      </c>
      <c r="B44" s="32">
        <v>-7483344</v>
      </c>
      <c r="C44" s="33"/>
      <c r="D44" s="32">
        <v>-3404247</v>
      </c>
      <c r="E44" s="25"/>
    </row>
    <row r="45" spans="1:5">
      <c r="A45" s="10" t="s">
        <v>143</v>
      </c>
      <c r="B45" s="27"/>
      <c r="C45" s="92"/>
      <c r="D45" s="27"/>
      <c r="E45" s="25"/>
    </row>
    <row r="46" spans="1:5">
      <c r="A46" s="10" t="s">
        <v>144</v>
      </c>
      <c r="B46" s="27"/>
      <c r="C46" s="92"/>
      <c r="D46" s="27"/>
      <c r="E46" s="25"/>
    </row>
    <row r="47" spans="1:5">
      <c r="A47" s="9" t="s">
        <v>145</v>
      </c>
      <c r="B47" s="94">
        <v>39346834</v>
      </c>
      <c r="C47" s="95"/>
      <c r="D47" s="94">
        <v>15511017</v>
      </c>
      <c r="E47" s="31"/>
    </row>
    <row r="48" spans="1:5" ht="12" customHeight="1" thickBot="1">
      <c r="A48" s="34"/>
      <c r="B48" s="96"/>
      <c r="C48" s="96"/>
      <c r="D48" s="96"/>
      <c r="E48" s="35"/>
    </row>
    <row r="49" spans="1:5" ht="15.75" thickTop="1">
      <c r="A49" s="36" t="s">
        <v>146</v>
      </c>
      <c r="B49" s="61"/>
      <c r="C49" s="61"/>
      <c r="D49" s="61"/>
      <c r="E49" s="35"/>
    </row>
    <row r="50" spans="1:5" ht="30">
      <c r="A50" s="10" t="s">
        <v>147</v>
      </c>
      <c r="B50" s="62"/>
      <c r="C50" s="61"/>
      <c r="D50" s="62"/>
      <c r="E50" s="25"/>
    </row>
    <row r="51" spans="1:5" ht="30">
      <c r="A51" s="10" t="s">
        <v>148</v>
      </c>
      <c r="B51" s="62"/>
      <c r="C51" s="61"/>
      <c r="D51" s="62"/>
      <c r="E51" s="25"/>
    </row>
    <row r="52" spans="1:5" ht="18" customHeight="1">
      <c r="A52" s="10" t="s">
        <v>149</v>
      </c>
      <c r="B52" s="62"/>
      <c r="C52" s="61"/>
      <c r="D52" s="62"/>
      <c r="E52" s="24"/>
    </row>
    <row r="53" spans="1:5">
      <c r="A53" s="10" t="s">
        <v>150</v>
      </c>
      <c r="B53" s="62"/>
      <c r="C53" s="61"/>
      <c r="D53" s="62"/>
      <c r="E53" s="38"/>
    </row>
    <row r="54" spans="1:5">
      <c r="A54" s="39" t="s">
        <v>151</v>
      </c>
      <c r="B54" s="62"/>
      <c r="C54" s="61"/>
      <c r="D54" s="62"/>
      <c r="E54" s="40"/>
    </row>
    <row r="55" spans="1:5" ht="29.25">
      <c r="A55" s="36" t="s">
        <v>152</v>
      </c>
      <c r="B55" s="97">
        <v>0</v>
      </c>
      <c r="C55" s="98"/>
      <c r="D55" s="97">
        <v>0</v>
      </c>
      <c r="E55" s="38"/>
    </row>
    <row r="56" spans="1:5">
      <c r="A56" s="41"/>
      <c r="B56" s="99"/>
      <c r="C56" s="92"/>
      <c r="D56" s="99"/>
      <c r="E56" s="38"/>
    </row>
    <row r="57" spans="1:5" ht="30" thickBot="1">
      <c r="A57" s="36" t="s">
        <v>153</v>
      </c>
      <c r="B57" s="100">
        <v>39346834</v>
      </c>
      <c r="C57" s="95"/>
      <c r="D57" s="100">
        <v>15511017</v>
      </c>
      <c r="E57" s="38"/>
    </row>
    <row r="58" spans="1:5" ht="15.75" thickTop="1">
      <c r="A58" s="41"/>
      <c r="B58" s="99"/>
      <c r="C58" s="92"/>
      <c r="D58" s="99"/>
      <c r="E58" s="38"/>
    </row>
    <row r="59" spans="1:5">
      <c r="A59" s="42" t="s">
        <v>154</v>
      </c>
      <c r="B59" s="99"/>
      <c r="C59" s="92"/>
      <c r="D59" s="99"/>
      <c r="E59" s="43"/>
    </row>
    <row r="60" spans="1:5">
      <c r="A60" s="41" t="s">
        <v>155</v>
      </c>
      <c r="B60" s="27"/>
      <c r="C60" s="28"/>
      <c r="D60" s="27"/>
      <c r="E60" s="43"/>
    </row>
    <row r="61" spans="1:5">
      <c r="A61" s="41" t="s">
        <v>156</v>
      </c>
      <c r="B61" s="27"/>
      <c r="C61" s="28"/>
      <c r="D61" s="27"/>
      <c r="E61" s="43"/>
    </row>
    <row r="62" spans="1:5">
      <c r="A62" s="44"/>
      <c r="B62" s="101"/>
      <c r="C62" s="101"/>
      <c r="D62" s="101"/>
      <c r="E62" s="43"/>
    </row>
    <row r="63" spans="1:5">
      <c r="A63" s="44"/>
      <c r="B63" s="101"/>
      <c r="C63" s="101"/>
      <c r="D63" s="101"/>
      <c r="E63" s="43"/>
    </row>
    <row r="64" spans="1:5">
      <c r="A64" s="20" t="s">
        <v>157</v>
      </c>
      <c r="B64" s="101"/>
      <c r="C64" s="101"/>
      <c r="D64" s="101"/>
      <c r="E64" s="43"/>
    </row>
    <row r="65" spans="1:5">
      <c r="A65" s="45"/>
      <c r="B65" s="102"/>
      <c r="C65" s="102"/>
      <c r="D65" s="102"/>
      <c r="E65" s="46"/>
    </row>
    <row r="67" spans="1:5">
      <c r="B67" s="135">
        <f>B57/(B10+B14)</f>
        <v>0.36029091175869982</v>
      </c>
      <c r="C67" s="135"/>
      <c r="D67" s="135">
        <f t="shared" ref="D67" si="0">D57/(D10+D14)</f>
        <v>0.34753091108295497</v>
      </c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64"/>
  <sheetViews>
    <sheetView workbookViewId="0">
      <selection activeCell="B62" sqref="B62"/>
    </sheetView>
  </sheetViews>
  <sheetFormatPr defaultColWidth="9.140625" defaultRowHeight="15"/>
  <cols>
    <col min="1" max="1" width="0.85546875" style="4" customWidth="1"/>
    <col min="2" max="2" width="64.140625" style="4" customWidth="1"/>
    <col min="3" max="3" width="17.5703125" style="136" customWidth="1"/>
    <col min="4" max="4" width="2.7109375" style="136" customWidth="1"/>
    <col min="5" max="5" width="17" style="136" customWidth="1"/>
    <col min="6" max="6" width="11.5703125" style="4" customWidth="1"/>
    <col min="7" max="16384" width="9.140625" style="4"/>
  </cols>
  <sheetData>
    <row r="1" spans="2:5">
      <c r="B1" s="2" t="s">
        <v>171</v>
      </c>
    </row>
    <row r="2" spans="2:5">
      <c r="B2" s="5" t="s">
        <v>165</v>
      </c>
    </row>
    <row r="3" spans="2:5">
      <c r="B3" s="5" t="s">
        <v>160</v>
      </c>
    </row>
    <row r="4" spans="2:5">
      <c r="B4" s="5" t="s">
        <v>172</v>
      </c>
    </row>
    <row r="5" spans="2:5">
      <c r="B5" s="2" t="s">
        <v>173</v>
      </c>
      <c r="C5" s="137"/>
      <c r="D5" s="60"/>
      <c r="E5" s="137"/>
    </row>
    <row r="6" spans="2:5" ht="5.25" customHeight="1">
      <c r="B6" s="5"/>
      <c r="C6" s="137"/>
      <c r="D6" s="60"/>
      <c r="E6" s="137"/>
    </row>
    <row r="7" spans="2:5">
      <c r="B7" s="154"/>
      <c r="C7" s="59" t="s">
        <v>19</v>
      </c>
      <c r="D7" s="59"/>
      <c r="E7" s="59" t="s">
        <v>19</v>
      </c>
    </row>
    <row r="8" spans="2:5" ht="14.1" customHeight="1">
      <c r="B8" s="154"/>
      <c r="C8" s="59" t="s">
        <v>20</v>
      </c>
      <c r="D8" s="59"/>
      <c r="E8" s="59" t="s">
        <v>21</v>
      </c>
    </row>
    <row r="9" spans="2:5" ht="14.1" customHeight="1">
      <c r="B9" s="23"/>
      <c r="C9" s="137"/>
      <c r="D9" s="60"/>
      <c r="E9" s="137"/>
    </row>
    <row r="10" spans="2:5" ht="14.1" customHeight="1">
      <c r="B10" s="9" t="s">
        <v>174</v>
      </c>
      <c r="C10" s="138"/>
      <c r="D10" s="91"/>
      <c r="E10" s="138"/>
    </row>
    <row r="11" spans="2:5" ht="14.1" customHeight="1">
      <c r="B11" s="12" t="s">
        <v>175</v>
      </c>
      <c r="C11" s="138">
        <v>39346834</v>
      </c>
      <c r="D11" s="91"/>
      <c r="E11" s="138">
        <v>15511017</v>
      </c>
    </row>
    <row r="12" spans="2:5" ht="14.1" customHeight="1">
      <c r="B12" s="104" t="s">
        <v>176</v>
      </c>
      <c r="C12" s="138"/>
      <c r="D12" s="91"/>
      <c r="E12" s="138"/>
    </row>
    <row r="13" spans="2:5" ht="14.1" customHeight="1">
      <c r="B13" s="105" t="s">
        <v>177</v>
      </c>
      <c r="C13" s="138"/>
      <c r="D13" s="91"/>
      <c r="E13" s="138"/>
    </row>
    <row r="14" spans="2:5" ht="14.1" customHeight="1">
      <c r="B14" s="105" t="s">
        <v>178</v>
      </c>
      <c r="C14" s="138"/>
      <c r="D14" s="91"/>
      <c r="E14" s="138"/>
    </row>
    <row r="15" spans="2:5">
      <c r="B15" s="106" t="s">
        <v>124</v>
      </c>
      <c r="C15" s="138">
        <v>9039296</v>
      </c>
      <c r="D15" s="91"/>
      <c r="E15" s="138">
        <v>4931512</v>
      </c>
    </row>
    <row r="16" spans="2:5">
      <c r="B16" s="105" t="s">
        <v>123</v>
      </c>
      <c r="C16" s="138"/>
      <c r="D16" s="91"/>
      <c r="E16" s="138"/>
    </row>
    <row r="17" spans="2:5">
      <c r="B17" s="105" t="s">
        <v>179</v>
      </c>
      <c r="C17" s="138"/>
      <c r="D17" s="91"/>
      <c r="E17" s="138"/>
    </row>
    <row r="18" spans="2:5">
      <c r="B18" s="105" t="s">
        <v>180</v>
      </c>
      <c r="C18" s="138"/>
      <c r="D18" s="91"/>
      <c r="E18" s="138"/>
    </row>
    <row r="19" spans="2:5">
      <c r="B19" s="105" t="s">
        <v>181</v>
      </c>
      <c r="C19" s="138"/>
      <c r="D19" s="139"/>
      <c r="E19" s="140"/>
    </row>
    <row r="20" spans="2:5">
      <c r="B20" s="105" t="s">
        <v>182</v>
      </c>
      <c r="C20" s="138"/>
      <c r="D20" s="139"/>
      <c r="E20" s="140"/>
    </row>
    <row r="21" spans="2:5" ht="5.25" customHeight="1">
      <c r="B21" s="105"/>
      <c r="C21" s="138"/>
      <c r="D21" s="91"/>
      <c r="E21" s="138"/>
    </row>
    <row r="22" spans="2:5" ht="14.1" customHeight="1">
      <c r="B22" s="12" t="s">
        <v>183</v>
      </c>
      <c r="C22" s="138"/>
      <c r="D22" s="91"/>
      <c r="E22" s="138"/>
    </row>
    <row r="23" spans="2:5" ht="14.1" customHeight="1">
      <c r="B23" s="105" t="s">
        <v>184</v>
      </c>
      <c r="C23" s="138"/>
      <c r="D23" s="91"/>
      <c r="E23" s="138"/>
    </row>
    <row r="24" spans="2:5">
      <c r="B24" s="105" t="s">
        <v>185</v>
      </c>
      <c r="C24" s="138"/>
      <c r="D24" s="91"/>
      <c r="E24" s="138"/>
    </row>
    <row r="25" spans="2:5" ht="4.5" customHeight="1">
      <c r="B25" s="105"/>
      <c r="C25" s="138"/>
      <c r="D25" s="91"/>
      <c r="E25" s="138"/>
    </row>
    <row r="26" spans="2:5" ht="14.1" customHeight="1">
      <c r="B26" s="12" t="s">
        <v>186</v>
      </c>
      <c r="C26" s="138"/>
      <c r="D26" s="91"/>
      <c r="E26" s="138"/>
    </row>
    <row r="27" spans="2:5">
      <c r="B27" s="105" t="s">
        <v>187</v>
      </c>
      <c r="C27" s="138">
        <v>-11001062</v>
      </c>
      <c r="D27" s="91"/>
      <c r="E27" s="138">
        <v>-6952492</v>
      </c>
    </row>
    <row r="28" spans="2:5" ht="14.25" customHeight="1">
      <c r="B28" s="105" t="s">
        <v>188</v>
      </c>
      <c r="C28" s="138">
        <v>-72408</v>
      </c>
      <c r="D28" s="91"/>
      <c r="E28" s="138">
        <v>-84</v>
      </c>
    </row>
    <row r="29" spans="2:5" ht="14.25" customHeight="1">
      <c r="B29" s="105" t="s">
        <v>189</v>
      </c>
      <c r="C29" s="138">
        <v>311999</v>
      </c>
      <c r="D29" s="91"/>
      <c r="E29" s="138">
        <v>21586890</v>
      </c>
    </row>
    <row r="30" spans="2:5">
      <c r="B30" s="105" t="s">
        <v>190</v>
      </c>
      <c r="C30" s="138"/>
      <c r="D30" s="91"/>
      <c r="E30" s="138"/>
    </row>
    <row r="31" spans="2:5">
      <c r="B31" s="9" t="s">
        <v>191</v>
      </c>
      <c r="C31" s="141">
        <v>37624659</v>
      </c>
      <c r="D31" s="142"/>
      <c r="E31" s="141">
        <v>35076843</v>
      </c>
    </row>
    <row r="32" spans="2:5" ht="8.25" customHeight="1">
      <c r="B32" s="107"/>
      <c r="C32" s="138"/>
      <c r="D32" s="91"/>
      <c r="E32" s="138"/>
    </row>
    <row r="33" spans="2:5" ht="17.25" customHeight="1">
      <c r="B33" s="9" t="s">
        <v>192</v>
      </c>
      <c r="C33" s="138"/>
      <c r="D33" s="91"/>
      <c r="E33" s="138"/>
    </row>
    <row r="34" spans="2:5" ht="14.1" customHeight="1">
      <c r="B34" s="105" t="s">
        <v>193</v>
      </c>
      <c r="C34" s="138">
        <v>-32207369</v>
      </c>
      <c r="D34" s="91"/>
      <c r="E34" s="138">
        <v>-30714227</v>
      </c>
    </row>
    <row r="35" spans="2:5">
      <c r="B35" s="105" t="s">
        <v>194</v>
      </c>
      <c r="C35" s="138">
        <v>300000</v>
      </c>
      <c r="D35" s="91"/>
      <c r="E35" s="138"/>
    </row>
    <row r="36" spans="2:5" ht="14.1" customHeight="1">
      <c r="B36" s="105" t="s">
        <v>195</v>
      </c>
      <c r="C36" s="138"/>
      <c r="D36" s="91"/>
      <c r="E36" s="138"/>
    </row>
    <row r="37" spans="2:5">
      <c r="B37" s="105" t="s">
        <v>196</v>
      </c>
      <c r="C37" s="138"/>
      <c r="D37" s="91"/>
      <c r="E37" s="138"/>
    </row>
    <row r="38" spans="2:5">
      <c r="B38" s="105" t="s">
        <v>197</v>
      </c>
      <c r="C38" s="138"/>
      <c r="D38" s="91"/>
      <c r="E38" s="138"/>
    </row>
    <row r="39" spans="2:5">
      <c r="B39" s="105" t="s">
        <v>198</v>
      </c>
      <c r="C39" s="138"/>
      <c r="D39" s="91"/>
      <c r="E39" s="138"/>
    </row>
    <row r="40" spans="2:5" ht="14.1" customHeight="1">
      <c r="B40" s="105" t="s">
        <v>199</v>
      </c>
      <c r="C40" s="138"/>
      <c r="D40" s="91"/>
      <c r="E40" s="138"/>
    </row>
    <row r="41" spans="2:5" ht="14.1" customHeight="1">
      <c r="B41" s="9" t="s">
        <v>200</v>
      </c>
      <c r="C41" s="141">
        <v>-31907369</v>
      </c>
      <c r="D41" s="142"/>
      <c r="E41" s="141">
        <v>-30714227</v>
      </c>
    </row>
    <row r="42" spans="2:5" ht="9" customHeight="1">
      <c r="B42" s="107"/>
      <c r="C42" s="138"/>
      <c r="D42" s="91"/>
      <c r="E42" s="138"/>
    </row>
    <row r="43" spans="2:5" ht="14.1" customHeight="1">
      <c r="B43" s="9" t="s">
        <v>201</v>
      </c>
      <c r="C43" s="138"/>
      <c r="D43" s="91"/>
      <c r="E43" s="138"/>
    </row>
    <row r="44" spans="2:5" ht="14.1" customHeight="1">
      <c r="B44" s="105" t="s">
        <v>202</v>
      </c>
      <c r="C44" s="138"/>
      <c r="D44" s="91"/>
      <c r="E44" s="138">
        <v>100000</v>
      </c>
    </row>
    <row r="45" spans="2:5" ht="14.1" customHeight="1">
      <c r="B45" s="105" t="s">
        <v>203</v>
      </c>
      <c r="C45" s="138"/>
      <c r="D45" s="91"/>
      <c r="E45" s="138"/>
    </row>
    <row r="46" spans="2:5" ht="14.1" customHeight="1">
      <c r="B46" s="105" t="s">
        <v>204</v>
      </c>
      <c r="C46" s="138"/>
      <c r="D46" s="91"/>
      <c r="E46" s="138"/>
    </row>
    <row r="47" spans="2:5" ht="14.1" customHeight="1">
      <c r="B47" s="105" t="s">
        <v>205</v>
      </c>
      <c r="C47" s="138">
        <v>0</v>
      </c>
      <c r="D47" s="91"/>
      <c r="E47" s="138">
        <v>0</v>
      </c>
    </row>
    <row r="48" spans="2:5" ht="14.1" customHeight="1">
      <c r="B48" s="105" t="s">
        <v>206</v>
      </c>
      <c r="C48" s="138"/>
      <c r="D48" s="91"/>
      <c r="E48" s="138"/>
    </row>
    <row r="49" spans="2:6" ht="14.1" customHeight="1">
      <c r="B49" s="105" t="s">
        <v>207</v>
      </c>
      <c r="C49" s="138"/>
      <c r="D49" s="91"/>
      <c r="E49" s="138"/>
    </row>
    <row r="50" spans="2:6" ht="14.1" customHeight="1">
      <c r="B50" s="105" t="s">
        <v>208</v>
      </c>
      <c r="C50" s="138"/>
      <c r="D50" s="91"/>
      <c r="E50" s="138"/>
    </row>
    <row r="51" spans="2:6" ht="15" customHeight="1">
      <c r="B51" s="105" t="s">
        <v>209</v>
      </c>
      <c r="C51" s="138"/>
      <c r="D51" s="91"/>
      <c r="E51" s="138"/>
    </row>
    <row r="52" spans="2:6" ht="14.1" customHeight="1">
      <c r="B52" s="105" t="s">
        <v>210</v>
      </c>
      <c r="C52" s="138"/>
      <c r="D52" s="139"/>
      <c r="E52" s="140"/>
    </row>
    <row r="53" spans="2:6" ht="14.1" customHeight="1">
      <c r="B53" s="105" t="s">
        <v>211</v>
      </c>
      <c r="C53" s="138"/>
      <c r="D53" s="91"/>
      <c r="E53" s="138"/>
    </row>
    <row r="54" spans="2:6" ht="14.1" customHeight="1">
      <c r="B54" s="9" t="s">
        <v>212</v>
      </c>
      <c r="C54" s="141">
        <v>0</v>
      </c>
      <c r="D54" s="142"/>
      <c r="E54" s="141">
        <v>100000</v>
      </c>
    </row>
    <row r="55" spans="2:6" ht="7.5" customHeight="1">
      <c r="B55" s="107"/>
      <c r="C55" s="138"/>
      <c r="D55" s="91"/>
      <c r="E55" s="138"/>
    </row>
    <row r="56" spans="2:6" ht="14.1" customHeight="1">
      <c r="B56" s="9" t="s">
        <v>213</v>
      </c>
      <c r="C56" s="143">
        <v>5717290</v>
      </c>
      <c r="D56" s="142"/>
      <c r="E56" s="143">
        <v>4462616</v>
      </c>
    </row>
    <row r="57" spans="2:6">
      <c r="B57" s="108" t="s">
        <v>214</v>
      </c>
      <c r="C57" s="138">
        <v>4715641</v>
      </c>
      <c r="D57" s="91"/>
      <c r="E57" s="138">
        <v>253025</v>
      </c>
    </row>
    <row r="58" spans="2:6">
      <c r="B58" s="108" t="s">
        <v>215</v>
      </c>
      <c r="C58" s="138"/>
      <c r="D58" s="91"/>
      <c r="E58" s="138"/>
    </row>
    <row r="59" spans="2:6" ht="15.75" thickBot="1">
      <c r="B59" s="109" t="s">
        <v>216</v>
      </c>
      <c r="C59" s="144">
        <v>10432931</v>
      </c>
      <c r="D59" s="145"/>
      <c r="E59" s="144">
        <v>4715641</v>
      </c>
    </row>
    <row r="60" spans="2:6" ht="15.75" thickTop="1">
      <c r="C60" s="40"/>
      <c r="D60" s="40"/>
      <c r="E60" s="40"/>
    </row>
    <row r="61" spans="2:6" ht="9" customHeight="1">
      <c r="C61" s="40"/>
      <c r="D61" s="40"/>
      <c r="E61" s="40"/>
    </row>
    <row r="62" spans="2:6">
      <c r="B62" s="18" t="s">
        <v>105</v>
      </c>
      <c r="C62" s="146">
        <f>'Pozizioni Financiar'!B11-'Cash flou'!C59</f>
        <v>0</v>
      </c>
      <c r="D62" s="146"/>
      <c r="E62" s="146">
        <f>E59-'[1]Pozizioni Financiar'!E11</f>
        <v>0</v>
      </c>
      <c r="F62" s="18"/>
    </row>
    <row r="63" spans="2:6">
      <c r="C63" s="40"/>
      <c r="D63" s="40"/>
      <c r="E63" s="40"/>
    </row>
    <row r="64" spans="2:6">
      <c r="C64" s="40"/>
      <c r="D64" s="40"/>
      <c r="E64" s="40"/>
    </row>
  </sheetData>
  <mergeCells count="1"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0"/>
  <sheetViews>
    <sheetView topLeftCell="B16" workbookViewId="0">
      <selection activeCell="F36" sqref="F36"/>
    </sheetView>
  </sheetViews>
  <sheetFormatPr defaultColWidth="9.140625" defaultRowHeight="15"/>
  <cols>
    <col min="1" max="1" width="57.5703125" style="110" customWidth="1"/>
    <col min="2" max="2" width="16.85546875" style="110" customWidth="1"/>
    <col min="3" max="3" width="14.140625" style="110" customWidth="1"/>
    <col min="4" max="4" width="15.5703125" style="110" customWidth="1"/>
    <col min="5" max="5" width="20.7109375" style="110" customWidth="1"/>
    <col min="6" max="6" width="19.28515625" style="110" customWidth="1"/>
    <col min="7" max="16384" width="9.140625" style="110"/>
  </cols>
  <sheetData>
    <row r="1" spans="1:7">
      <c r="A1" s="2" t="s">
        <v>171</v>
      </c>
    </row>
    <row r="2" spans="1:7">
      <c r="A2" s="5" t="s">
        <v>165</v>
      </c>
    </row>
    <row r="3" spans="1:7">
      <c r="A3" s="5" t="s">
        <v>160</v>
      </c>
    </row>
    <row r="4" spans="1:7">
      <c r="A4" s="5" t="s">
        <v>17</v>
      </c>
    </row>
    <row r="5" spans="1:7">
      <c r="A5" s="2" t="s">
        <v>217</v>
      </c>
    </row>
    <row r="6" spans="1:7">
      <c r="A6" s="111"/>
    </row>
    <row r="7" spans="1:7" ht="28.5">
      <c r="A7" s="112"/>
      <c r="B7" s="37" t="s">
        <v>218</v>
      </c>
      <c r="C7" s="37" t="s">
        <v>94</v>
      </c>
      <c r="D7" s="37" t="s">
        <v>95</v>
      </c>
      <c r="E7" s="37" t="s">
        <v>219</v>
      </c>
      <c r="F7" s="37" t="s">
        <v>220</v>
      </c>
      <c r="G7" s="36"/>
    </row>
    <row r="8" spans="1:7">
      <c r="A8" s="113"/>
      <c r="B8" s="114"/>
      <c r="C8" s="114"/>
      <c r="D8" s="115"/>
      <c r="E8" s="116"/>
      <c r="F8" s="116"/>
      <c r="G8" s="117"/>
    </row>
    <row r="9" spans="1:7" ht="15.75" thickBot="1">
      <c r="A9" s="118" t="s">
        <v>221</v>
      </c>
      <c r="B9" s="119">
        <v>0</v>
      </c>
      <c r="C9" s="119">
        <v>0</v>
      </c>
      <c r="D9" s="119">
        <v>0</v>
      </c>
      <c r="E9" s="119">
        <v>1212849</v>
      </c>
      <c r="F9" s="119">
        <f t="shared" ref="F9:F21" si="0">SUM(B9:E9)</f>
        <v>1212849</v>
      </c>
      <c r="G9" s="117"/>
    </row>
    <row r="10" spans="1:7" ht="15.75" thickTop="1">
      <c r="A10" s="120" t="s">
        <v>222</v>
      </c>
      <c r="B10" s="114"/>
      <c r="C10" s="114"/>
      <c r="D10" s="114"/>
      <c r="E10" s="116"/>
      <c r="F10" s="116">
        <f t="shared" si="0"/>
        <v>0</v>
      </c>
      <c r="G10" s="117"/>
    </row>
    <row r="11" spans="1:7">
      <c r="A11" s="118" t="s">
        <v>223</v>
      </c>
      <c r="B11" s="121">
        <f>SUM(B9:B10)</f>
        <v>0</v>
      </c>
      <c r="C11" s="121">
        <f t="shared" ref="C11:E11" si="1">SUM(C9:C10)</f>
        <v>0</v>
      </c>
      <c r="D11" s="121">
        <f t="shared" si="1"/>
        <v>0</v>
      </c>
      <c r="E11" s="121">
        <f t="shared" si="1"/>
        <v>1212849</v>
      </c>
      <c r="F11" s="121">
        <f t="shared" si="0"/>
        <v>1212849</v>
      </c>
      <c r="G11" s="117"/>
    </row>
    <row r="12" spans="1:7">
      <c r="A12" s="122" t="s">
        <v>224</v>
      </c>
      <c r="B12" s="114"/>
      <c r="C12" s="114"/>
      <c r="D12" s="114"/>
      <c r="E12" s="123"/>
      <c r="F12" s="123">
        <f t="shared" si="0"/>
        <v>0</v>
      </c>
      <c r="G12" s="117"/>
    </row>
    <row r="13" spans="1:7">
      <c r="A13" s="124" t="s">
        <v>219</v>
      </c>
      <c r="B13" s="116"/>
      <c r="C13" s="116"/>
      <c r="D13" s="116"/>
      <c r="E13" s="125">
        <v>15511017</v>
      </c>
      <c r="F13" s="123">
        <f t="shared" si="0"/>
        <v>15511017</v>
      </c>
      <c r="G13" s="117"/>
    </row>
    <row r="14" spans="1:7">
      <c r="A14" s="124" t="s">
        <v>225</v>
      </c>
      <c r="B14" s="116"/>
      <c r="C14" s="116"/>
      <c r="D14" s="116"/>
      <c r="E14" s="125"/>
      <c r="F14" s="123">
        <f t="shared" si="0"/>
        <v>0</v>
      </c>
      <c r="G14" s="117"/>
    </row>
    <row r="15" spans="1:7">
      <c r="A15" s="124" t="s">
        <v>226</v>
      </c>
      <c r="B15" s="116"/>
      <c r="C15" s="116"/>
      <c r="D15" s="116"/>
      <c r="E15" s="123"/>
      <c r="F15" s="123">
        <f t="shared" si="0"/>
        <v>0</v>
      </c>
      <c r="G15" s="117"/>
    </row>
    <row r="16" spans="1:7">
      <c r="A16" s="122" t="s">
        <v>227</v>
      </c>
      <c r="B16" s="126">
        <f>SUM(B12:B15)</f>
        <v>0</v>
      </c>
      <c r="C16" s="126">
        <f t="shared" ref="C16:D16" si="2">SUM(C12:C15)</f>
        <v>0</v>
      </c>
      <c r="D16" s="126">
        <f t="shared" si="2"/>
        <v>0</v>
      </c>
      <c r="E16" s="127">
        <f>SUM(E12:E15)</f>
        <v>15511017</v>
      </c>
      <c r="F16" s="126">
        <f t="shared" si="0"/>
        <v>15511017</v>
      </c>
      <c r="G16" s="117"/>
    </row>
    <row r="17" spans="1:7" ht="28.5">
      <c r="A17" s="122" t="s">
        <v>228</v>
      </c>
      <c r="B17" s="116"/>
      <c r="C17" s="116"/>
      <c r="D17" s="116"/>
      <c r="E17" s="123"/>
      <c r="F17" s="123">
        <f t="shared" si="0"/>
        <v>0</v>
      </c>
      <c r="G17" s="117"/>
    </row>
    <row r="18" spans="1:7">
      <c r="A18" s="120" t="s">
        <v>229</v>
      </c>
      <c r="B18" s="116">
        <v>100000</v>
      </c>
      <c r="C18" s="116"/>
      <c r="D18" s="116">
        <f>E9</f>
        <v>1212849</v>
      </c>
      <c r="E18" s="123">
        <f>-D18</f>
        <v>-1212849</v>
      </c>
      <c r="F18" s="123">
        <f t="shared" si="0"/>
        <v>100000</v>
      </c>
      <c r="G18" s="117"/>
    </row>
    <row r="19" spans="1:7">
      <c r="A19" s="120" t="s">
        <v>230</v>
      </c>
      <c r="B19" s="116"/>
      <c r="C19" s="116"/>
      <c r="D19" s="116"/>
      <c r="E19" s="123">
        <v>0</v>
      </c>
      <c r="F19" s="123">
        <f t="shared" si="0"/>
        <v>0</v>
      </c>
      <c r="G19" s="117"/>
    </row>
    <row r="20" spans="1:7">
      <c r="A20" s="128" t="s">
        <v>231</v>
      </c>
      <c r="B20" s="116"/>
      <c r="C20" s="116"/>
      <c r="D20" s="129"/>
      <c r="E20" s="123"/>
      <c r="F20" s="123">
        <f t="shared" si="0"/>
        <v>0</v>
      </c>
      <c r="G20" s="117"/>
    </row>
    <row r="21" spans="1:7">
      <c r="A21" s="122" t="s">
        <v>232</v>
      </c>
      <c r="B21" s="121">
        <f>SUM(B18:B20)</f>
        <v>100000</v>
      </c>
      <c r="C21" s="121">
        <f t="shared" ref="C21:E21" si="3">SUM(C18:C20)</f>
        <v>0</v>
      </c>
      <c r="D21" s="121">
        <f t="shared" si="3"/>
        <v>1212849</v>
      </c>
      <c r="E21" s="121">
        <f t="shared" si="3"/>
        <v>-1212849</v>
      </c>
      <c r="F21" s="126">
        <f t="shared" si="0"/>
        <v>100000</v>
      </c>
      <c r="G21" s="117"/>
    </row>
    <row r="22" spans="1:7">
      <c r="A22" s="122"/>
      <c r="B22" s="114"/>
      <c r="C22" s="114"/>
      <c r="D22" s="115"/>
      <c r="E22" s="123"/>
      <c r="F22" s="123"/>
      <c r="G22" s="117"/>
    </row>
    <row r="23" spans="1:7" ht="15.75" thickBot="1">
      <c r="A23" s="122" t="s">
        <v>233</v>
      </c>
      <c r="B23" s="130">
        <f>B11+B16+B21</f>
        <v>100000</v>
      </c>
      <c r="C23" s="130">
        <f t="shared" ref="C23:E23" si="4">C11+C16+C21</f>
        <v>0</v>
      </c>
      <c r="D23" s="130">
        <f t="shared" si="4"/>
        <v>1212849</v>
      </c>
      <c r="E23" s="130">
        <f t="shared" si="4"/>
        <v>15511017</v>
      </c>
      <c r="F23" s="130">
        <f t="shared" ref="F23:F34" si="5">SUM(B23:E23)</f>
        <v>16823866</v>
      </c>
      <c r="G23" s="117"/>
    </row>
    <row r="24" spans="1:7" ht="15.75" thickTop="1">
      <c r="A24" s="118"/>
      <c r="B24" s="114"/>
      <c r="C24" s="114"/>
      <c r="D24" s="114"/>
      <c r="E24" s="123"/>
      <c r="F24" s="123">
        <f t="shared" si="5"/>
        <v>0</v>
      </c>
      <c r="G24" s="117"/>
    </row>
    <row r="25" spans="1:7">
      <c r="A25" s="122" t="s">
        <v>224</v>
      </c>
      <c r="B25" s="116"/>
      <c r="C25" s="116"/>
      <c r="D25" s="116"/>
      <c r="E25" s="123"/>
      <c r="F25" s="123">
        <f t="shared" si="5"/>
        <v>0</v>
      </c>
      <c r="G25" s="117"/>
    </row>
    <row r="26" spans="1:7">
      <c r="A26" s="124" t="s">
        <v>219</v>
      </c>
      <c r="B26" s="116"/>
      <c r="C26" s="116"/>
      <c r="D26" s="116"/>
      <c r="E26" s="125">
        <f>'[1]Pozizioni Financiar'!C106</f>
        <v>39346834.392700002</v>
      </c>
      <c r="F26" s="123">
        <f t="shared" si="5"/>
        <v>39346834.392700002</v>
      </c>
      <c r="G26" s="117"/>
    </row>
    <row r="27" spans="1:7">
      <c r="A27" s="124" t="s">
        <v>225</v>
      </c>
      <c r="B27" s="116"/>
      <c r="C27" s="116"/>
      <c r="D27" s="116"/>
      <c r="E27" s="125"/>
      <c r="F27" s="123">
        <f t="shared" si="5"/>
        <v>0</v>
      </c>
      <c r="G27" s="117"/>
    </row>
    <row r="28" spans="1:7">
      <c r="A28" s="124" t="s">
        <v>226</v>
      </c>
      <c r="B28" s="116"/>
      <c r="C28" s="116"/>
      <c r="D28" s="116"/>
      <c r="E28" s="123"/>
      <c r="F28" s="123">
        <f t="shared" si="5"/>
        <v>0</v>
      </c>
      <c r="G28" s="117"/>
    </row>
    <row r="29" spans="1:7">
      <c r="A29" s="122" t="s">
        <v>234</v>
      </c>
      <c r="B29" s="126">
        <f>SUM(B26:B28)</f>
        <v>0</v>
      </c>
      <c r="C29" s="126">
        <f t="shared" ref="C29:E29" si="6">SUM(C26:C28)</f>
        <v>0</v>
      </c>
      <c r="D29" s="126">
        <f t="shared" si="6"/>
        <v>0</v>
      </c>
      <c r="E29" s="131">
        <f t="shared" si="6"/>
        <v>39346834.392700002</v>
      </c>
      <c r="F29" s="127">
        <f t="shared" si="5"/>
        <v>39346834.392700002</v>
      </c>
      <c r="G29" s="117"/>
    </row>
    <row r="30" spans="1:7" ht="28.5">
      <c r="A30" s="122" t="s">
        <v>228</v>
      </c>
      <c r="B30" s="116"/>
      <c r="C30" s="116"/>
      <c r="D30" s="116"/>
      <c r="E30" s="123"/>
      <c r="F30" s="123">
        <f t="shared" si="5"/>
        <v>0</v>
      </c>
      <c r="G30" s="117"/>
    </row>
    <row r="31" spans="1:7">
      <c r="A31" s="120" t="s">
        <v>229</v>
      </c>
      <c r="B31" s="116"/>
      <c r="C31" s="116"/>
      <c r="D31" s="116">
        <f>E23</f>
        <v>15511017</v>
      </c>
      <c r="E31" s="123">
        <f>-D31</f>
        <v>-15511017</v>
      </c>
      <c r="F31" s="123">
        <f t="shared" si="5"/>
        <v>0</v>
      </c>
      <c r="G31" s="117"/>
    </row>
    <row r="32" spans="1:7">
      <c r="A32" s="120" t="s">
        <v>230</v>
      </c>
      <c r="B32" s="116"/>
      <c r="C32" s="116"/>
      <c r="D32" s="116"/>
      <c r="E32" s="123"/>
      <c r="F32" s="123">
        <f t="shared" si="5"/>
        <v>0</v>
      </c>
      <c r="G32" s="117"/>
    </row>
    <row r="33" spans="1:7">
      <c r="A33" s="128" t="s">
        <v>231</v>
      </c>
      <c r="B33" s="116"/>
      <c r="C33" s="116"/>
      <c r="D33" s="132"/>
      <c r="E33" s="123"/>
      <c r="F33" s="123">
        <f t="shared" si="5"/>
        <v>0</v>
      </c>
      <c r="G33" s="117"/>
    </row>
    <row r="34" spans="1:7">
      <c r="A34" s="122" t="s">
        <v>232</v>
      </c>
      <c r="B34" s="126">
        <f>SUM(B31:B33)</f>
        <v>0</v>
      </c>
      <c r="C34" s="126">
        <f t="shared" ref="C34:E34" si="7">SUM(C31:C33)</f>
        <v>0</v>
      </c>
      <c r="D34" s="126">
        <f t="shared" si="7"/>
        <v>15511017</v>
      </c>
      <c r="E34" s="126">
        <f t="shared" si="7"/>
        <v>-15511017</v>
      </c>
      <c r="F34" s="126">
        <f t="shared" si="5"/>
        <v>0</v>
      </c>
      <c r="G34" s="117"/>
    </row>
    <row r="35" spans="1:7">
      <c r="A35" s="122"/>
      <c r="B35" s="116"/>
      <c r="C35" s="116"/>
      <c r="D35" s="116"/>
      <c r="E35" s="123"/>
      <c r="F35" s="123"/>
      <c r="G35" s="117"/>
    </row>
    <row r="36" spans="1:7" ht="15.75" thickBot="1">
      <c r="A36" s="122" t="s">
        <v>235</v>
      </c>
      <c r="B36" s="130">
        <f>B23+B29+B34</f>
        <v>100000</v>
      </c>
      <c r="C36" s="130">
        <f t="shared" ref="C36:E36" si="8">C23+C29+C34</f>
        <v>0</v>
      </c>
      <c r="D36" s="130">
        <f t="shared" si="8"/>
        <v>16723866</v>
      </c>
      <c r="E36" s="130">
        <f t="shared" si="8"/>
        <v>39346834.392700002</v>
      </c>
      <c r="F36" s="130">
        <f>SUM(B36:E36)</f>
        <v>56170700.392700002</v>
      </c>
      <c r="G36" s="117"/>
    </row>
    <row r="37" spans="1:7" ht="15.75" thickTop="1">
      <c r="B37" s="133"/>
      <c r="C37" s="133"/>
      <c r="D37" s="133"/>
      <c r="E37" s="134"/>
      <c r="F37" s="134"/>
      <c r="G37" s="117"/>
    </row>
    <row r="38" spans="1:7">
      <c r="B38" s="117"/>
      <c r="C38" s="117"/>
      <c r="D38" s="117"/>
      <c r="G38" s="117"/>
    </row>
    <row r="39" spans="1:7">
      <c r="B39" s="117"/>
      <c r="C39" s="117"/>
      <c r="D39" s="117"/>
      <c r="G39" s="117"/>
    </row>
    <row r="40" spans="1:7">
      <c r="B40" s="117"/>
      <c r="C40" s="117"/>
      <c r="D40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Kapaku</vt:lpstr>
      <vt:lpstr>Pozizioni Financiar</vt:lpstr>
      <vt:lpstr>Performanca</vt:lpstr>
      <vt:lpstr>Cash flou</vt:lpstr>
      <vt:lpstr>Pasqyra e kapitalit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2022-08-06T10:47:15Z</dcterms:modified>
</cp:coreProperties>
</file>