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J18" i="18" l="1"/>
  <c r="J23" i="18" s="1"/>
  <c r="J14" i="18"/>
  <c r="J24" i="18" l="1"/>
  <c r="J34" i="18" s="1"/>
  <c r="B42" i="18"/>
  <c r="J36" i="18" l="1"/>
  <c r="J38" i="18" s="1"/>
  <c r="D55" i="18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comments1.xml><?xml version="1.0" encoding="utf-8"?>
<comments xmlns="http://schemas.openxmlformats.org/spreadsheetml/2006/main">
  <authors>
    <author>User</author>
  </authors>
  <commentList>
    <comment ref="J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tarifa vjetore , komisione e sherbime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karburant + energji</t>
        </r>
      </text>
    </comment>
  </commentList>
</comments>
</file>

<file path=xl/sharedStrings.xml><?xml version="1.0" encoding="utf-8"?>
<sst xmlns="http://schemas.openxmlformats.org/spreadsheetml/2006/main" count="446" uniqueCount="303">
  <si>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</si>
  <si>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</si>
  <si>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</si>
  <si>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</si>
  <si>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</si>
  <si>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</si>
  <si>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</si>
  <si>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</si>
  <si>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</si>
  <si>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</si>
  <si>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</si>
  <si>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</si>
  <si>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</si>
  <si>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</si>
  <si>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</si>
  <si>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</si>
  <si>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</si>
  <si>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</si>
  <si>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</si>
  <si>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</si>
  <si>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</si>
  <si>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</si>
  <si>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</si>
  <si>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</si>
  <si>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</si>
  <si>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</si>
  <si>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</si>
  <si>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</si>
  <si>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</si>
  <si>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</si>
  <si>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</si>
  <si>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</si>
  <si>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</si>
  <si>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</si>
  <si>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</si>
  <si>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</si>
  <si>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</si>
  <si>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</si>
  <si>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</si>
  <si>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</si>
  <si>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</si>
  <si>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</si>
  <si>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</si>
  <si>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</si>
  <si>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</si>
  <si>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</si>
  <si>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</si>
  <si>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</si>
  <si>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</si>
  <si>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</si>
  <si>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</si>
  <si>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</si>
  <si>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</si>
  <si>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</si>
  <si>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</si>
  <si>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</si>
  <si>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</si>
  <si>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</si>
  <si>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</si>
  <si>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</si>
  <si>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</si>
  <si>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</si>
  <si>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</si>
  <si>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</si>
  <si>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</si>
  <si>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</si>
  <si>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</si>
  <si>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</si>
  <si>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</si>
  <si>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</si>
  <si>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</si>
  <si>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</si>
  <si>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</si>
  <si>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</si>
  <si>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</si>
  <si>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</si>
  <si>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</si>
  <si>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</si>
  <si>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</si>
  <si>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</si>
  <si>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</si>
  <si>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</si>
  <si>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</si>
  <si>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</si>
  <si>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</si>
  <si>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</si>
  <si>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</si>
  <si>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</si>
  <si>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</si>
  <si>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</si>
  <si>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</si>
  <si>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</si>
  <si>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</si>
  <si>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</si>
  <si>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</si>
  <si>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</si>
  <si>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</si>
  <si>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</si>
  <si>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</si>
  <si>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</si>
  <si>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</si>
  <si>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</si>
  <si>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</si>
  <si>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</si>
  <si>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</si>
  <si>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</si>
  <si>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</si>
  <si>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</si>
  <si>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</si>
  <si>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</si>
  <si>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</si>
  <si>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</si>
  <si>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</si>
  <si>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</si>
  <si>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</si>
  <si>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</si>
  <si>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</si>
  <si>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</si>
  <si>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</si>
  <si>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</si>
  <si>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</si>
  <si>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</si>
  <si>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</si>
  <si>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</si>
  <si>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</si>
  <si>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</si>
  <si>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</si>
  <si>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</si>
  <si>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</si>
  <si>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</si>
  <si>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</si>
  <si>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</si>
  <si>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</si>
  <si>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</si>
  <si>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</si>
  <si>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</si>
  <si>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</si>
  <si>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</si>
  <si>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</si>
  <si>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</si>
  <si>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</si>
  <si>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</si>
  <si>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</si>
  <si>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</si>
  <si>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</si>
  <si>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</si>
  <si>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</si>
  <si>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</si>
  <si>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</si>
  <si>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</si>
  <si>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</si>
  <si>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</si>
  <si>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</si>
  <si>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</si>
  <si>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</si>
  <si>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</si>
  <si>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</si>
  <si>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</si>
  <si>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</si>
  <si>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</si>
  <si>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</si>
  <si>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</si>
  <si>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</si>
  <si>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</si>
  <si>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</si>
  <si>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</si>
  <si>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</si>
  <si>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</si>
  <si>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</si>
  <si>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</si>
  <si>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</si>
  <si>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</si>
  <si>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</si>
  <si>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</si>
  <si>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</si>
  <si>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</si>
  <si>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</si>
  <si>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</si>
  <si>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</si>
  <si>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</si>
  <si>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</si>
  <si>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</si>
  <si>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</si>
  <si>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</si>
  <si>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</si>
  <si>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</si>
  <si>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</si>
  <si>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</si>
  <si>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</si>
  <si>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</si>
  <si>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</si>
  <si>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</si>
  <si>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</si>
  <si>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</si>
  <si>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</si>
  <si>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</si>
  <si>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</si>
  <si>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</si>
  <si>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</si>
  <si>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</si>
  <si>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</si>
  <si>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</si>
  <si>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</si>
  <si>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</si>
  <si>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</si>
  <si>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</si>
  <si>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</si>
  <si>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</si>
  <si>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</si>
  <si>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</si>
  <si>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</si>
  <si>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</si>
  <si>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</si>
  <si>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</si>
  <si>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</si>
  <si>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</si>
  <si>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</si>
  <si>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</si>
  <si>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</si>
  <si>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</si>
  <si>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</si>
  <si>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</si>
  <si>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</si>
  <si>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</si>
  <si>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</si>
  <si>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</si>
  <si>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</si>
  <si>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</si>
  <si>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</si>
  <si>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</si>
  <si>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</si>
  <si>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</si>
  <si>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</si>
  <si>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</si>
  <si>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</si>
  <si>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</si>
  <si>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</si>
  <si>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</si>
  <si>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</si>
  <si>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</si>
  <si>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</si>
  <si>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</si>
  <si>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</si>
  <si>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</si>
  <si>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</si>
  <si>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</si>
  <si>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</si>
  <si>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</si>
  <si>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</si>
  <si>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</si>
  <si>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</si>
  <si>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</si>
  <si>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</si>
  <si>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</si>
  <si>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</si>
  <si>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</si>
  <si>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</si>
  <si>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</si>
  <si>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</si>
  <si>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</si>
  <si>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</si>
  <si>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</si>
  <si>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</si>
  <si>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</si>
  <si>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</si>
  <si>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</si>
  <si>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</si>
  <si>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Shitjet neto   </t>
  </si>
  <si>
    <t>Te ardhura te tjera nga Veprimtarite e Shfrytezimit</t>
  </si>
  <si>
    <t>Ndryshimet ne inventarin e P.Gatshme dhe P.Proçes.</t>
  </si>
  <si>
    <t>Puna e kryer nga njesia ekonomike Raportuese per qellimet e veta dhe e kapitalizuar</t>
  </si>
  <si>
    <t>Totali Ardhurave nga veprimtaria</t>
  </si>
  <si>
    <t>Ndryshimi  gjendjes inventareve prodhime ne proces</t>
  </si>
  <si>
    <t>Mallrat,lendet e para dhe sherbimet</t>
  </si>
  <si>
    <t>Shpenzime te tjera nga Veprimtarite e shfrytezimit</t>
  </si>
  <si>
    <t>Shpenzimet e personelit</t>
  </si>
  <si>
    <t>7/a</t>
  </si>
  <si>
    <t>Pagat</t>
  </si>
  <si>
    <t>7/b</t>
  </si>
  <si>
    <t>Shpenzimet e Sigurimeve Shoqeore</t>
  </si>
  <si>
    <t>Furnitura nentrajtime e sherbime</t>
  </si>
  <si>
    <t>Renia ne vlere(Zhvleresimi) dhe amortizimi</t>
  </si>
  <si>
    <t>Totali i shpenzimeve</t>
  </si>
  <si>
    <t>Fitimi  nga veprimtarite e Shfrytezimit</t>
  </si>
  <si>
    <t>Te ardhurat dhe shpenzimet financiare nga Njesite e Kontrolluara</t>
  </si>
  <si>
    <t>Te ardhurat dhe shpenzimet financiare nga pjesmarrjet</t>
  </si>
  <si>
    <t>Te ardhura dhe shpenzimet financiare.</t>
  </si>
  <si>
    <t>3/a</t>
  </si>
  <si>
    <t>Te ardhurat dhe shpenzimet financiare nga investime te tjera financiare afatgjata.</t>
  </si>
  <si>
    <t>3/b</t>
  </si>
  <si>
    <t>Te ardhurat dhe shpenzimet nga interesi</t>
  </si>
  <si>
    <t>3/c</t>
  </si>
  <si>
    <t>Fitimet(humbjet)nga kursi I kembimit</t>
  </si>
  <si>
    <t>3/d</t>
  </si>
  <si>
    <t>Te ardhura dhe shpenzime te tjera financiare</t>
  </si>
  <si>
    <t>Shpenzime  pa  zbritshme</t>
  </si>
  <si>
    <t>Fitimi(Humbja) para Tatimit</t>
  </si>
  <si>
    <t>Shpenzimet e Tatimit mbi fitimin  15 %</t>
  </si>
  <si>
    <t>Fitimi(Humbja) neto e vitit financiar</t>
  </si>
  <si>
    <t>Pasqyrat financiare te vitit  2021</t>
  </si>
  <si>
    <t xml:space="preserve"> AMERIKA GRUP</t>
  </si>
  <si>
    <t>NIPT nga sistemi  L08501201V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</si>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</sst>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Garamond"/>
      <family val="1"/>
    </font>
    <font>
      <b/>
      <sz val="10"/>
      <color rgb="FFFF0000"/>
      <name val="Garamond"/>
      <family val="1"/>
    </font>
    <font>
      <b/>
      <sz val="10"/>
      <name val="Garamond"/>
      <family val="1"/>
    </font>
    <font>
      <sz val="9"/>
      <name val="CG Times"/>
      <family val="1"/>
    </font>
    <font>
      <sz val="10"/>
      <color rgb="FFFF0000"/>
      <name val="Garamond"/>
      <family val="1"/>
    </font>
    <font>
      <sz val="10"/>
      <color rgb="FF92D050"/>
      <name val="Garamond"/>
      <family val="1"/>
    </font>
    <font>
      <sz val="9"/>
      <color rgb="FFFF0000"/>
      <name val="CG Times"/>
      <family val="1"/>
    </font>
    <font>
      <i/>
      <sz val="10"/>
      <name val="Garamond"/>
      <family val="1"/>
    </font>
    <font>
      <b/>
      <sz val="9"/>
      <name val="CG Time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 applyAlignment="1">
      <alignment horizontal="left"/>
    </xf>
    <xf numFmtId="0" fontId="187" fillId="0" borderId="26" xfId="0" applyFont="1" applyBorder="1"/>
    <xf numFmtId="167" fontId="188" fillId="0" borderId="26" xfId="215" applyNumberFormat="1" applyFont="1" applyFill="1" applyBorder="1"/>
    <xf numFmtId="167" fontId="189" fillId="0" borderId="26" xfId="215" applyNumberFormat="1" applyFont="1" applyFill="1" applyBorder="1"/>
    <xf numFmtId="167" fontId="187" fillId="0" borderId="26" xfId="215" applyNumberFormat="1" applyFont="1" applyBorder="1"/>
    <xf numFmtId="0" fontId="187" fillId="0" borderId="26" xfId="0" applyFont="1" applyBorder="1" applyAlignment="1">
      <alignment horizontal="left" wrapText="1"/>
    </xf>
    <xf numFmtId="0" fontId="187" fillId="0" borderId="26" xfId="0" applyFont="1" applyBorder="1" applyAlignment="1">
      <alignment horizontal="right"/>
    </xf>
    <xf numFmtId="167" fontId="189" fillId="63" borderId="26" xfId="215" applyNumberFormat="1" applyFont="1" applyFill="1" applyBorder="1"/>
    <xf numFmtId="0" fontId="190" fillId="0" borderId="0" xfId="0" applyFont="1"/>
    <xf numFmtId="167" fontId="191" fillId="0" borderId="26" xfId="215" applyNumberFormat="1" applyFont="1" applyBorder="1"/>
    <xf numFmtId="167" fontId="192" fillId="0" borderId="26" xfId="215" applyNumberFormat="1" applyFont="1" applyBorder="1"/>
    <xf numFmtId="167" fontId="189" fillId="0" borderId="26" xfId="215" applyNumberFormat="1" applyFont="1" applyBorder="1"/>
    <xf numFmtId="167" fontId="190" fillId="0" borderId="26" xfId="215" applyNumberFormat="1" applyFont="1" applyBorder="1"/>
    <xf numFmtId="167" fontId="193" fillId="0" borderId="0" xfId="215" applyNumberFormat="1" applyFont="1"/>
    <xf numFmtId="0" fontId="189" fillId="0" borderId="27" xfId="0" applyFont="1" applyBorder="1" applyAlignment="1">
      <alignment horizontal="center"/>
    </xf>
    <xf numFmtId="167" fontId="189" fillId="64" borderId="26" xfId="215" applyNumberFormat="1" applyFont="1" applyFill="1" applyBorder="1"/>
    <xf numFmtId="0" fontId="187" fillId="0" borderId="28" xfId="0" applyFont="1" applyBorder="1"/>
    <xf numFmtId="3" fontId="187" fillId="0" borderId="26" xfId="0" applyNumberFormat="1" applyFont="1" applyBorder="1"/>
    <xf numFmtId="0" fontId="194" fillId="0" borderId="26" xfId="0" applyFont="1" applyBorder="1" applyAlignment="1">
      <alignment wrapText="1"/>
    </xf>
    <xf numFmtId="0" fontId="194" fillId="0" borderId="26" xfId="0" applyFont="1" applyBorder="1"/>
    <xf numFmtId="167" fontId="187" fillId="0" borderId="26" xfId="0" applyNumberFormat="1" applyFont="1" applyBorder="1"/>
    <xf numFmtId="0" fontId="190" fillId="0" borderId="26" xfId="0" applyFont="1" applyBorder="1"/>
    <xf numFmtId="167" fontId="195" fillId="64" borderId="26" xfId="215" applyNumberFormat="1" applyFont="1" applyFill="1" applyBorder="1"/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9" width="9.140625" style="42"/>
    <col min="10" max="10" width="10.7109375" style="42" bestFit="1" customWidth="1"/>
    <col min="11" max="11" width="10" style="42" bestFit="1" customWidth="1"/>
    <col min="12" max="16384" width="9.140625" style="42"/>
  </cols>
  <sheetData>
    <row r="1" spans="1:11">
      <c r="A1" s="49" t="s">
        <v>299</v>
      </c>
    </row>
    <row r="2" spans="1:11">
      <c r="A2" s="50" t="s">
        <v>300</v>
      </c>
    </row>
    <row r="3" spans="1:11">
      <c r="A3" s="50" t="s">
        <v>301</v>
      </c>
    </row>
    <row r="4" spans="1:11">
      <c r="A4" s="50" t="s">
        <v>302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116744556</v>
      </c>
      <c r="C10" s="52"/>
      <c r="D10" s="64">
        <v>54126488</v>
      </c>
      <c r="E10" s="51"/>
      <c r="F10" s="82" t="s">
        <v>263</v>
      </c>
      <c r="G10" s="84" t="s">
        <v>267</v>
      </c>
      <c r="H10" s="84"/>
      <c r="I10" s="85"/>
      <c r="J10" s="86">
        <v>116744556</v>
      </c>
      <c r="K10" s="87">
        <v>54126488</v>
      </c>
    </row>
    <row r="11" spans="1:11">
      <c r="A11" s="63" t="s">
        <v>260</v>
      </c>
      <c r="B11" s="64"/>
      <c r="C11" s="52"/>
      <c r="D11" s="64"/>
      <c r="E11" s="51"/>
      <c r="F11" s="82" t="s">
        <v>264</v>
      </c>
      <c r="G11" s="84" t="s">
        <v>268</v>
      </c>
      <c r="H11" s="84"/>
      <c r="I11" s="85"/>
      <c r="J11" s="88"/>
      <c r="K11" s="88"/>
    </row>
    <row r="12" spans="1:11">
      <c r="A12" s="63" t="s">
        <v>261</v>
      </c>
      <c r="B12" s="64"/>
      <c r="C12" s="52"/>
      <c r="D12" s="64"/>
      <c r="E12" s="51"/>
      <c r="F12" s="82" t="s">
        <v>264</v>
      </c>
      <c r="G12" s="84" t="s">
        <v>269</v>
      </c>
      <c r="H12" s="84"/>
      <c r="I12" s="85"/>
      <c r="J12" s="88"/>
      <c r="K12" s="88"/>
    </row>
    <row r="13" spans="1:11">
      <c r="A13" s="63" t="s">
        <v>262</v>
      </c>
      <c r="B13" s="64"/>
      <c r="C13" s="52"/>
      <c r="D13" s="64"/>
      <c r="E13" s="51"/>
      <c r="F13" s="82" t="s">
        <v>264</v>
      </c>
      <c r="G13" s="89" t="s">
        <v>270</v>
      </c>
      <c r="H13" s="89"/>
      <c r="I13" s="85"/>
      <c r="J13" s="88"/>
      <c r="K13" s="88"/>
    </row>
    <row r="14" spans="1:11">
      <c r="A14" s="63" t="s">
        <v>259</v>
      </c>
      <c r="B14" s="64"/>
      <c r="C14" s="52"/>
      <c r="D14" s="64"/>
      <c r="E14" s="51"/>
      <c r="F14" s="82" t="s">
        <v>265</v>
      </c>
      <c r="G14" s="90" t="s">
        <v>271</v>
      </c>
      <c r="H14" s="90"/>
      <c r="I14" s="85"/>
      <c r="J14" s="91">
        <f>J10+J11+J12+J13</f>
        <v>116744556</v>
      </c>
      <c r="K14" s="91">
        <v>54126488</v>
      </c>
    </row>
    <row r="15" spans="1:11">
      <c r="A15" s="45" t="s">
        <v>216</v>
      </c>
      <c r="B15" s="64"/>
      <c r="C15" s="52"/>
      <c r="D15" s="64">
        <v>5336242</v>
      </c>
      <c r="E15" s="51"/>
      <c r="F15" s="42"/>
      <c r="G15" s="85" t="s">
        <v>272</v>
      </c>
      <c r="H15" s="92"/>
      <c r="I15" s="85"/>
      <c r="J15" s="88"/>
      <c r="K15" s="88">
        <v>-5336241.8027999997</v>
      </c>
    </row>
    <row r="16" spans="1:11">
      <c r="A16" s="45" t="s">
        <v>217</v>
      </c>
      <c r="B16" s="64"/>
      <c r="C16" s="52"/>
      <c r="D16" s="64"/>
      <c r="E16" s="51"/>
      <c r="F16" s="42"/>
      <c r="G16" s="84" t="s">
        <v>273</v>
      </c>
      <c r="H16" s="84"/>
      <c r="I16" s="85"/>
      <c r="J16" s="93">
        <v>100022247.8028</v>
      </c>
      <c r="K16" s="88">
        <v>38645246</v>
      </c>
    </row>
    <row r="17" spans="1:11">
      <c r="A17" s="45" t="s">
        <v>218</v>
      </c>
      <c r="B17" s="64"/>
      <c r="C17" s="52"/>
      <c r="D17" s="64"/>
      <c r="E17" s="51"/>
      <c r="F17" s="42"/>
      <c r="G17" s="84" t="s">
        <v>274</v>
      </c>
      <c r="H17" s="84"/>
      <c r="I17" s="85"/>
      <c r="J17" s="94"/>
      <c r="K17" s="88">
        <v>11494662</v>
      </c>
    </row>
    <row r="18" spans="1:11">
      <c r="A18" s="45" t="s">
        <v>219</v>
      </c>
      <c r="B18" s="51"/>
      <c r="C18" s="52"/>
      <c r="D18" s="51"/>
      <c r="E18" s="51"/>
      <c r="F18" s="42"/>
      <c r="G18" s="84" t="s">
        <v>275</v>
      </c>
      <c r="H18" s="84"/>
      <c r="I18" s="85"/>
      <c r="J18" s="95">
        <f>J19+J20</f>
        <v>14673724.961999999</v>
      </c>
      <c r="K18" s="95">
        <v>6154990.233</v>
      </c>
    </row>
    <row r="19" spans="1:11">
      <c r="A19" s="63" t="s">
        <v>219</v>
      </c>
      <c r="B19" s="64">
        <v>-100022248</v>
      </c>
      <c r="C19" s="52"/>
      <c r="D19" s="64">
        <v>-38645246</v>
      </c>
      <c r="E19" s="51"/>
      <c r="F19" s="42"/>
      <c r="G19" s="85" t="s">
        <v>276</v>
      </c>
      <c r="H19" s="85" t="s">
        <v>277</v>
      </c>
      <c r="I19" s="85"/>
      <c r="J19" s="93">
        <v>12573886</v>
      </c>
      <c r="K19" s="88">
        <v>5274199</v>
      </c>
    </row>
    <row r="20" spans="1:11">
      <c r="A20" s="63" t="s">
        <v>243</v>
      </c>
      <c r="B20" s="64"/>
      <c r="C20" s="52"/>
      <c r="D20" s="64">
        <v>-11494662</v>
      </c>
      <c r="E20" s="51"/>
      <c r="F20" s="42"/>
      <c r="G20" s="85" t="s">
        <v>278</v>
      </c>
      <c r="H20" s="85" t="s">
        <v>279</v>
      </c>
      <c r="I20" s="85"/>
      <c r="J20" s="96">
        <v>2099838.9619999998</v>
      </c>
      <c r="K20" s="88">
        <v>880791.23299999989</v>
      </c>
    </row>
    <row r="21" spans="1:11">
      <c r="A21" s="45" t="s">
        <v>237</v>
      </c>
      <c r="B21" s="51"/>
      <c r="C21" s="52"/>
      <c r="D21" s="51"/>
      <c r="E21" s="51"/>
      <c r="F21" s="42"/>
      <c r="G21" s="85"/>
      <c r="H21" s="85" t="s">
        <v>280</v>
      </c>
      <c r="I21" s="85"/>
      <c r="J21" s="97">
        <v>350782</v>
      </c>
      <c r="K21" s="88">
        <v>271046</v>
      </c>
    </row>
    <row r="22" spans="1:11">
      <c r="A22" s="63" t="s">
        <v>244</v>
      </c>
      <c r="B22" s="64">
        <v>-12573886</v>
      </c>
      <c r="C22" s="52"/>
      <c r="D22" s="64">
        <v>-5274199</v>
      </c>
      <c r="E22" s="51"/>
      <c r="F22" s="42"/>
      <c r="G22" s="84" t="s">
        <v>281</v>
      </c>
      <c r="H22" s="84"/>
      <c r="I22" s="85"/>
      <c r="J22" s="88"/>
      <c r="K22" s="88"/>
    </row>
    <row r="23" spans="1:11">
      <c r="A23" s="63" t="s">
        <v>245</v>
      </c>
      <c r="B23" s="64">
        <v>-2099839</v>
      </c>
      <c r="C23" s="52"/>
      <c r="D23" s="64">
        <v>-880791</v>
      </c>
      <c r="E23" s="51"/>
      <c r="F23" s="42"/>
      <c r="G23" s="85"/>
      <c r="H23" s="85" t="s">
        <v>282</v>
      </c>
      <c r="I23" s="85"/>
      <c r="J23" s="91">
        <f>J15+J16+J17+J18+J21+J22</f>
        <v>115046754.7648</v>
      </c>
      <c r="K23" s="91">
        <v>51229702.430200003</v>
      </c>
    </row>
    <row r="24" spans="1:11" ht="15.75" thickBot="1">
      <c r="A24" s="63" t="s">
        <v>247</v>
      </c>
      <c r="B24" s="64"/>
      <c r="C24" s="52"/>
      <c r="D24" s="64"/>
      <c r="E24" s="51"/>
      <c r="F24" s="42"/>
      <c r="G24" s="98" t="s">
        <v>283</v>
      </c>
      <c r="H24" s="98"/>
      <c r="I24" s="85"/>
      <c r="J24" s="99">
        <f>J14-J23</f>
        <v>1697801.2352000028</v>
      </c>
      <c r="K24" s="99">
        <v>2896785.5697999969</v>
      </c>
    </row>
    <row r="25" spans="1:11" ht="15.75" thickTop="1">
      <c r="A25" s="45" t="s">
        <v>220</v>
      </c>
      <c r="B25" s="64"/>
      <c r="C25" s="52"/>
      <c r="D25" s="64"/>
      <c r="E25" s="51"/>
      <c r="F25" s="42"/>
      <c r="G25" s="100"/>
      <c r="H25" s="100"/>
      <c r="I25" s="85"/>
      <c r="J25" s="88"/>
      <c r="K25" s="88"/>
    </row>
    <row r="26" spans="1:11">
      <c r="A26" s="45" t="s">
        <v>235</v>
      </c>
      <c r="B26" s="64"/>
      <c r="C26" s="52"/>
      <c r="D26" s="64"/>
      <c r="E26" s="51"/>
      <c r="F26" s="42"/>
      <c r="G26" s="89" t="s">
        <v>284</v>
      </c>
      <c r="H26" s="89"/>
      <c r="I26" s="85"/>
      <c r="J26" s="88"/>
      <c r="K26" s="88"/>
    </row>
    <row r="27" spans="1:11">
      <c r="A27" s="45" t="s">
        <v>221</v>
      </c>
      <c r="B27" s="64">
        <v>-350782</v>
      </c>
      <c r="C27" s="52"/>
      <c r="D27" s="64">
        <v>-271046</v>
      </c>
      <c r="E27" s="51"/>
      <c r="F27" s="42"/>
      <c r="G27" s="84" t="s">
        <v>285</v>
      </c>
      <c r="H27" s="84"/>
      <c r="I27" s="85"/>
      <c r="J27" s="88"/>
      <c r="K27" s="88"/>
    </row>
    <row r="28" spans="1:11">
      <c r="A28" s="45" t="s">
        <v>210</v>
      </c>
      <c r="B28" s="51"/>
      <c r="C28" s="52"/>
      <c r="D28" s="51"/>
      <c r="E28" s="51"/>
      <c r="F28" s="42"/>
      <c r="G28" s="84" t="s">
        <v>286</v>
      </c>
      <c r="H28" s="84"/>
      <c r="I28" s="85"/>
      <c r="J28" s="88"/>
      <c r="K28" s="88"/>
    </row>
    <row r="29" spans="1:11" ht="15" customHeight="1">
      <c r="A29" s="63" t="s">
        <v>248</v>
      </c>
      <c r="B29" s="64"/>
      <c r="C29" s="52"/>
      <c r="D29" s="64"/>
      <c r="E29" s="51"/>
      <c r="F29" s="42"/>
      <c r="G29" s="101" t="s">
        <v>287</v>
      </c>
      <c r="H29" s="102" t="s">
        <v>288</v>
      </c>
      <c r="I29" s="85"/>
      <c r="J29" s="88"/>
      <c r="K29" s="88"/>
    </row>
    <row r="30" spans="1:11" ht="15" customHeight="1">
      <c r="A30" s="63" t="s">
        <v>246</v>
      </c>
      <c r="B30" s="64"/>
      <c r="C30" s="52"/>
      <c r="D30" s="64"/>
      <c r="E30" s="51"/>
      <c r="F30" s="42"/>
      <c r="G30" s="85" t="s">
        <v>289</v>
      </c>
      <c r="H30" s="103" t="s">
        <v>290</v>
      </c>
      <c r="I30" s="104"/>
      <c r="J30" s="88">
        <v>16500</v>
      </c>
      <c r="K30" s="88">
        <v>8000</v>
      </c>
    </row>
    <row r="31" spans="1:11" ht="15" customHeight="1">
      <c r="A31" s="63" t="s">
        <v>255</v>
      </c>
      <c r="B31" s="64"/>
      <c r="C31" s="52"/>
      <c r="D31" s="64"/>
      <c r="E31" s="51"/>
      <c r="F31" s="42"/>
      <c r="G31" s="85" t="s">
        <v>291</v>
      </c>
      <c r="H31" s="103" t="s">
        <v>292</v>
      </c>
      <c r="I31" s="85"/>
      <c r="J31" s="88"/>
      <c r="K31" s="88"/>
    </row>
    <row r="32" spans="1:11" ht="15" customHeight="1">
      <c r="A32" s="63" t="s">
        <v>249</v>
      </c>
      <c r="B32" s="64"/>
      <c r="C32" s="52"/>
      <c r="D32" s="64"/>
      <c r="E32" s="51"/>
      <c r="F32" s="42"/>
      <c r="G32" s="85" t="s">
        <v>293</v>
      </c>
      <c r="H32" s="103" t="s">
        <v>294</v>
      </c>
      <c r="I32" s="85"/>
      <c r="J32" s="88"/>
      <c r="K32" s="88"/>
    </row>
    <row r="33" spans="1:11" ht="15" customHeight="1">
      <c r="A33" s="63" t="s">
        <v>254</v>
      </c>
      <c r="B33" s="64"/>
      <c r="C33" s="52"/>
      <c r="D33" s="64"/>
      <c r="E33" s="51"/>
      <c r="F33" s="42"/>
      <c r="G33" s="85"/>
      <c r="H33" s="85" t="s">
        <v>295</v>
      </c>
      <c r="I33" s="85"/>
      <c r="J33" s="88">
        <v>4915456</v>
      </c>
      <c r="K33" s="88"/>
    </row>
    <row r="34" spans="1:11" ht="15" customHeight="1" thickBot="1">
      <c r="A34" s="63" t="s">
        <v>250</v>
      </c>
      <c r="B34" s="64"/>
      <c r="C34" s="52"/>
      <c r="D34" s="64"/>
      <c r="E34" s="51"/>
      <c r="F34" s="42"/>
      <c r="G34" s="98" t="s">
        <v>296</v>
      </c>
      <c r="H34" s="98"/>
      <c r="I34" s="85"/>
      <c r="J34" s="99">
        <f>J24-J30</f>
        <v>1681301.2352000028</v>
      </c>
      <c r="K34" s="99">
        <v>2888785.5697999969</v>
      </c>
    </row>
    <row r="35" spans="1:11" ht="15.75" thickTop="1">
      <c r="A35" s="45" t="s">
        <v>222</v>
      </c>
      <c r="B35" s="64"/>
      <c r="C35" s="52"/>
      <c r="D35" s="64"/>
      <c r="E35" s="51"/>
      <c r="F35" s="42"/>
      <c r="G35" s="100"/>
      <c r="H35" s="100"/>
      <c r="I35" s="85"/>
      <c r="J35" s="88"/>
      <c r="K35" s="88"/>
    </row>
    <row r="36" spans="1:11">
      <c r="A36" s="45" t="s">
        <v>238</v>
      </c>
      <c r="B36" s="51"/>
      <c r="C36" s="66"/>
      <c r="D36" s="51"/>
      <c r="E36" s="51"/>
      <c r="F36" s="42"/>
      <c r="G36" s="105"/>
      <c r="H36" s="105" t="s">
        <v>297</v>
      </c>
      <c r="I36" s="105"/>
      <c r="J36" s="96">
        <f>J34*15%</f>
        <v>252195.18528000041</v>
      </c>
      <c r="K36" s="96">
        <v>433317.83546999953</v>
      </c>
    </row>
    <row r="37" spans="1:11">
      <c r="A37" s="63" t="s">
        <v>251</v>
      </c>
      <c r="B37" s="64">
        <v>-16500</v>
      </c>
      <c r="C37" s="52"/>
      <c r="D37" s="64">
        <v>-8000</v>
      </c>
      <c r="E37" s="51"/>
      <c r="F37" s="42"/>
      <c r="G37" s="105"/>
      <c r="H37" s="105"/>
      <c r="I37" s="105"/>
      <c r="J37" s="96"/>
      <c r="K37" s="96"/>
    </row>
    <row r="38" spans="1:11" ht="15.75" thickBot="1">
      <c r="A38" s="63" t="s">
        <v>253</v>
      </c>
      <c r="B38" s="64"/>
      <c r="C38" s="52"/>
      <c r="D38" s="64"/>
      <c r="E38" s="51"/>
      <c r="F38" s="42"/>
      <c r="G38" s="98" t="s">
        <v>298</v>
      </c>
      <c r="H38" s="98"/>
      <c r="I38" s="105"/>
      <c r="J38" s="106">
        <f>J34-J33-J36</f>
        <v>-3486349.9500799975</v>
      </c>
      <c r="K38" s="106">
        <v>2455467.7343299976</v>
      </c>
    </row>
    <row r="39" spans="1:11" ht="15.75" thickTop="1">
      <c r="A39" s="63" t="s">
        <v>252</v>
      </c>
      <c r="B39" s="64"/>
      <c r="C39" s="52"/>
      <c r="D39" s="64"/>
      <c r="E39" s="51"/>
      <c r="F39" s="42"/>
    </row>
    <row r="40" spans="1:11">
      <c r="A40" s="45" t="s">
        <v>223</v>
      </c>
      <c r="B40" s="64"/>
      <c r="C40" s="52"/>
      <c r="D40" s="64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</row>
    <row r="42" spans="1:11">
      <c r="A42" s="45" t="s">
        <v>224</v>
      </c>
      <c r="B42" s="54">
        <f>SUM(B9:B41)</f>
        <v>1681301</v>
      </c>
      <c r="C42" s="55"/>
      <c r="D42" s="54">
        <f>SUM(D9:D41)</f>
        <v>2888786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</row>
    <row r="44" spans="1:11">
      <c r="A44" s="63" t="s">
        <v>225</v>
      </c>
      <c r="B44" s="64">
        <v>-252195</v>
      </c>
      <c r="C44" s="52"/>
      <c r="D44" s="64">
        <v>-433318</v>
      </c>
      <c r="E44" s="51"/>
      <c r="F44" s="42"/>
    </row>
    <row r="45" spans="1:11">
      <c r="A45" s="63" t="s">
        <v>226</v>
      </c>
      <c r="B45" s="64"/>
      <c r="C45" s="52"/>
      <c r="D45" s="64"/>
      <c r="E45" s="51"/>
      <c r="F45" s="42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f>SUM(B42:B46)</f>
        <v>1429106</v>
      </c>
      <c r="C47" s="58"/>
      <c r="D47" s="67">
        <f>SUM(D42:D46)</f>
        <v>2455468</v>
      </c>
      <c r="E47" s="58"/>
      <c r="F47" s="42"/>
    </row>
    <row r="48" spans="1:11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240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>
        <v>-4915456</v>
      </c>
      <c r="C54" s="53"/>
      <c r="D54" s="65"/>
      <c r="E54" s="35"/>
      <c r="F54" s="37"/>
    </row>
    <row r="55" spans="1:8">
      <c r="A55" s="70" t="s">
        <v>241</v>
      </c>
      <c r="B55" s="71">
        <f>SUM(B50:B54)</f>
        <v>-4915456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242</v>
      </c>
      <c r="B57" s="76">
        <f>B47+B55</f>
        <v>-3486350</v>
      </c>
      <c r="C57" s="77"/>
      <c r="D57" s="76">
        <f>D47+D55</f>
        <v>2455468</v>
      </c>
      <c r="E57" s="60"/>
      <c r="F57" s="37"/>
      <c r="G57" s="107"/>
      <c r="H57" s="10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5">
    <mergeCell ref="G28:H28"/>
    <mergeCell ref="G34:H34"/>
    <mergeCell ref="G38:H38"/>
    <mergeCell ref="G17:H17"/>
    <mergeCell ref="G18:H18"/>
    <mergeCell ref="G22:H22"/>
    <mergeCell ref="G24:H24"/>
    <mergeCell ref="G26:H26"/>
    <mergeCell ref="G27:H27"/>
    <mergeCell ref="G10:H10"/>
    <mergeCell ref="G11:H11"/>
    <mergeCell ref="G12:H12"/>
    <mergeCell ref="G13:H13"/>
    <mergeCell ref="G14:H14"/>
    <mergeCell ref="G16:H16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2022-07-21T13:50:41Z</dcterms:modified>
</cp:coreProperties>
</file>