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9665" yWindow="1365" windowWidth="17880" windowHeight="10920" tabRatio="958" activeTab="3"/>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44525"/>
</workbook>
</file>

<file path=xl/calcChain.xml><?xml version="1.0" encoding="utf-8"?>
<calcChain xmlns="http://schemas.openxmlformats.org/spreadsheetml/2006/main">
  <c r="F17" i="21" l="1"/>
  <c r="F16" i="21"/>
  <c r="L96" i="32"/>
  <c r="L95" i="32"/>
  <c r="F20" i="13"/>
  <c r="L98" i="32"/>
  <c r="M34" i="32"/>
  <c r="F46" i="13"/>
  <c r="F48" i="13"/>
  <c r="E46" i="13"/>
  <c r="F13" i="13"/>
  <c r="E48" i="13"/>
  <c r="E18" i="16"/>
  <c r="F44" i="21"/>
  <c r="F8" i="25"/>
  <c r="F9" i="25"/>
  <c r="F10" i="25"/>
  <c r="F11" i="25"/>
  <c r="F12" i="25"/>
  <c r="F13" i="25"/>
  <c r="F14" i="25"/>
  <c r="M22" i="12"/>
  <c r="M27" i="12"/>
  <c r="F7" i="25"/>
  <c r="F20" i="12"/>
  <c r="I20" i="12"/>
  <c r="L87" i="32"/>
  <c r="L101" i="32"/>
  <c r="L86" i="32"/>
  <c r="L88" i="32"/>
  <c r="L103" i="32" s="1"/>
  <c r="L105" i="32" s="1"/>
  <c r="L146" i="32" s="1"/>
  <c r="L79" i="32"/>
  <c r="M30" i="32"/>
  <c r="E40" i="32" s="1"/>
  <c r="M31" i="32"/>
  <c r="M33" i="32"/>
  <c r="E13" i="13"/>
  <c r="E32" i="13"/>
  <c r="E23" i="13"/>
  <c r="E21" i="16"/>
  <c r="E9" i="16"/>
  <c r="L145" i="32" s="1"/>
  <c r="L148" i="32" s="1"/>
  <c r="L150" i="32" s="1"/>
  <c r="L153" i="32" s="1"/>
  <c r="F18" i="13"/>
  <c r="C20" i="12"/>
  <c r="F32" i="13"/>
  <c r="C159" i="32"/>
  <c r="C160" i="32" s="1"/>
  <c r="C161" i="32" s="1"/>
  <c r="C162" i="32" s="1"/>
  <c r="C146" i="32"/>
  <c r="C147" i="32" s="1"/>
  <c r="C148" i="32" s="1"/>
  <c r="C149" i="32" s="1"/>
  <c r="C150" i="32" s="1"/>
  <c r="C151" i="32" s="1"/>
  <c r="C152" i="32" s="1"/>
  <c r="C153" i="32" s="1"/>
  <c r="C125" i="32"/>
  <c r="C126" i="32" s="1"/>
  <c r="C127" i="32" s="1"/>
  <c r="C128" i="32" s="1"/>
  <c r="C129" i="32" s="1"/>
  <c r="C114" i="32"/>
  <c r="C115" i="32"/>
  <c r="C116" i="32" s="1"/>
  <c r="C117" i="32" s="1"/>
  <c r="C118" i="32" s="1"/>
  <c r="C119" i="32" s="1"/>
  <c r="C120" i="32" s="1"/>
  <c r="I8" i="12"/>
  <c r="L127" i="32"/>
  <c r="L129" i="32"/>
  <c r="F23" i="13"/>
  <c r="F19" i="13"/>
  <c r="A9" i="23"/>
  <c r="A10" i="23"/>
  <c r="A11" i="23"/>
  <c r="A12" i="23"/>
  <c r="A13" i="23"/>
  <c r="A14" i="23"/>
  <c r="A15" i="23" s="1"/>
  <c r="A16" i="23" s="1"/>
  <c r="A17" i="23" s="1"/>
  <c r="L118" i="32"/>
  <c r="Q127" i="32"/>
  <c r="Q129" i="32"/>
  <c r="L46" i="32"/>
  <c r="K46" i="32"/>
  <c r="J46" i="32"/>
  <c r="H46" i="32"/>
  <c r="G46" i="32"/>
  <c r="F46" i="32"/>
  <c r="M29" i="32"/>
  <c r="F36" i="32"/>
  <c r="G36" i="32"/>
  <c r="H36" i="32"/>
  <c r="I36" i="32"/>
  <c r="K36" i="32"/>
  <c r="L36" i="32"/>
  <c r="F26" i="32"/>
  <c r="G26" i="32"/>
  <c r="H26" i="32"/>
  <c r="J26" i="32"/>
  <c r="K26" i="32"/>
  <c r="L26" i="32"/>
  <c r="E26" i="32"/>
  <c r="M20" i="32"/>
  <c r="M21" i="32"/>
  <c r="E41" i="32"/>
  <c r="M41" i="32" s="1"/>
  <c r="M22" i="32"/>
  <c r="M23" i="32"/>
  <c r="E43" i="32" s="1"/>
  <c r="M24" i="32"/>
  <c r="M25" i="32"/>
  <c r="M19" i="32"/>
  <c r="E39" i="32"/>
  <c r="I25" i="32"/>
  <c r="I24" i="32"/>
  <c r="I23" i="32"/>
  <c r="I22" i="32"/>
  <c r="I26" i="32" s="1"/>
  <c r="I21" i="32"/>
  <c r="I20" i="32"/>
  <c r="K18" i="23"/>
  <c r="J18" i="23"/>
  <c r="J23" i="22"/>
  <c r="I23" i="22"/>
  <c r="B3" i="22"/>
  <c r="B2" i="22"/>
  <c r="M3" i="12"/>
  <c r="B2" i="12"/>
  <c r="C3" i="13"/>
  <c r="F4" i="13"/>
  <c r="E54" i="16"/>
  <c r="E56" i="16"/>
  <c r="E36" i="16"/>
  <c r="E28" i="16"/>
  <c r="F4" i="16"/>
  <c r="C3" i="16"/>
  <c r="C3" i="18"/>
  <c r="F4" i="18"/>
  <c r="F4" i="21"/>
  <c r="F7" i="18"/>
  <c r="F21" i="18" s="1"/>
  <c r="F39" i="18" s="1"/>
  <c r="E20" i="13" s="1"/>
  <c r="C3" i="21"/>
  <c r="G18" i="12"/>
  <c r="G20" i="12"/>
  <c r="G29" i="12"/>
  <c r="K21" i="12"/>
  <c r="M21" i="12"/>
  <c r="K25" i="12"/>
  <c r="M25" i="12" s="1"/>
  <c r="K26" i="12"/>
  <c r="M26" i="12"/>
  <c r="D16" i="12"/>
  <c r="D18" i="12"/>
  <c r="D20" i="12" s="1"/>
  <c r="E24" i="12"/>
  <c r="H16" i="12"/>
  <c r="H20" i="12"/>
  <c r="H29" i="12"/>
  <c r="L16" i="12"/>
  <c r="L18" i="12"/>
  <c r="L20" i="12" s="1"/>
  <c r="L29" i="12" s="1"/>
  <c r="I12" i="12"/>
  <c r="F22" i="21"/>
  <c r="E19" i="13" s="1"/>
  <c r="A8" i="25"/>
  <c r="A9" i="25" s="1"/>
  <c r="A10" i="25" s="1"/>
  <c r="A11" i="25" s="1"/>
  <c r="A12" i="25" s="1"/>
  <c r="A13" i="25" s="1"/>
  <c r="A14" i="25" s="1"/>
  <c r="E12" i="12"/>
  <c r="K12" i="12" s="1"/>
  <c r="M12" i="12" s="1"/>
  <c r="D28" i="12"/>
  <c r="K28" i="12" s="1"/>
  <c r="M28" i="12" s="1"/>
  <c r="K10" i="12"/>
  <c r="M10" i="12"/>
  <c r="F22" i="18"/>
  <c r="F34" i="18"/>
  <c r="F38" i="18"/>
  <c r="F41" i="18"/>
  <c r="F53" i="18" s="1"/>
  <c r="F54" i="18" s="1"/>
  <c r="F53" i="21"/>
  <c r="F36" i="21"/>
  <c r="F8" i="21"/>
  <c r="F34" i="21" s="1"/>
  <c r="F11" i="21"/>
  <c r="L8" i="12"/>
  <c r="M8" i="12" s="1"/>
  <c r="K11" i="12"/>
  <c r="M11" i="12" s="1"/>
  <c r="L12" i="12"/>
  <c r="M14" i="12"/>
  <c r="K15" i="12"/>
  <c r="E46" i="16"/>
  <c r="L24" i="12"/>
  <c r="M24" i="12"/>
  <c r="M23" i="12"/>
  <c r="K6" i="12"/>
  <c r="M6" i="12" s="1"/>
  <c r="B3" i="23"/>
  <c r="B2" i="23"/>
  <c r="B3" i="25"/>
  <c r="B1" i="12"/>
  <c r="B2" i="25"/>
  <c r="C2" i="13"/>
  <c r="C2" i="16"/>
  <c r="C2" i="18"/>
  <c r="C2" i="21"/>
  <c r="J20" i="12"/>
  <c r="K8" i="12"/>
  <c r="L81" i="32"/>
  <c r="L120" i="32"/>
  <c r="J35" i="32"/>
  <c r="J36" i="32" s="1"/>
  <c r="M32" i="32"/>
  <c r="E42" i="32"/>
  <c r="M42" i="32"/>
  <c r="F15" i="25"/>
  <c r="C29" i="12"/>
  <c r="E42" i="16"/>
  <c r="E44" i="16" s="1"/>
  <c r="E43" i="16" s="1"/>
  <c r="E47" i="16" s="1"/>
  <c r="F60" i="21"/>
  <c r="F61" i="21" s="1"/>
  <c r="G55" i="18"/>
  <c r="F9" i="13"/>
  <c r="F8" i="13"/>
  <c r="F45" i="13"/>
  <c r="E18" i="13"/>
  <c r="I41" i="32"/>
  <c r="M39" i="32"/>
  <c r="E44" i="32"/>
  <c r="M44" i="32" s="1"/>
  <c r="M26" i="32"/>
  <c r="I42" i="32"/>
  <c r="E36" i="32"/>
  <c r="I44" i="32"/>
  <c r="M43" i="32" l="1"/>
  <c r="I43" i="32"/>
  <c r="M40" i="32"/>
  <c r="I40" i="32"/>
  <c r="D29" i="12"/>
  <c r="K29" i="12" s="1"/>
  <c r="M29" i="12" s="1"/>
  <c r="F55" i="18"/>
  <c r="E55" i="16"/>
  <c r="E9" i="13"/>
  <c r="E8" i="13" s="1"/>
  <c r="E45" i="13" s="1"/>
  <c r="M35" i="32"/>
  <c r="E45" i="32" s="1"/>
  <c r="E46" i="32" s="1"/>
  <c r="E18" i="12"/>
  <c r="E20" i="12" s="1"/>
  <c r="E29" i="12" s="1"/>
  <c r="E16" i="12"/>
  <c r="K16" i="12" s="1"/>
  <c r="M16" i="12" s="1"/>
  <c r="K20" i="12" l="1"/>
  <c r="M20" i="12" s="1"/>
  <c r="M36" i="32"/>
  <c r="M45" i="32"/>
  <c r="M46" i="32" s="1"/>
  <c r="I45" i="32"/>
  <c r="I46" i="32"/>
  <c r="K18" i="12"/>
  <c r="M18" i="12" s="1"/>
</calcChain>
</file>

<file path=xl/sharedStrings.xml><?xml version="1.0" encoding="utf-8"?>
<sst xmlns="http://schemas.openxmlformats.org/spreadsheetml/2006/main" count="598" uniqueCount="404">
  <si>
    <t>Emertimi dhe Forma Ligjore</t>
  </si>
  <si>
    <t xml:space="preserve">N I P T - I </t>
  </si>
  <si>
    <t xml:space="preserve">Adresa e Selise </t>
  </si>
  <si>
    <t xml:space="preserve">Data e Krijimit </t>
  </si>
  <si>
    <t xml:space="preserve">Nr I  Rregj Tregetar </t>
  </si>
  <si>
    <t xml:space="preserve">Veprimtaria kryesore </t>
  </si>
  <si>
    <t xml:space="preserve">PASQYRAT FINANCIARE </t>
  </si>
  <si>
    <t xml:space="preserve">V I T I  </t>
  </si>
  <si>
    <t xml:space="preserve">Pasqyrat jane individuale </t>
  </si>
  <si>
    <t xml:space="preserve">Pasqyrat jane  te konsoliduara </t>
  </si>
  <si>
    <t xml:space="preserve">Pasqyrat financiare jane te shprehura ne </t>
  </si>
  <si>
    <t xml:space="preserve">Pyasqyrat financiare jane te rumbullukasura ne </t>
  </si>
  <si>
    <t xml:space="preserve">Periudha kontabel e Pasqyrave Financiare </t>
  </si>
  <si>
    <t xml:space="preserve">Nga </t>
  </si>
  <si>
    <t xml:space="preserve">Deri </t>
  </si>
  <si>
    <t>Nr</t>
  </si>
  <si>
    <t>I</t>
  </si>
  <si>
    <t>II</t>
  </si>
  <si>
    <t>III</t>
  </si>
  <si>
    <t xml:space="preserve">Data e mbylljes te Pasqyrave Financiare </t>
  </si>
  <si>
    <t>Nr.</t>
  </si>
  <si>
    <t>Artikulli</t>
  </si>
  <si>
    <t>Nj / M</t>
  </si>
  <si>
    <t>Sasia</t>
  </si>
  <si>
    <t>Kosto</t>
  </si>
  <si>
    <t>Vlera</t>
  </si>
  <si>
    <t>Shuma</t>
  </si>
  <si>
    <t>Perfaqesuesi Personit Juridik / fizik</t>
  </si>
  <si>
    <t>(emer mbiemer, firme e vule)</t>
  </si>
  <si>
    <t>Kapaciteti</t>
  </si>
  <si>
    <t>Emertimi</t>
  </si>
  <si>
    <t>Gjendje</t>
  </si>
  <si>
    <t>Shtesa</t>
  </si>
  <si>
    <t>Pakesime</t>
  </si>
  <si>
    <t>Toka</t>
  </si>
  <si>
    <t>Ndertime</t>
  </si>
  <si>
    <t>Mjete transporti</t>
  </si>
  <si>
    <t>Paisje kompjuterike</t>
  </si>
  <si>
    <t>Totali</t>
  </si>
  <si>
    <t>Inventar ekonomik</t>
  </si>
  <si>
    <t>SHENIMET SHPJEGUESE</t>
  </si>
  <si>
    <t>a.         Menyra e Pregatitjes se Pasqyrave Financiare</t>
  </si>
  <si>
    <t>e.          Rregullat per vleresimin e Parapagimet dhe shpenzimet e shtyra</t>
  </si>
  <si>
    <t>g.         Rregullat per vleresimin e Huave e Parapagimeve</t>
  </si>
  <si>
    <t>h.         Rregullat per vleresimin e Kapitalit</t>
  </si>
  <si>
    <t>k.      Rregullat e vleresimit te Shpenzimeve (Te Ardhurave) Financiare</t>
  </si>
  <si>
    <t>l.     Rregullat e vleresimit te Tatimi mbi Fitimin</t>
  </si>
  <si>
    <t xml:space="preserve"> Administratori i Shoqerise</t>
  </si>
  <si>
    <t>A   K   T   I   V   E   T</t>
  </si>
  <si>
    <t>Aktivet Afatshkurtra</t>
  </si>
  <si>
    <t>►</t>
  </si>
  <si>
    <t>Aktivet  monetare</t>
  </si>
  <si>
    <t>Banka</t>
  </si>
  <si>
    <t>Arka</t>
  </si>
  <si>
    <t>Investime</t>
  </si>
  <si>
    <t>Aksionet e veta</t>
  </si>
  <si>
    <t>Te tjera Financiare</t>
  </si>
  <si>
    <t>Të drejta të arkëtueshme</t>
  </si>
  <si>
    <t>Nga aktiviteti i shfrytëzimit</t>
  </si>
  <si>
    <t>Nga njësitë ekonomike brenda grupit</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</si>
  <si>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</si>
  <si>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</si>
  <si>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</si>
  <si>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</si>
  <si>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</si>
  <si>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</si>
  <si>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</si>
  <si>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</si>
  <si>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</si>
  <si>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</si>
  <si>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</si>
  <si>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</si>
  <si>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</si>
  <si>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</si>
  <si>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</si>
  <si>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</si>
  <si>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</si>
  <si>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</si>
  <si>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</si>
  <si>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</si>
  <si>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</si>
  <si>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</si>
  <si>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</si>
  <si>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</si>
  <si>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</si>
  <si>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</si>
  <si>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</si>
  <si>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TOTALI   AKTIVEVE    AFATGJATA</t>
  </si>
  <si>
    <t>A K T I V E    T O T A L E</t>
  </si>
  <si>
    <t xml:space="preserve">(  Ne zbatim te standarteve  Kombetare te kontabilitetit  Nr 2  te permirsuara </t>
  </si>
  <si>
    <t>leke</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</si>
  <si>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</si>
  <si>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</si>
  <si>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</si>
  <si>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</si>
  <si>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</si>
  <si>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</si>
  <si>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</si>
  <si>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</si>
  <si>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</si>
  <si>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për shpenzime të konstatuara</t>
  </si>
  <si>
    <t xml:space="preserve">Të ardhura të shtyra </t>
  </si>
  <si>
    <t>Provizione</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</si>
  <si>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</si>
  <si>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</si>
  <si>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</si>
  <si>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</si>
  <si>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</si>
  <si>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</si>
  <si>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</si>
  <si>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</si>
  <si>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</si>
  <si>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</si>
  <si>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</si>
  <si>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</si>
  <si>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</si>
  <si>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</si>
  <si>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</si>
  <si>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</si>
  <si>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</si>
  <si>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</si>
  <si>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</si>
  <si>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DETYRIMEVE   DHE   KAPITALIT</t>
  </si>
  <si>
    <t>TOTALI   DETYRIMEVE    AFATSHKURTRA</t>
  </si>
  <si>
    <t>TOTALI   DETYRIMEVE    AFATGJATA</t>
  </si>
  <si>
    <t>TOTALI   KAPITALIT</t>
  </si>
  <si>
    <t>Formati 1 – Shpenzimet e shfrytëzimit të klasifikuara sipas natyrës</t>
  </si>
  <si>
    <t>Pershkrimi  i  Elementeve</t>
  </si>
  <si>
    <t>Të ardhura nga aktiviteti i shfrytëzimit</t>
  </si>
  <si>
    <t>Të ardhura të tjera të shfrytëzimit</t>
  </si>
  <si>
    <t xml:space="preserve">Lënda e parë dhe materiale të konsumueshme </t>
  </si>
  <si>
    <t xml:space="preserve">Të tjera shpenzime </t>
  </si>
  <si>
    <t>Shpenzime të personelit</t>
  </si>
  <si>
    <t>Paga dhe shpërblime</t>
  </si>
  <si>
    <t>Zhvlerësimi i aktiveve afatgjata materiale</t>
  </si>
  <si>
    <t>Shpenzime konsumi dhe amortizimi</t>
  </si>
  <si>
    <t>Shpenzime të tjera shfrytëzimi</t>
  </si>
  <si>
    <t xml:space="preserve">Të ardhura të tjera </t>
  </si>
  <si>
    <t>Shpenzime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</si>
  <si>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</si>
  <si>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</si>
  <si>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</si>
  <si>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</si>
  <si>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</si>
  <si>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</si>
  <si>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</si>
  <si>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</si>
  <si>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</si>
  <si>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</si>
  <si>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Pasqyra   e   Fluksit   te Mjeteve   Monetare</t>
  </si>
  <si>
    <t>Fluksi i Mjeteve Monetare nga/(përdorur në) aktivitetin e shfrytëzimit</t>
  </si>
  <si>
    <t>Mjete monetare neto nga/(përdorur në) aktivitetin e shfrytëzimit</t>
  </si>
  <si>
    <t>Fluksi i Mjeteve Monetare nga/(përdorur në) aktivitetin e investimit</t>
  </si>
  <si>
    <t>Para neto të arkëtuara nga shitja e filialeve</t>
  </si>
  <si>
    <t>Arkëtime nga shitja e aktiveve afatgjata materiale</t>
  </si>
  <si>
    <t>Arkëtime nga shitja e investimeve të tjera</t>
  </si>
  <si>
    <t>Dividentë të arkëtuar</t>
  </si>
  <si>
    <t>Fluksi i Mjeteve Monetare nga/(përdorur në) aktivitetin e  financimit</t>
  </si>
  <si>
    <t>Arkëtime nga emetimi i kapitalit aksionar</t>
  </si>
  <si>
    <t>Arkëtime nga emetimi i aksioneve të përdorura si kolateral</t>
  </si>
  <si>
    <t>Hua të arkëtuara</t>
  </si>
  <si>
    <t>Dividendë të paguar</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</si>
  <si>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</si>
  <si>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</si>
  <si>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</si>
  <si>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</si>
  <si>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 xml:space="preserve">I N V E N T A R I </t>
  </si>
  <si>
    <t>Pasqyra e Ndryshimeve në Kapitalin Neto</t>
  </si>
  <si>
    <t>Kapitali i nënshkruar</t>
  </si>
  <si>
    <t>Rezerva Rivlerësimi</t>
  </si>
  <si>
    <t>Rezerva Ligjore</t>
  </si>
  <si>
    <t>Rezerva Statutore</t>
  </si>
  <si>
    <t>Fitimet e Pashpërndara</t>
  </si>
  <si>
    <t>Fitim / Humbja e vitit</t>
  </si>
  <si>
    <t>Interesa Jo-Kontrollues</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</si>
  <si>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</si>
  <si>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</si>
  <si>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</si>
  <si>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</si>
  <si>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</si>
  <si>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</si>
  <si>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</si>
  <si>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</si>
  <si>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Pershkrimi i veprimeve me kapitalin</t>
  </si>
  <si>
    <t xml:space="preserve">Subjekti </t>
  </si>
  <si>
    <t>NIPT-i</t>
  </si>
  <si>
    <t>Të tjera Instalime dhe pajisje  Inv.ekonomike</t>
  </si>
  <si>
    <t xml:space="preserve">Impiante dhe makineri </t>
  </si>
  <si>
    <t>Të pagueshme ndaj  sigurimeve shoqërore/shëndetsore</t>
  </si>
  <si>
    <t xml:space="preserve">Të pagueshme ndaj punonjësve </t>
  </si>
  <si>
    <t>(metoda indirekte)</t>
  </si>
  <si>
    <t>Rregullimet për shpenzimet jomonetare:</t>
  </si>
  <si>
    <t>Shpenzimet financiare jomonetare</t>
  </si>
  <si>
    <t>Shpenzimet për tatimin mbi fitimin jomonetar</t>
  </si>
  <si>
    <t>Fluksi i mjeteve monetare i përfshirë në aktivitetet investuese:</t>
  </si>
  <si>
    <t>Ndryshimet në aktivet dhe detyrimet e shfrytëzimit:</t>
  </si>
  <si>
    <t>Rritje/(rënie) në detyrimet e pagueshme</t>
  </si>
  <si>
    <t>Rritje/(rënie) në detyrime për punonjësit</t>
  </si>
  <si>
    <t xml:space="preserve">Emertimi </t>
  </si>
  <si>
    <t xml:space="preserve">Të pagueshme për detyrimet tatimore </t>
  </si>
  <si>
    <t xml:space="preserve">Nga  njësitë ekonomike      </t>
  </si>
  <si>
    <t>Amortizimi</t>
  </si>
  <si>
    <t>Deklaruar ne FDP</t>
  </si>
  <si>
    <t>Diferenca e deklarimit</t>
  </si>
  <si>
    <t>Fitimi ushtrimor (+) Humbje (- )</t>
  </si>
  <si>
    <t xml:space="preserve">Vlera </t>
  </si>
  <si>
    <t>Shpenzime energjie</t>
  </si>
  <si>
    <t xml:space="preserve">Gjendja e mallrave ne fund te vitit </t>
  </si>
  <si>
    <t xml:space="preserve">Paga </t>
  </si>
  <si>
    <t xml:space="preserve">Sigurimet shoqerore </t>
  </si>
  <si>
    <t xml:space="preserve">Sherbime bankare </t>
  </si>
  <si>
    <t xml:space="preserve">Amortizimi i AAM-ve </t>
  </si>
  <si>
    <t xml:space="preserve">Gjoba e penalitet </t>
  </si>
  <si>
    <t>Aktive Afatgjata Materiale me vlere fillestare</t>
  </si>
  <si>
    <t xml:space="preserve">Amortizimi A.A Materiale </t>
  </si>
  <si>
    <t xml:space="preserve">Vlera Kontabel Neto e A.A Materiale </t>
  </si>
  <si>
    <t>Pozicioni financiar më 31 dhjetor 2019</t>
  </si>
  <si>
    <t>Ne tituj pronesie te njesive ekonomike ku ka interesa pjesmarrese</t>
  </si>
  <si>
    <t>Totali i kapitalit qe i takon pronareve njesise ekonomike</t>
  </si>
  <si>
    <t>Interesa jo-kontrollues</t>
  </si>
  <si>
    <t>Check</t>
  </si>
  <si>
    <t>* ne rastin e pasqyrave financiare te konsoliduara llogarite me njesite ekonomike brenda grupit eliminohen dhe nuk paraqiten ne pasqyren e pozicionit financiar</t>
  </si>
  <si>
    <t xml:space="preserve">Ne tituj pronesie te njesive ekonomike brenda grupit </t>
  </si>
  <si>
    <t>Periudha Raportuese</t>
  </si>
  <si>
    <t>Periudha paraardhese</t>
  </si>
  <si>
    <t>Pasqyra e Pozicionit Financiar (Bilanci) te vitit</t>
  </si>
  <si>
    <t xml:space="preserve">Pasqyra e Pozicionit Financiar (Bilanci) te vitit </t>
  </si>
  <si>
    <t>Te ardhurat nga aktiviteti kryesor</t>
  </si>
  <si>
    <t>Te ardhurat nga aktiviteti dytesor 1</t>
  </si>
  <si>
    <t>Te ardhurat nga aktiviteti dytesor 2</t>
  </si>
  <si>
    <t>Te ardhurat nga aktiviteti dytesor 3</t>
  </si>
  <si>
    <t>Te tjera te ardhura nga aktiviteti i shfrytezimit</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</si>
  <si>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</si>
  <si>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</si>
  <si>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</si>
  <si>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</si>
  <si>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</si>
  <si>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</si>
  <si>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</si>
  <si>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</si>
  <si>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</si>
  <si>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r>
      <t>Te tjera</t>
    </r>
    <r>
      <rPr>
        <b/>
        <i/>
        <sz val="11"/>
        <color indexed="8"/>
        <rFont val="Times New Roman"/>
        <family val="1"/>
        <charset val="238"/>
      </rPr>
      <t xml:space="preserve"> (pershkruaj)</t>
    </r>
  </si>
  <si>
    <t>Fitimi/(Humbja) e periudhes/vitit  (A)</t>
  </si>
  <si>
    <t>Te ardhura te tjera gjitheperfshirese per periudhen/vitin:</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</si>
  <si>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</si>
  <si>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</si>
  <si>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</si>
  <si>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</si>
  <si>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</si>
  <si>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</si>
  <si>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</si>
  <si>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 xml:space="preserve">     (Pasqyra e të ardhurave dhe shpenzimeve)</t>
  </si>
  <si>
    <t xml:space="preserve">                             Pasqyra e Performancës</t>
  </si>
  <si>
    <t>Te ardhura nga ndryshimi në inventarin e mallrave dhe prodhimit në proces</t>
  </si>
  <si>
    <t>Shpenzime të sigurimeve shoqërore/shëndetsore</t>
  </si>
  <si>
    <t>Shpenzimet për pensionet</t>
  </si>
  <si>
    <t>Zhvlerësimi i aktiveve  financiare dhe investimeve financiare të mbajtura si aktive afatshkutra</t>
  </si>
  <si>
    <t>Fitim / Humbja e periudhes</t>
  </si>
  <si>
    <t xml:space="preserve">Fitim nga shitja e aktiveve afatgjata materiale                           </t>
  </si>
  <si>
    <t xml:space="preserve">Rënie/(rritje) në të drejtat e arkëtueshme dhe të tjera                     </t>
  </si>
  <si>
    <t xml:space="preserve">Rënie/(rritje) në inventarë                                                                    </t>
  </si>
  <si>
    <t xml:space="preserve">Para neto të përdorura për blerjen e filialeve                            </t>
  </si>
  <si>
    <t xml:space="preserve">Pagesa për blerjen e aktiveve afatgjata materiale                            </t>
  </si>
  <si>
    <t xml:space="preserve">Pagesa për blerjen e investimeve të tjera                                     </t>
  </si>
  <si>
    <t>a</t>
  </si>
  <si>
    <t>b</t>
  </si>
  <si>
    <t>c</t>
  </si>
  <si>
    <t>d</t>
  </si>
  <si>
    <t>e</t>
  </si>
  <si>
    <t>f</t>
  </si>
  <si>
    <t>g</t>
  </si>
  <si>
    <t>h</t>
  </si>
  <si>
    <t>i</t>
  </si>
  <si>
    <t>j</t>
  </si>
  <si>
    <t xml:space="preserve">Mjete monetare neto nga/(përdorur në) aktivitetin e investimit           </t>
  </si>
  <si>
    <t xml:space="preserve">Pagesa e kostove të transaksionit që lidhen me kreditë dhe huatë  </t>
  </si>
  <si>
    <t xml:space="preserve">Riblerje e aksioneve të veta                                                               </t>
  </si>
  <si>
    <r>
      <t xml:space="preserve">Pagesa e aksioneve të përdorura si kolateral                                    </t>
    </r>
    <r>
      <rPr>
        <sz val="10"/>
        <rFont val="Times New Roman"/>
        <family val="1"/>
      </rPr>
      <t xml:space="preserve"> </t>
    </r>
  </si>
  <si>
    <r>
      <t xml:space="preserve">Pagesa e huave                                                                                         </t>
    </r>
    <r>
      <rPr>
        <sz val="10"/>
        <rFont val="Times New Roman"/>
        <family val="1"/>
      </rPr>
      <t xml:space="preserve"> </t>
    </r>
  </si>
  <si>
    <r>
      <t xml:space="preserve">Pagesë e detyrimeve të qirasë financiare              </t>
    </r>
    <r>
      <rPr>
        <sz val="10"/>
        <rFont val="Times New Roman"/>
        <family val="1"/>
      </rPr>
      <t xml:space="preserve">                             </t>
    </r>
  </si>
  <si>
    <r>
      <t xml:space="preserve">Interes i paguar                                                                                        </t>
    </r>
    <r>
      <rPr>
        <sz val="10"/>
        <rFont val="Times New Roman"/>
        <family val="1"/>
      </rPr>
      <t xml:space="preserve"> </t>
    </r>
  </si>
  <si>
    <t xml:space="preserve">Dividendë të paguar                                                                                </t>
  </si>
  <si>
    <t xml:space="preserve">Mjete monetare neto nga/(përdorur në) aktivitetin e financimit             </t>
  </si>
  <si>
    <t>Po</t>
  </si>
  <si>
    <t>Tipi/Markë</t>
  </si>
  <si>
    <t>Targë</t>
  </si>
  <si>
    <t>Pronësia</t>
  </si>
  <si>
    <t>Leje qarkullimi</t>
  </si>
  <si>
    <t>Vlera kontabël</t>
  </si>
  <si>
    <t>Vlera e mjetit e rregjistruar</t>
  </si>
  <si>
    <t>Viti i prodhimit</t>
  </si>
  <si>
    <t>Bara siguruar e mjetit.</t>
  </si>
  <si>
    <t>NIUS/NIPT</t>
  </si>
  <si>
    <t xml:space="preserve">Emeri i Tatimpaguesit </t>
  </si>
  <si>
    <t>Lloji i pasurisë</t>
  </si>
  <si>
    <t>Zyra e regjistrimit</t>
  </si>
  <si>
    <t>Zona Kadastrale Nr.</t>
  </si>
  <si>
    <t>Numri i Pasurisë</t>
  </si>
  <si>
    <t>Adresa e pasurisë</t>
  </si>
  <si>
    <t>Vlera sipas rregjistrimit</t>
  </si>
  <si>
    <t>Pronari i pasurisë</t>
  </si>
  <si>
    <t>Bashkpronaret e pasurise.</t>
  </si>
  <si>
    <t>Siperfaqja m2</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</si>
  <si>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</si>
  <si>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</si>
  <si>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Permbledhje e politikave dhe rregullave kryesore kontabel</t>
  </si>
  <si>
    <t>Shtesa Rivleresimi</t>
  </si>
  <si>
    <t>Te tjera AAM</t>
  </si>
  <si>
    <t>Gjendje akumuluar</t>
  </si>
  <si>
    <t>Pakësime</t>
  </si>
  <si>
    <t>Gjendje mbartur</t>
  </si>
  <si>
    <t>Amortizimi vitit</t>
  </si>
  <si>
    <t>Sh rivleresimi</t>
  </si>
  <si>
    <t>Vl kont neto</t>
  </si>
  <si>
    <t>Vl kont neto fund</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</si>
  <si>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</si>
  <si>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d.          Rregullat për vlerësimin e inventarit</t>
  </si>
  <si>
    <t>Parapagimet dhe shpenziimet e shtyra perfaqesojne shpenzimet e kryera ne vitin korent dhe i perkasin periudhave te ardheshme te njesise ekonomike . Per keto shpenzime eshte ndjekur politika kontable kosto minus zhvlersesimet nese ka te tilla.</t>
  </si>
  <si>
    <r>
      <rPr>
        <sz val="10"/>
        <rFont val="Times New Roman"/>
        <family val="1"/>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family val="1"/>
      </rPr>
      <t xml:space="preserve">
</t>
    </r>
  </si>
  <si>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</si>
  <si>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</si>
  <si>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</si>
  <si>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</si>
  <si>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</si>
  <si>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</si>
  <si>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Vlefta</t>
  </si>
  <si>
    <t>Taksa dhe tarifa vendore , institucioneve te tjera</t>
  </si>
  <si>
    <t>Shpenzime te perjashtuar per efekte fiskale</t>
  </si>
  <si>
    <t xml:space="preserve">Gjendja e mallrave ne fillim te vitit </t>
  </si>
  <si>
    <t>Blerjet gjate vitit ushtrimor</t>
  </si>
  <si>
    <t>Shpenzimet per blerjen te kryera gjate vitit ushtrimor paraqiten si meposhte</t>
  </si>
  <si>
    <t>Shpenzimet qe i perkasin vitit ushtrimor paraqiten si meposhte</t>
  </si>
  <si>
    <t>te ardhura nga aktiviteti dytesor 3</t>
  </si>
  <si>
    <t>Ne grupin e te ardhurave te realizuar per vitin ushtrimor pasyrohen ne tabelen e meposhtme:</t>
  </si>
  <si>
    <t>Ne grupin e te ardhurave te tjera per vitin ushtrimor pasyrohen ne tabelen e meposhtme: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</si>
  <si>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</si>
  <si>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b.          Rregullat per vleresimin e Aktiveve afatgjata materiale dhe jo materiale</t>
  </si>
  <si>
    <t>AAM e njesise ekonomike per periudhen ushtrimore paraqiten ne pasqyren e meposhteme:</t>
  </si>
  <si>
    <t>Te ardhura nga ndryshimi në inventarin e produktit dhe prodhimit në proces</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</si>
  <si>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</si>
  <si>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</si>
  <si>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</si>
  <si>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</si>
  <si>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Pagesa paradhenie e kesteve te tatim mbi fitimin</t>
  </si>
  <si>
    <t xml:space="preserve">Norma e tatimit mbi  fitimim </t>
  </si>
  <si>
    <t>Tatimi fitimi i shtyre</t>
  </si>
  <si>
    <t xml:space="preserve">Tatimi mbi fitimin ushtrimor </t>
  </si>
  <si>
    <t>Tatimi mbi fitimin per te paguar/ i paguar me teper</t>
  </si>
  <si>
    <t>Hartuesi i Pasqyrave Financiare</t>
  </si>
  <si>
    <t xml:space="preserve">2.      Organizimi i Kontabilitetit te njesise ekonomike </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</si>
  <si>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</si>
  <si>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</si>
  <si>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</si>
  <si>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</si>
  <si>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</si>
  <si>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</si>
  <si>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</si>
  <si>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</si>
  <si>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Vlore</t>
  </si>
  <si>
    <t xml:space="preserve">                  dhe  Ligjit 25/2018  " Per Kontabilitetin dhe Pasqyrat Financiare " )</t>
  </si>
  <si>
    <t>AAGJM të mbajtura për shitje (tvsh ne ndertim)</t>
  </si>
  <si>
    <t>AAM inventar ekonomik</t>
  </si>
  <si>
    <t>Blerje materiale kryesore ndihmese  dhe mallra</t>
  </si>
  <si>
    <t>Sherbime financiare dhe profesionale</t>
  </si>
  <si>
    <t>Shpenzime te tjera</t>
  </si>
  <si>
    <t>Kliente per pagesat paradhenie sipas prenotimit paraprak</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</si>
  <si>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</si>
  <si>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Të tjera Instalime dhe pajisje  mjete transporti</t>
  </si>
  <si>
    <t xml:space="preserve">Makineri pune </t>
  </si>
  <si>
    <t>Te ardhura te tjera financare</t>
  </si>
  <si>
    <t>Kontabiliteti eshte i organizuar ne perputhje me Ligjin 25/2018 " Per Kontabilitetin dhe Pasqyrat Financiare . Shoqeria ka ndertuar nje plan te llogarive me program exel per regjistrimin e dokumentave kontabel.</t>
  </si>
  <si>
    <t>Shpenzime telefonike</t>
  </si>
  <si>
    <t>Shpenzime mirembajtje dhe riparime te ndryshme</t>
  </si>
  <si>
    <t>Interesa te kresise</t>
  </si>
  <si>
    <t>Te ardhura nga aktiviteti kryesor sherbim hoteli</t>
  </si>
  <si>
    <t>te ardhura nga aktiviteti dytesor 1 shitje mallrash</t>
  </si>
  <si>
    <t>te ardhura nga aktiviteti dytesor 2 prodhim i AAM Ndertesa</t>
  </si>
  <si>
    <t>AAM Ndertesa</t>
  </si>
  <si>
    <t>AAM inventar informatik</t>
  </si>
  <si>
    <t xml:space="preserve">Te ardhura na puna e kryer nga njësia ekonomike dhe e kapitalizuar </t>
  </si>
  <si>
    <t>Të tjera      tvsh tthf</t>
  </si>
  <si>
    <t xml:space="preserve">Te tjera te ardhura nga aktiviteti i shfrytezimit </t>
  </si>
  <si>
    <t>Te tjera AAM (Cisterne)</t>
  </si>
  <si>
    <t>Uji</t>
  </si>
  <si>
    <t>Qera</t>
  </si>
  <si>
    <t>Taksa Vndore</t>
  </si>
  <si>
    <t>Pagat</t>
  </si>
  <si>
    <t>Sigurime shoq. Shend</t>
  </si>
  <si>
    <t>Ndryshimi I gjendies</t>
  </si>
  <si>
    <t>Kapitali I Nenshshkruar I papaguar</t>
  </si>
  <si>
    <t xml:space="preserve">Toka </t>
  </si>
  <si>
    <t>Ndertesa</t>
  </si>
  <si>
    <t>STAR 07 SH.P.K</t>
  </si>
  <si>
    <t>K86513203I</t>
  </si>
  <si>
    <t>SH.R.S.F</t>
  </si>
  <si>
    <t>ARBER HASANALIAJ</t>
  </si>
  <si>
    <t>01.01.2021</t>
  </si>
  <si>
    <t>31.12.2021</t>
  </si>
  <si>
    <t>Pozicioni financiar më 31 dhjetor 2021</t>
  </si>
  <si>
    <t>Pozicioni financiar i rideklaruar më 1 janar 2021</t>
  </si>
  <si>
    <t>Pozicioni financiar i rideklaruar më 31 dhjetor 2020</t>
  </si>
  <si>
    <t>Pozicioni financiar i rideklaruar më 1 janar 2020</t>
  </si>
  <si>
    <t>Inventari i Ndertesave  ne pronesi te subjektit   2021</t>
  </si>
  <si>
    <t>Inventari automjeteve ne pronesi te subjektit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</si>
</sst>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0" formatCode="dd/mm/yyyy;@"/>
  </numFmts>
  <fonts count="46" x14ac:knownFonts="1">
    <font>
      <sz val="10"/>
      <name val="Arial"/>
    </font>
    <font>
      <b/>
      <sz val="10"/>
      <name val="Arial"/>
      <family val="2"/>
    </font>
    <font>
      <sz val="8"/>
      <name val="Arial"/>
      <family val="2"/>
    </font>
    <font>
      <sz val="10"/>
      <name val="Arial"/>
      <family val="2"/>
    </font>
    <font>
      <b/>
      <sz val="9"/>
      <name val="Arial"/>
      <family val="2"/>
    </font>
    <font>
      <u/>
      <sz val="14"/>
      <name val="Arial"/>
      <family val="2"/>
    </font>
    <font>
      <u/>
      <sz val="12"/>
      <name val="Arial"/>
      <family val="2"/>
    </font>
    <font>
      <u/>
      <sz val="10"/>
      <name val="Arial"/>
      <family val="2"/>
    </font>
    <font>
      <sz val="12"/>
      <name val="Times New Roman"/>
      <family val="1"/>
    </font>
    <font>
      <b/>
      <sz val="14"/>
      <name val="Times New Roman"/>
      <family val="1"/>
    </font>
    <font>
      <sz val="10"/>
      <name val="Times New Roman"/>
      <family val="1"/>
    </font>
    <font>
      <b/>
      <sz val="10"/>
      <name val="Times New Roman"/>
      <family val="1"/>
    </font>
    <font>
      <b/>
      <sz val="18"/>
      <name val="Times New Roman"/>
      <family val="1"/>
    </font>
    <font>
      <sz val="11"/>
      <name val="Times New Roman"/>
      <family val="1"/>
    </font>
    <font>
      <b/>
      <sz val="11"/>
      <name val="Times New Roman"/>
      <family val="1"/>
    </font>
    <font>
      <b/>
      <sz val="12"/>
      <name val="Times New Roman"/>
      <family val="1"/>
    </font>
    <font>
      <sz val="14"/>
      <name val="Times New Roman"/>
      <family val="1"/>
    </font>
    <font>
      <u/>
      <sz val="12"/>
      <name val="Times New Roman"/>
      <family val="1"/>
    </font>
    <font>
      <i/>
      <sz val="10"/>
      <name val="Times New Roman"/>
      <family val="1"/>
    </font>
    <font>
      <b/>
      <u/>
      <sz val="10"/>
      <name val="Times New Roman"/>
      <family val="1"/>
    </font>
    <font>
      <u/>
      <sz val="10"/>
      <name val="Times New Roman"/>
      <family val="1"/>
    </font>
    <font>
      <u/>
      <sz val="14"/>
      <name val="Times New Roman"/>
      <family val="1"/>
    </font>
    <font>
      <b/>
      <i/>
      <sz val="12"/>
      <name val="Times New Roman"/>
      <family val="1"/>
    </font>
    <font>
      <sz val="8"/>
      <name val="Times New Roman"/>
      <family val="1"/>
    </font>
    <font>
      <b/>
      <sz val="11"/>
      <color indexed="8"/>
      <name val="Times New Roman"/>
      <family val="1"/>
      <charset val="238"/>
    </font>
    <font>
      <b/>
      <sz val="11"/>
      <name val="Times New Roman"/>
      <family val="1"/>
      <charset val="238"/>
    </font>
    <font>
      <sz val="10"/>
      <name val="Tahoma"/>
      <family val="2"/>
      <charset val="238"/>
    </font>
    <font>
      <i/>
      <sz val="11"/>
      <color indexed="8"/>
      <name val="Times New Roman"/>
      <family val="1"/>
      <charset val="238"/>
    </font>
    <font>
      <b/>
      <i/>
      <sz val="11"/>
      <color indexed="8"/>
      <name val="Times New Roman"/>
      <family val="1"/>
      <charset val="238"/>
    </font>
    <font>
      <sz val="10"/>
      <name val="Arial"/>
      <family val="2"/>
      <charset val="238"/>
    </font>
    <font>
      <i/>
      <sz val="11"/>
      <color indexed="8"/>
      <name val="Times New Roman"/>
      <family val="1"/>
    </font>
    <font>
      <i/>
      <sz val="11"/>
      <name val="Times New Roman"/>
      <family val="1"/>
    </font>
    <font>
      <b/>
      <i/>
      <sz val="9"/>
      <name val="Times New Roman"/>
      <family val="1"/>
    </font>
    <font>
      <b/>
      <u/>
      <sz val="12"/>
      <name val="Times New Roman"/>
      <family val="1"/>
    </font>
    <font>
      <b/>
      <sz val="11"/>
      <name val="Arial"/>
      <family val="2"/>
    </font>
    <font>
      <sz val="11"/>
      <name val="Arial"/>
      <family val="2"/>
    </font>
    <font>
      <sz val="7"/>
      <name val="Book Antiqua"/>
      <family val="1"/>
    </font>
    <font>
      <u/>
      <sz val="5"/>
      <name val="Book Antiqua"/>
      <family val="1"/>
    </font>
    <font>
      <i/>
      <sz val="10"/>
      <color indexed="8"/>
      <name val="Times New Roman"/>
      <family val="1"/>
    </font>
    <font>
      <sz val="11"/>
      <color theme="1"/>
      <name val="Calibri"/>
      <family val="2"/>
      <scheme val="minor"/>
    </font>
    <font>
      <sz val="11"/>
      <color theme="1"/>
      <name val="Calibri"/>
      <family val="2"/>
      <charset val="238"/>
      <scheme val="minor"/>
    </font>
    <font>
      <sz val="12"/>
      <name val="Calibri"/>
      <family val="2"/>
      <scheme val="minor"/>
    </font>
    <font>
      <sz val="11"/>
      <color theme="1"/>
      <name val="Times New Roman"/>
      <family val="1"/>
      <charset val="238"/>
    </font>
    <font>
      <i/>
      <sz val="10"/>
      <color theme="9" tint="-0.249977111117893"/>
      <name val="Times New Roman"/>
      <family val="1"/>
      <charset val="238"/>
    </font>
    <font>
      <i/>
      <sz val="10"/>
      <color theme="9" tint="-0.249977111117893"/>
      <name val="Arial"/>
      <family val="2"/>
    </font>
    <font>
      <i/>
      <sz val="10"/>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applyFont="0" applyFill="0" applyBorder="0" applyAlignment="0" applyProtection="0"/>
    <xf numFmtId="0" fontId="39" fillId="0" borderId="0"/>
    <xf numFmtId="0" fontId="40" fillId="0" borderId="0"/>
    <xf numFmtId="0" fontId="40" fillId="0" borderId="0"/>
    <xf numFmtId="0" fontId="26" fillId="0" borderId="0"/>
    <xf numFmtId="0" fontId="29" fillId="0" borderId="0"/>
    <xf numFmtId="0" fontId="3" fillId="0" borderId="0"/>
  </cellStyleXfs>
  <cellXfs count="300">
    <xf numFmtId="0" fontId="0" fillId="0" borderId="0" xfId="0"/>
    <xf numFmtId="0" fontId="0" fillId="0" borderId="0" xfId="0" applyBorder="1"/>
    <xf numFmtId="0" fontId="0" fillId="0" borderId="0" xfId="0" applyAlignment="1">
      <alignment horizontal="center"/>
    </xf>
    <xf numFmtId="0" fontId="8" fillId="0" borderId="0" xfId="0" applyFont="1"/>
    <xf numFmtId="3" fontId="8" fillId="0" borderId="0" xfId="0" applyNumberFormat="1" applyFont="1"/>
    <xf numFmtId="0" fontId="8" fillId="0" borderId="0" xfId="0" applyFont="1" applyBorder="1" applyAlignment="1">
      <alignment horizontal="left"/>
    </xf>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0" xfId="0" applyFont="1" applyAlignment="1">
      <alignment horizontal="center"/>
    </xf>
    <xf numFmtId="0" fontId="10" fillId="0" borderId="0" xfId="0" applyFont="1"/>
    <xf numFmtId="0" fontId="11" fillId="0" borderId="1" xfId="0" applyFont="1" applyBorder="1"/>
    <xf numFmtId="0" fontId="11" fillId="0" borderId="0"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Fill="1" applyBorder="1"/>
    <xf numFmtId="0" fontId="11" fillId="0" borderId="6" xfId="0" applyFont="1" applyBorder="1"/>
    <xf numFmtId="0" fontId="11" fillId="0" borderId="7" xfId="0" applyFont="1" applyBorder="1"/>
    <xf numFmtId="0" fontId="10" fillId="0" borderId="1" xfId="0" applyFont="1" applyBorder="1"/>
    <xf numFmtId="0" fontId="10" fillId="0" borderId="0" xfId="0" applyFont="1" applyBorder="1"/>
    <xf numFmtId="0" fontId="10" fillId="0" borderId="2" xfId="0" applyFont="1" applyBorder="1"/>
    <xf numFmtId="0" fontId="10" fillId="0" borderId="8" xfId="0" applyFont="1" applyBorder="1"/>
    <xf numFmtId="0" fontId="10" fillId="0" borderId="9" xfId="0" applyFont="1" applyBorder="1"/>
    <xf numFmtId="0" fontId="10" fillId="0" borderId="10" xfId="0" applyFont="1" applyBorder="1"/>
    <xf numFmtId="0" fontId="13" fillId="0" borderId="11" xfId="0" applyFont="1" applyBorder="1"/>
    <xf numFmtId="0" fontId="10" fillId="0" borderId="11" xfId="0" applyFont="1" applyBorder="1"/>
    <xf numFmtId="3" fontId="10" fillId="0" borderId="11" xfId="0" applyNumberFormat="1" applyFont="1" applyBorder="1"/>
    <xf numFmtId="0" fontId="11" fillId="0" borderId="11" xfId="0" applyFont="1" applyBorder="1"/>
    <xf numFmtId="3" fontId="13" fillId="0" borderId="11" xfId="0" applyNumberFormat="1" applyFont="1" applyBorder="1"/>
    <xf numFmtId="3" fontId="10" fillId="0" borderId="0" xfId="0" applyNumberFormat="1" applyFont="1"/>
    <xf numFmtId="0" fontId="0" fillId="0" borderId="0" xfId="0" applyBorder="1" applyAlignment="1"/>
    <xf numFmtId="0" fontId="14" fillId="0" borderId="0" xfId="0" applyFont="1" applyAlignment="1">
      <alignment horizontal="center"/>
    </xf>
    <xf numFmtId="0" fontId="8" fillId="0" borderId="0" xfId="0" applyFont="1" applyBorder="1" applyAlignment="1"/>
    <xf numFmtId="0" fontId="8" fillId="0" borderId="11" xfId="0" applyFont="1" applyBorder="1" applyAlignment="1">
      <alignment horizontal="center"/>
    </xf>
    <xf numFmtId="0" fontId="10" fillId="0" borderId="11" xfId="0" applyFont="1" applyBorder="1" applyAlignment="1">
      <alignment horizont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4" fillId="0" borderId="0" xfId="0" applyFont="1" applyBorder="1"/>
    <xf numFmtId="0" fontId="0" fillId="0" borderId="6" xfId="0" applyBorder="1"/>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center" vertical="center"/>
    </xf>
    <xf numFmtId="0" fontId="3" fillId="0" borderId="0" xfId="0" applyFont="1"/>
    <xf numFmtId="0" fontId="3" fillId="0" borderId="0" xfId="0" applyFont="1" applyAlignment="1">
      <alignment horizontal="center"/>
    </xf>
    <xf numFmtId="3" fontId="3" fillId="0" borderId="0" xfId="0" applyNumberFormat="1" applyFont="1"/>
    <xf numFmtId="0" fontId="1" fillId="0" borderId="0" xfId="0" applyFont="1"/>
    <xf numFmtId="0" fontId="1" fillId="0" borderId="12" xfId="0" applyFont="1" applyBorder="1" applyAlignment="1">
      <alignment vertical="center"/>
    </xf>
    <xf numFmtId="0" fontId="3" fillId="0" borderId="11" xfId="0" applyFont="1" applyBorder="1" applyAlignment="1">
      <alignment horizontal="center" vertical="center"/>
    </xf>
    <xf numFmtId="0" fontId="9" fillId="0" borderId="7" xfId="0" applyFont="1" applyBorder="1" applyAlignment="1">
      <alignment horizontal="center"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xf>
    <xf numFmtId="0" fontId="6" fillId="0" borderId="0" xfId="0" applyFont="1" applyAlignment="1">
      <alignment vertical="center"/>
    </xf>
    <xf numFmtId="0" fontId="11" fillId="0" borderId="6" xfId="0" applyFont="1" applyBorder="1" applyAlignment="1"/>
    <xf numFmtId="0" fontId="11" fillId="0" borderId="7" xfId="0" applyFont="1" applyBorder="1" applyAlignment="1">
      <alignment horizontal="left" vertical="center"/>
    </xf>
    <xf numFmtId="0" fontId="10" fillId="2" borderId="14" xfId="0" applyFont="1" applyFill="1" applyBorder="1" applyAlignment="1">
      <alignment vertical="center"/>
    </xf>
    <xf numFmtId="0" fontId="11"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vertical="center"/>
    </xf>
    <xf numFmtId="0" fontId="18" fillId="2" borderId="14" xfId="0" applyFont="1" applyFill="1" applyBorder="1" applyAlignment="1">
      <alignment vertical="center"/>
    </xf>
    <xf numFmtId="0" fontId="11" fillId="2" borderId="7" xfId="0" applyFont="1" applyFill="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vertical="center"/>
    </xf>
    <xf numFmtId="0" fontId="11" fillId="2" borderId="14" xfId="0" applyFont="1" applyFill="1" applyBorder="1" applyAlignment="1">
      <alignment vertical="center"/>
    </xf>
    <xf numFmtId="0" fontId="19" fillId="0" borderId="0" xfId="0" applyFont="1" applyAlignment="1">
      <alignment vertical="center"/>
    </xf>
    <xf numFmtId="3" fontId="10" fillId="0" borderId="11" xfId="0" applyNumberFormat="1" applyFont="1" applyBorder="1" applyAlignment="1">
      <alignment vertical="center"/>
    </xf>
    <xf numFmtId="0" fontId="11" fillId="0" borderId="0" xfId="0" applyFont="1" applyBorder="1" applyAlignment="1">
      <alignment horizontal="left"/>
    </xf>
    <xf numFmtId="0" fontId="9" fillId="0" borderId="6" xfId="0" applyFont="1" applyBorder="1"/>
    <xf numFmtId="0" fontId="11" fillId="0" borderId="6" xfId="0" applyFont="1" applyBorder="1" applyAlignment="1">
      <alignment horizontal="right"/>
    </xf>
    <xf numFmtId="0" fontId="11" fillId="0" borderId="7" xfId="0" applyFont="1" applyBorder="1" applyAlignment="1">
      <alignment horizontal="right"/>
    </xf>
    <xf numFmtId="0" fontId="11" fillId="0" borderId="2" xfId="0" applyFont="1" applyBorder="1" applyAlignment="1"/>
    <xf numFmtId="0" fontId="11" fillId="0" borderId="7" xfId="0" applyFont="1" applyBorder="1" applyAlignment="1"/>
    <xf numFmtId="0" fontId="9" fillId="2"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3" fontId="10" fillId="0" borderId="0" xfId="0" applyNumberFormat="1"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0" fillId="0" borderId="11" xfId="0" applyFont="1" applyBorder="1" applyAlignment="1">
      <alignment horizontal="center" vertical="center"/>
    </xf>
    <xf numFmtId="0" fontId="11" fillId="0" borderId="7" xfId="0" applyFont="1" applyFill="1" applyBorder="1" applyAlignment="1">
      <alignment horizontal="left" vertical="center"/>
    </xf>
    <xf numFmtId="0" fontId="10" fillId="0" borderId="14" xfId="0" applyFont="1" applyFill="1" applyBorder="1" applyAlignment="1">
      <alignment vertical="center"/>
    </xf>
    <xf numFmtId="0" fontId="18" fillId="0" borderId="14" xfId="0" applyFont="1" applyFill="1" applyBorder="1" applyAlignment="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3" fontId="10" fillId="0" borderId="0" xfId="0" applyNumberFormat="1" applyFont="1" applyAlignment="1">
      <alignment vertical="center"/>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xf>
    <xf numFmtId="0" fontId="19" fillId="0" borderId="0" xfId="0" applyFont="1"/>
    <xf numFmtId="0" fontId="16" fillId="0" borderId="0" xfId="0" applyFont="1" applyAlignment="1"/>
    <xf numFmtId="0" fontId="11" fillId="0" borderId="11" xfId="0" applyFont="1" applyBorder="1" applyAlignment="1">
      <alignment vertical="center"/>
    </xf>
    <xf numFmtId="0" fontId="13" fillId="0" borderId="0" xfId="0" applyFont="1" applyBorder="1" applyAlignment="1"/>
    <xf numFmtId="0" fontId="41" fillId="0" borderId="0" xfId="2" applyFont="1"/>
    <xf numFmtId="0" fontId="41" fillId="0" borderId="0" xfId="2" applyFont="1" applyAlignment="1">
      <alignment vertical="center"/>
    </xf>
    <xf numFmtId="0" fontId="41" fillId="0" borderId="11" xfId="2" applyFont="1" applyBorder="1"/>
    <xf numFmtId="0" fontId="9" fillId="0" borderId="11" xfId="0" applyFont="1" applyBorder="1" applyAlignment="1">
      <alignment horizontal="center" vertical="center"/>
    </xf>
    <xf numFmtId="0" fontId="11" fillId="0" borderId="11" xfId="2" applyFont="1" applyBorder="1" applyAlignment="1">
      <alignment horizontal="center" vertical="center" textRotation="90"/>
    </xf>
    <xf numFmtId="0" fontId="11" fillId="0" borderId="11" xfId="2" applyFont="1" applyBorder="1" applyAlignment="1">
      <alignment horizontal="center" vertical="center" textRotation="90"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11" fillId="0" borderId="0" xfId="0" applyFont="1"/>
    <xf numFmtId="0" fontId="11" fillId="0" borderId="0" xfId="0" applyFont="1" applyBorder="1" applyAlignment="1"/>
    <xf numFmtId="0" fontId="15" fillId="0" borderId="14" xfId="0" applyFont="1" applyBorder="1" applyAlignment="1">
      <alignment horizontal="center" vertical="center"/>
    </xf>
    <xf numFmtId="0" fontId="17" fillId="0" borderId="11" xfId="0" applyFont="1" applyBorder="1" applyAlignment="1">
      <alignment horizontal="left" vertical="center"/>
    </xf>
    <xf numFmtId="0" fontId="11" fillId="0" borderId="15" xfId="0" applyFont="1" applyBorder="1" applyAlignment="1">
      <alignment vertical="center"/>
    </xf>
    <xf numFmtId="3" fontId="14" fillId="2" borderId="11" xfId="0" applyNumberFormat="1" applyFont="1" applyFill="1" applyBorder="1" applyAlignment="1">
      <alignment vertical="center"/>
    </xf>
    <xf numFmtId="3" fontId="13" fillId="0" borderId="11" xfId="0" applyNumberFormat="1" applyFont="1" applyBorder="1" applyAlignment="1">
      <alignment vertical="center"/>
    </xf>
    <xf numFmtId="3" fontId="14" fillId="0" borderId="11" xfId="0" applyNumberFormat="1" applyFont="1" applyFill="1" applyBorder="1" applyAlignment="1">
      <alignment vertical="center"/>
    </xf>
    <xf numFmtId="3" fontId="13" fillId="2" borderId="11" xfId="0" applyNumberFormat="1" applyFont="1" applyFill="1" applyBorder="1" applyAlignment="1">
      <alignment vertical="center"/>
    </xf>
    <xf numFmtId="3" fontId="14" fillId="0" borderId="11" xfId="0" applyNumberFormat="1" applyFont="1" applyBorder="1" applyAlignment="1">
      <alignment horizontal="right" vertical="center"/>
    </xf>
    <xf numFmtId="3" fontId="13" fillId="0" borderId="11" xfId="0" applyNumberFormat="1" applyFont="1" applyBorder="1" applyAlignment="1">
      <alignment horizontal="right" vertical="center"/>
    </xf>
    <xf numFmtId="3" fontId="14" fillId="0" borderId="11" xfId="0" applyNumberFormat="1" applyFont="1" applyBorder="1" applyAlignment="1">
      <alignment vertical="center"/>
    </xf>
    <xf numFmtId="3" fontId="23" fillId="0" borderId="0" xfId="0" applyNumberFormat="1" applyFont="1"/>
    <xf numFmtId="0" fontId="11" fillId="0" borderId="12" xfId="0" applyFont="1" applyBorder="1" applyAlignment="1">
      <alignment horizontal="center" vertical="center"/>
    </xf>
    <xf numFmtId="0" fontId="20" fillId="0" borderId="0" xfId="0" applyFont="1"/>
    <xf numFmtId="0" fontId="20" fillId="0" borderId="11" xfId="0" applyFont="1" applyBorder="1"/>
    <xf numFmtId="0" fontId="10" fillId="0" borderId="12" xfId="0" applyFont="1" applyBorder="1" applyAlignment="1">
      <alignment horizontal="center"/>
    </xf>
    <xf numFmtId="0" fontId="11" fillId="0" borderId="11" xfId="0" applyFont="1" applyBorder="1" applyAlignment="1">
      <alignment horizontal="center"/>
    </xf>
    <xf numFmtId="3" fontId="10" fillId="0" borderId="0" xfId="0" applyNumberFormat="1" applyFont="1" applyBorder="1"/>
    <xf numFmtId="3" fontId="13" fillId="0" borderId="16" xfId="0" applyNumberFormat="1" applyFont="1" applyBorder="1"/>
    <xf numFmtId="3" fontId="10" fillId="0" borderId="11" xfId="2" applyNumberFormat="1" applyFont="1" applyBorder="1" applyAlignment="1">
      <alignment horizontal="right" vertical="center" wrapText="1"/>
    </xf>
    <xf numFmtId="3" fontId="11" fillId="0" borderId="11" xfId="2" applyNumberFormat="1" applyFont="1" applyBorder="1" applyAlignment="1">
      <alignment horizontal="right" vertical="center" wrapText="1"/>
    </xf>
    <xf numFmtId="3" fontId="14" fillId="0" borderId="11" xfId="0" applyNumberFormat="1" applyFont="1" applyBorder="1"/>
    <xf numFmtId="0" fontId="23" fillId="0" borderId="11" xfId="0" applyFont="1" applyBorder="1"/>
    <xf numFmtId="0" fontId="23" fillId="0" borderId="11" xfId="0" applyFont="1" applyBorder="1" applyAlignment="1">
      <alignment horizontal="center"/>
    </xf>
    <xf numFmtId="3" fontId="23" fillId="0" borderId="11" xfId="0" applyNumberFormat="1" applyFont="1" applyBorder="1"/>
    <xf numFmtId="3" fontId="23" fillId="0" borderId="11" xfId="0" applyNumberFormat="1" applyFont="1" applyBorder="1" applyAlignment="1">
      <alignment horizontal="right"/>
    </xf>
    <xf numFmtId="0" fontId="10" fillId="0" borderId="17" xfId="0" applyFont="1" applyBorder="1"/>
    <xf numFmtId="0" fontId="10" fillId="0" borderId="18" xfId="0" applyFont="1" applyBorder="1"/>
    <xf numFmtId="0" fontId="0" fillId="0" borderId="18" xfId="0" applyBorder="1"/>
    <xf numFmtId="0" fontId="0" fillId="0" borderId="19" xfId="0" applyBorder="1"/>
    <xf numFmtId="0" fontId="0" fillId="0" borderId="20" xfId="0" applyBorder="1"/>
    <xf numFmtId="0" fontId="10" fillId="0" borderId="21" xfId="0" applyFont="1" applyBorder="1"/>
    <xf numFmtId="0" fontId="11" fillId="0" borderId="21" xfId="0" applyFont="1" applyBorder="1"/>
    <xf numFmtId="0" fontId="10" fillId="0" borderId="21" xfId="0" applyNumberFormat="1" applyFont="1" applyBorder="1"/>
    <xf numFmtId="0" fontId="10" fillId="0" borderId="22" xfId="0" applyFont="1" applyBorder="1"/>
    <xf numFmtId="0" fontId="10" fillId="0" borderId="6" xfId="0" applyFont="1" applyBorder="1"/>
    <xf numFmtId="0" fontId="0" fillId="0" borderId="23" xfId="0" applyBorder="1"/>
    <xf numFmtId="0" fontId="10" fillId="0" borderId="21" xfId="0" applyFont="1" applyBorder="1" applyAlignment="1"/>
    <xf numFmtId="0" fontId="0" fillId="0" borderId="22" xfId="0" applyBorder="1"/>
    <xf numFmtId="3" fontId="11" fillId="0" borderId="11" xfId="0" applyNumberFormat="1" applyFont="1" applyBorder="1"/>
    <xf numFmtId="3" fontId="11" fillId="0" borderId="11" xfId="0" applyNumberFormat="1" applyFont="1" applyBorder="1" applyAlignment="1">
      <alignmen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0" borderId="11" xfId="0" applyFont="1" applyBorder="1" applyAlignment="1">
      <alignment horizontal="left"/>
    </xf>
    <xf numFmtId="37" fontId="42" fillId="0" borderId="0" xfId="0" applyNumberFormat="1" applyFont="1" applyBorder="1"/>
    <xf numFmtId="37" fontId="42" fillId="0" borderId="0" xfId="0" applyNumberFormat="1" applyFont="1"/>
    <xf numFmtId="0" fontId="25" fillId="0" borderId="0" xfId="5" applyFont="1" applyFill="1" applyBorder="1" applyAlignment="1">
      <alignment vertical="center"/>
    </xf>
    <xf numFmtId="1" fontId="15" fillId="0" borderId="19"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9" fillId="0" borderId="0" xfId="0" applyFont="1" applyAlignment="1">
      <alignment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43" fillId="0" borderId="0" xfId="7" applyNumberFormat="1" applyFont="1" applyFill="1" applyBorder="1" applyAlignment="1">
      <alignment vertical="center"/>
    </xf>
    <xf numFmtId="37" fontId="43" fillId="0" borderId="0" xfId="7" applyNumberFormat="1" applyFont="1" applyFill="1" applyBorder="1" applyAlignment="1">
      <alignment vertical="center"/>
    </xf>
    <xf numFmtId="3" fontId="44" fillId="0" borderId="0" xfId="0" applyNumberFormat="1" applyFont="1"/>
    <xf numFmtId="0" fontId="14" fillId="0" borderId="0" xfId="6" applyFont="1" applyAlignment="1">
      <alignment vertical="center"/>
    </xf>
    <xf numFmtId="0" fontId="13" fillId="0" borderId="0" xfId="5" applyFont="1"/>
    <xf numFmtId="0" fontId="15" fillId="0" borderId="0" xfId="0" applyFont="1" applyAlignment="1">
      <alignment horizontal="left" vertical="center" wrapText="1"/>
    </xf>
    <xf numFmtId="0" fontId="18" fillId="0" borderId="11" xfId="0" applyFont="1" applyBorder="1" applyAlignment="1">
      <alignment horizontal="left" vertical="center"/>
    </xf>
    <xf numFmtId="0" fontId="10" fillId="0" borderId="11" xfId="0" applyFont="1" applyBorder="1" applyAlignment="1">
      <alignment horizontal="left" vertical="center"/>
    </xf>
    <xf numFmtId="0" fontId="18" fillId="0" borderId="11" xfId="0" applyFont="1" applyBorder="1" applyAlignment="1">
      <alignment horizontal="left" vertical="center" wrapText="1"/>
    </xf>
    <xf numFmtId="3" fontId="31" fillId="0" borderId="11" xfId="0" applyNumberFormat="1" applyFont="1" applyBorder="1" applyAlignment="1">
      <alignment horizontal="right" vertical="center"/>
    </xf>
    <xf numFmtId="1" fontId="15" fillId="0" borderId="11" xfId="0" applyNumberFormat="1" applyFont="1" applyBorder="1" applyAlignment="1">
      <alignment horizontal="center" vertical="center" wrapText="1"/>
    </xf>
    <xf numFmtId="0" fontId="11" fillId="0" borderId="11" xfId="0" applyFont="1" applyBorder="1" applyAlignment="1">
      <alignment horizontal="left" vertical="center"/>
    </xf>
    <xf numFmtId="0" fontId="18" fillId="0" borderId="11" xfId="0" applyFont="1" applyBorder="1" applyAlignment="1">
      <alignment vertical="center"/>
    </xf>
    <xf numFmtId="0" fontId="15" fillId="0" borderId="11" xfId="0" applyFont="1" applyBorder="1" applyAlignment="1">
      <alignment vertical="center"/>
    </xf>
    <xf numFmtId="0" fontId="27" fillId="0" borderId="11" xfId="0" applyNumberFormat="1" applyFont="1" applyFill="1" applyBorder="1" applyAlignment="1" applyProtection="1">
      <alignment wrapText="1"/>
    </xf>
    <xf numFmtId="0" fontId="18" fillId="0" borderId="11" xfId="0" applyFont="1" applyBorder="1" applyAlignment="1">
      <alignment horizontal="left"/>
    </xf>
    <xf numFmtId="0" fontId="27" fillId="0" borderId="11" xfId="0" applyNumberFormat="1" applyFont="1" applyFill="1" applyBorder="1" applyAlignment="1" applyProtection="1">
      <alignment horizontal="left" wrapText="1" indent="2"/>
    </xf>
    <xf numFmtId="0" fontId="28" fillId="0" borderId="11" xfId="3" applyNumberFormat="1" applyFont="1" applyFill="1" applyBorder="1" applyAlignment="1" applyProtection="1">
      <alignment wrapText="1"/>
    </xf>
    <xf numFmtId="0" fontId="30" fillId="0" borderId="11" xfId="3" applyNumberFormat="1" applyFont="1" applyFill="1" applyBorder="1" applyAlignment="1" applyProtection="1">
      <alignment wrapText="1"/>
    </xf>
    <xf numFmtId="0" fontId="9" fillId="0" borderId="0" xfId="2" applyFont="1" applyAlignment="1"/>
    <xf numFmtId="0" fontId="15" fillId="0" borderId="0" xfId="2" applyFont="1" applyAlignment="1">
      <alignment horizontal="left"/>
    </xf>
    <xf numFmtId="0" fontId="10" fillId="0" borderId="0" xfId="0" applyFont="1" applyBorder="1" applyAlignment="1">
      <alignment horizontal="center"/>
    </xf>
    <xf numFmtId="0" fontId="10" fillId="0" borderId="11" xfId="0" applyFont="1" applyBorder="1" applyAlignment="1">
      <alignment horizontal="center" vertical="center" wrapText="1"/>
    </xf>
    <xf numFmtId="0" fontId="33" fillId="0" borderId="0" xfId="0" applyFont="1" applyAlignment="1">
      <alignment horizontal="center" wrapText="1"/>
    </xf>
    <xf numFmtId="0" fontId="11"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80" fontId="10" fillId="0" borderId="13" xfId="0" applyNumberFormat="1" applyFont="1" applyBorder="1" applyAlignment="1">
      <alignment horizontal="center" vertical="center"/>
    </xf>
    <xf numFmtId="0" fontId="14" fillId="0" borderId="11" xfId="0" applyFont="1" applyBorder="1" applyAlignment="1">
      <alignment horizontal="center"/>
    </xf>
    <xf numFmtId="0" fontId="10" fillId="0" borderId="24" xfId="0" applyFont="1" applyFill="1" applyBorder="1" applyAlignment="1">
      <alignment horizontal="center"/>
    </xf>
    <xf numFmtId="0" fontId="11" fillId="0" borderId="21" xfId="0" applyFont="1" applyBorder="1" applyAlignment="1">
      <alignment horizontal="left"/>
    </xf>
    <xf numFmtId="0" fontId="0" fillId="0" borderId="21" xfId="0" applyBorder="1"/>
    <xf numFmtId="0" fontId="11" fillId="0" borderId="14" xfId="0" applyFont="1" applyBorder="1" applyAlignment="1">
      <alignment horizontal="center"/>
    </xf>
    <xf numFmtId="0" fontId="11" fillId="0" borderId="12" xfId="0" applyFont="1" applyBorder="1" applyAlignment="1">
      <alignment horizontal="center"/>
    </xf>
    <xf numFmtId="3" fontId="0" fillId="0" borderId="11" xfId="0" applyNumberFormat="1" applyBorder="1"/>
    <xf numFmtId="3" fontId="1" fillId="0" borderId="11" xfId="0" applyNumberFormat="1" applyFont="1" applyBorder="1"/>
    <xf numFmtId="3" fontId="3" fillId="0" borderId="11" xfId="0" applyNumberFormat="1" applyFont="1" applyBorder="1"/>
    <xf numFmtId="3" fontId="10" fillId="0" borderId="14" xfId="0" applyNumberFormat="1" applyFont="1" applyBorder="1"/>
    <xf numFmtId="3" fontId="11" fillId="0" borderId="14" xfId="0" applyNumberFormat="1" applyFont="1" applyBorder="1"/>
    <xf numFmtId="0" fontId="10" fillId="0" borderId="0" xfId="0" applyFont="1" applyBorder="1" applyAlignment="1"/>
    <xf numFmtId="0" fontId="0" fillId="0" borderId="17" xfId="0" applyBorder="1"/>
    <xf numFmtId="3" fontId="1" fillId="0" borderId="0" xfId="0" applyNumberFormat="1" applyFont="1" applyBorder="1"/>
    <xf numFmtId="3" fontId="10" fillId="0" borderId="19" xfId="0" applyNumberFormat="1" applyFont="1" applyBorder="1"/>
    <xf numFmtId="9" fontId="10" fillId="0" borderId="11" xfId="0" applyNumberFormat="1" applyFont="1" applyBorder="1" applyAlignment="1">
      <alignment horizontal="center"/>
    </xf>
    <xf numFmtId="0" fontId="34" fillId="0" borderId="0" xfId="0" applyFont="1" applyBorder="1"/>
    <xf numFmtId="0" fontId="35" fillId="0" borderId="0" xfId="0" applyFont="1" applyBorder="1"/>
    <xf numFmtId="0" fontId="14" fillId="0" borderId="0" xfId="0" applyFont="1" applyBorder="1"/>
    <xf numFmtId="3" fontId="10" fillId="0" borderId="11" xfId="0" applyNumberFormat="1" applyFont="1" applyBorder="1" applyAlignment="1">
      <alignment horizontal="center"/>
    </xf>
    <xf numFmtId="3" fontId="0" fillId="0" borderId="0" xfId="0" applyNumberFormat="1" applyBorder="1"/>
    <xf numFmtId="0" fontId="36" fillId="0" borderId="0" xfId="0" applyFont="1"/>
    <xf numFmtId="0" fontId="37" fillId="0" borderId="0" xfId="0" applyFont="1"/>
    <xf numFmtId="0" fontId="13" fillId="0" borderId="0" xfId="0" applyFont="1" applyBorder="1"/>
    <xf numFmtId="3" fontId="11" fillId="0" borderId="0" xfId="0" applyNumberFormat="1" applyFont="1" applyBorder="1"/>
    <xf numFmtId="0" fontId="10" fillId="0" borderId="20" xfId="0" applyFont="1" applyBorder="1"/>
    <xf numFmtId="0" fontId="3" fillId="0" borderId="0" xfId="0" applyFont="1" applyBorder="1"/>
    <xf numFmtId="3" fontId="3" fillId="0" borderId="0" xfId="0" applyNumberFormat="1" applyFont="1" applyBorder="1"/>
    <xf numFmtId="0" fontId="45" fillId="0" borderId="0" xfId="0" applyFont="1"/>
    <xf numFmtId="0" fontId="38" fillId="0" borderId="0" xfId="0" applyFont="1"/>
    <xf numFmtId="3" fontId="10" fillId="0" borderId="11" xfId="0" applyNumberFormat="1" applyFont="1" applyBorder="1" applyAlignment="1">
      <alignment horizontal="right" vertical="center"/>
    </xf>
    <xf numFmtId="3" fontId="0" fillId="0" borderId="0" xfId="0" applyNumberFormat="1"/>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1" xfId="0" applyNumberFormat="1" applyFont="1" applyBorder="1" applyAlignment="1">
      <alignment horizontal="right" vertical="center"/>
    </xf>
    <xf numFmtId="3" fontId="35" fillId="0" borderId="11" xfId="1" applyNumberFormat="1" applyFont="1" applyBorder="1"/>
    <xf numFmtId="0" fontId="15" fillId="0" borderId="0" xfId="0" applyNumberFormat="1" applyFont="1" applyAlignment="1">
      <alignment horizontal="left"/>
    </xf>
    <xf numFmtId="3" fontId="0" fillId="0" borderId="11" xfId="0" applyNumberFormat="1" applyFill="1" applyBorder="1"/>
    <xf numFmtId="0" fontId="11" fillId="0" borderId="7" xfId="0" applyFont="1" applyBorder="1" applyAlignment="1">
      <alignment horizontal="center"/>
    </xf>
    <xf numFmtId="0" fontId="12" fillId="0" borderId="0" xfId="0" applyFont="1" applyBorder="1" applyAlignment="1">
      <alignment horizontal="center"/>
    </xf>
    <xf numFmtId="0" fontId="11" fillId="0" borderId="18"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1" fillId="0" borderId="6" xfId="0" applyNumberFormat="1" applyFont="1" applyBorder="1" applyAlignment="1">
      <alignment horizontal="center"/>
    </xf>
    <xf numFmtId="0" fontId="13" fillId="0" borderId="0" xfId="7" applyNumberFormat="1" applyFont="1" applyFill="1" applyBorder="1" applyAlignment="1">
      <alignment horizontal="left" vertical="center" wrapText="1"/>
    </xf>
    <xf numFmtId="0" fontId="15" fillId="0" borderId="0" xfId="0" applyFont="1" applyAlignment="1">
      <alignment horizontal="right"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32" fillId="0" borderId="0" xfId="7" applyNumberFormat="1" applyFont="1" applyFill="1" applyBorder="1" applyAlignment="1">
      <alignment horizontal="lef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24" fillId="0" borderId="11" xfId="3" applyNumberFormat="1" applyFont="1" applyFill="1" applyBorder="1" applyAlignment="1" applyProtection="1">
      <alignment horizontal="left" wrapText="1"/>
    </xf>
    <xf numFmtId="0" fontId="15" fillId="0" borderId="0" xfId="0" applyFont="1" applyAlignment="1">
      <alignment horizontal="center" vertical="center" wrapText="1"/>
    </xf>
    <xf numFmtId="0" fontId="18" fillId="0" borderId="0" xfId="0" applyFont="1" applyAlignment="1">
      <alignment horizontal="center"/>
    </xf>
    <xf numFmtId="0" fontId="15" fillId="0" borderId="11" xfId="0" applyFont="1" applyBorder="1" applyAlignment="1">
      <alignment horizontal="center" vertical="center"/>
    </xf>
    <xf numFmtId="0" fontId="11" fillId="0" borderId="11" xfId="0" applyFont="1" applyBorder="1" applyAlignment="1">
      <alignment horizontal="left" vertical="center" wrapText="1"/>
    </xf>
    <xf numFmtId="0" fontId="24" fillId="0" borderId="11" xfId="0" applyNumberFormat="1" applyFont="1" applyFill="1" applyBorder="1" applyAlignment="1" applyProtection="1">
      <alignment horizontal="left" wrapText="1"/>
    </xf>
    <xf numFmtId="0" fontId="11" fillId="0" borderId="11" xfId="0" applyFont="1" applyBorder="1" applyAlignment="1">
      <alignment horizontal="left"/>
    </xf>
    <xf numFmtId="0" fontId="15" fillId="0" borderId="0" xfId="0" applyFont="1" applyAlignment="1">
      <alignment horizontal="center" vertical="center"/>
    </xf>
    <xf numFmtId="0" fontId="22" fillId="0" borderId="0" xfId="0" applyFont="1" applyAlignment="1">
      <alignment horizontal="center" vertical="center"/>
    </xf>
    <xf numFmtId="0" fontId="15" fillId="0" borderId="0" xfId="2"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33" fillId="0" borderId="0" xfId="0" applyFont="1" applyAlignment="1">
      <alignment horizontal="center" wrapText="1"/>
    </xf>
    <xf numFmtId="0" fontId="11" fillId="0" borderId="11" xfId="0" applyFont="1" applyBorder="1" applyAlignment="1">
      <alignment horizontal="center"/>
    </xf>
    <xf numFmtId="0" fontId="10" fillId="0" borderId="11" xfId="0" applyFont="1" applyBorder="1" applyAlignment="1">
      <alignment horizontal="left"/>
    </xf>
    <xf numFmtId="0" fontId="10" fillId="0" borderId="15" xfId="0" applyFont="1" applyBorder="1" applyAlignment="1">
      <alignment horizontal="left"/>
    </xf>
    <xf numFmtId="0" fontId="10" fillId="0" borderId="7" xfId="0" applyFont="1" applyBorder="1" applyAlignment="1">
      <alignment horizontal="left"/>
    </xf>
    <xf numFmtId="0" fontId="10" fillId="0" borderId="14" xfId="0" applyFont="1" applyBorder="1" applyAlignment="1">
      <alignment horizontal="left"/>
    </xf>
    <xf numFmtId="0" fontId="33" fillId="0" borderId="21"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0" borderId="21" xfId="0" applyFont="1" applyBorder="1" applyAlignment="1">
      <alignment horizontal="left"/>
    </xf>
    <xf numFmtId="0" fontId="11" fillId="0" borderId="0" xfId="0" applyFont="1" applyBorder="1" applyAlignment="1">
      <alignment horizontal="left"/>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9" fillId="0" borderId="11" xfId="0" applyFont="1" applyBorder="1" applyAlignment="1">
      <alignment horizont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6" xfId="0" applyBorder="1" applyAlignment="1">
      <alignment horizontal="center"/>
    </xf>
    <xf numFmtId="0" fontId="10" fillId="0" borderId="15"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14" fillId="0" borderId="0" xfId="0" applyFont="1" applyBorder="1" applyAlignment="1">
      <alignment horizontal="center"/>
    </xf>
    <xf numFmtId="0" fontId="10" fillId="0" borderId="21" xfId="0" applyFont="1" applyBorder="1" applyAlignment="1">
      <alignment horizontal="left" wrapText="1"/>
    </xf>
    <xf numFmtId="0" fontId="10" fillId="0" borderId="0" xfId="0" applyFont="1" applyBorder="1" applyAlignment="1">
      <alignment horizontal="left" wrapText="1"/>
    </xf>
    <xf numFmtId="0" fontId="10" fillId="0" borderId="20" xfId="0" applyFont="1" applyBorder="1" applyAlignment="1">
      <alignment horizontal="left" wrapText="1"/>
    </xf>
    <xf numFmtId="0" fontId="11" fillId="0" borderId="17" xfId="0" applyFont="1" applyBorder="1" applyAlignment="1">
      <alignment horizontal="left"/>
    </xf>
    <xf numFmtId="0" fontId="11" fillId="0" borderId="18" xfId="0" applyFont="1" applyBorder="1" applyAlignment="1">
      <alignment horizontal="left"/>
    </xf>
    <xf numFmtId="0" fontId="11" fillId="0" borderId="15" xfId="0" applyFont="1" applyBorder="1" applyAlignment="1">
      <alignment horizontal="center"/>
    </xf>
    <xf numFmtId="0" fontId="11" fillId="0" borderId="14" xfId="0" applyFont="1" applyBorder="1" applyAlignment="1">
      <alignment horizontal="center"/>
    </xf>
    <xf numFmtId="0" fontId="13" fillId="0" borderId="11" xfId="0" applyFont="1" applyBorder="1" applyAlignment="1">
      <alignment horizontal="left"/>
    </xf>
  </cellXfs>
  <cellStyles count="8">
    <cellStyle name="Comma_21.Aktivet Afatgjata Materiale  09" xfId="1"/>
    <cellStyle name="Normal" xfId="0" builtinId="0"/>
    <cellStyle name="Normal 2" xfId="2"/>
    <cellStyle name="Normal 21 2" xfId="3"/>
    <cellStyle name="Normal 22 2" xfId="4"/>
    <cellStyle name="Normal 3" xfId="5"/>
    <cellStyle name="Normal_Albania_-__Income_Statement_September_2009" xfId="6"/>
    <cellStyle name="Normal_SHEET"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55"/>
  <sheetViews>
    <sheetView view="pageBreakPreview" topLeftCell="A13" zoomScaleNormal="100" zoomScaleSheetLayoutView="100" workbookViewId="0">
      <selection activeCell="K44" sqref="K44"/>
    </sheetView>
  </sheetViews>
  <sheetFormatPr defaultColWidth="8.85546875" defaultRowHeight="12.75" x14ac:dyDescent="0.2"/>
  <cols>
    <col min="1" max="1" width="2.85546875" customWidth="1"/>
    <col min="4" max="4" width="11.42578125" customWidth="1"/>
    <col min="5" max="5" width="9.140625" customWidth="1"/>
    <col min="6" max="6" width="10.140625" customWidth="1"/>
    <col min="7" max="7" width="11.7109375" customWidth="1"/>
    <col min="8" max="8" width="16.140625" customWidth="1"/>
    <col min="9" max="9" width="5.85546875" customWidth="1"/>
    <col min="10" max="10" width="5.140625" hidden="1" customWidth="1"/>
  </cols>
  <sheetData>
    <row r="1" spans="2:15" ht="13.5" thickBot="1" x14ac:dyDescent="0.25"/>
    <row r="2" spans="2:15" x14ac:dyDescent="0.2">
      <c r="B2" s="13"/>
      <c r="C2" s="14"/>
      <c r="D2" s="14"/>
      <c r="E2" s="14"/>
      <c r="F2" s="14"/>
      <c r="G2" s="14"/>
      <c r="H2" s="14"/>
      <c r="I2" s="15"/>
    </row>
    <row r="3" spans="2:15" x14ac:dyDescent="0.2">
      <c r="B3" s="10"/>
      <c r="C3" s="11" t="s">
        <v>0</v>
      </c>
      <c r="D3" s="11"/>
      <c r="E3" s="11"/>
      <c r="F3" s="57" t="s">
        <v>392</v>
      </c>
      <c r="G3" s="57"/>
      <c r="H3" s="57"/>
      <c r="I3" s="12"/>
    </row>
    <row r="4" spans="2:15" x14ac:dyDescent="0.2">
      <c r="B4" s="10"/>
      <c r="C4" s="11" t="s">
        <v>1</v>
      </c>
      <c r="D4" s="11"/>
      <c r="E4" s="11"/>
      <c r="F4" s="75" t="s">
        <v>393</v>
      </c>
      <c r="G4" s="75"/>
      <c r="H4" s="75"/>
      <c r="I4" s="12"/>
      <c r="M4" s="1"/>
      <c r="N4" s="1"/>
      <c r="O4" s="1"/>
    </row>
    <row r="5" spans="2:15" x14ac:dyDescent="0.2">
      <c r="B5" s="10"/>
      <c r="C5" s="11" t="s">
        <v>2</v>
      </c>
      <c r="D5" s="11"/>
      <c r="E5" s="236" t="s">
        <v>358</v>
      </c>
      <c r="F5" s="236"/>
      <c r="G5" s="236"/>
      <c r="H5" s="236"/>
      <c r="I5" s="12"/>
      <c r="M5" s="1"/>
      <c r="N5" s="1"/>
      <c r="O5" s="1"/>
    </row>
    <row r="6" spans="2:15" x14ac:dyDescent="0.2">
      <c r="B6" s="10"/>
      <c r="C6" s="11"/>
      <c r="D6" s="11"/>
      <c r="E6" s="11"/>
      <c r="F6" s="11"/>
      <c r="G6" s="235"/>
      <c r="H6" s="235"/>
      <c r="I6" s="12"/>
      <c r="M6" s="112"/>
      <c r="N6" s="112"/>
      <c r="O6" s="112"/>
    </row>
    <row r="7" spans="2:15" x14ac:dyDescent="0.2">
      <c r="B7" s="10"/>
      <c r="C7" s="16" t="s">
        <v>3</v>
      </c>
      <c r="D7" s="11"/>
      <c r="E7" s="17"/>
      <c r="F7" s="237"/>
      <c r="G7" s="237"/>
      <c r="H7" s="17"/>
      <c r="I7" s="12"/>
      <c r="M7" s="112"/>
      <c r="N7" s="112"/>
      <c r="O7" s="112"/>
    </row>
    <row r="8" spans="2:15" x14ac:dyDescent="0.2">
      <c r="B8" s="10"/>
      <c r="C8" s="16" t="s">
        <v>4</v>
      </c>
      <c r="D8" s="11"/>
      <c r="E8" s="18"/>
      <c r="F8" s="232"/>
      <c r="G8" s="232"/>
      <c r="H8" s="18"/>
      <c r="I8" s="12"/>
      <c r="M8" s="1"/>
      <c r="N8" s="1"/>
      <c r="O8" s="1"/>
    </row>
    <row r="9" spans="2:15" x14ac:dyDescent="0.2">
      <c r="B9" s="10"/>
      <c r="C9" s="11"/>
      <c r="D9" s="11"/>
      <c r="E9" s="11"/>
      <c r="F9" s="11"/>
      <c r="G9" s="11"/>
      <c r="H9" s="11"/>
      <c r="I9" s="12"/>
    </row>
    <row r="10" spans="2:15" x14ac:dyDescent="0.2">
      <c r="B10" s="10"/>
      <c r="C10" s="16" t="s">
        <v>5</v>
      </c>
      <c r="D10" s="11"/>
      <c r="E10" s="236" t="s">
        <v>394</v>
      </c>
      <c r="F10" s="236"/>
      <c r="G10" s="236"/>
      <c r="H10" s="236"/>
      <c r="I10" s="12"/>
    </row>
    <row r="11" spans="2:15" x14ac:dyDescent="0.2">
      <c r="B11" s="10"/>
      <c r="C11" s="11"/>
      <c r="D11" s="11"/>
      <c r="E11" s="232"/>
      <c r="F11" s="232"/>
      <c r="G11" s="232"/>
      <c r="H11" s="232"/>
      <c r="I11" s="12"/>
    </row>
    <row r="12" spans="2:15" x14ac:dyDescent="0.2">
      <c r="B12" s="10"/>
      <c r="C12" s="11"/>
      <c r="D12" s="11"/>
      <c r="E12" s="234"/>
      <c r="F12" s="234"/>
      <c r="G12" s="234"/>
      <c r="H12" s="234"/>
      <c r="I12" s="12"/>
    </row>
    <row r="13" spans="2:15" x14ac:dyDescent="0.2">
      <c r="B13" s="10"/>
      <c r="C13" s="11"/>
      <c r="D13" s="11"/>
      <c r="E13" s="235"/>
      <c r="F13" s="235"/>
      <c r="G13" s="235"/>
      <c r="H13" s="235"/>
      <c r="I13" s="12"/>
    </row>
    <row r="14" spans="2:15" x14ac:dyDescent="0.2">
      <c r="B14" s="10"/>
      <c r="C14" s="11"/>
      <c r="D14" s="11"/>
      <c r="E14" s="11"/>
      <c r="F14" s="11"/>
      <c r="G14" s="11"/>
      <c r="H14" s="11"/>
      <c r="I14" s="12"/>
    </row>
    <row r="15" spans="2:15" x14ac:dyDescent="0.2">
      <c r="B15" s="10"/>
      <c r="C15" s="11"/>
      <c r="D15" s="11"/>
      <c r="E15" s="11"/>
      <c r="F15" s="11"/>
      <c r="G15" s="11"/>
      <c r="H15" s="11"/>
      <c r="I15" s="12"/>
    </row>
    <row r="16" spans="2:15" x14ac:dyDescent="0.2">
      <c r="B16" s="10"/>
      <c r="C16" s="11"/>
      <c r="D16" s="11"/>
      <c r="E16" s="11"/>
      <c r="F16" s="11"/>
      <c r="G16" s="11"/>
      <c r="H16" s="11"/>
      <c r="I16" s="12"/>
    </row>
    <row r="17" spans="2:9" x14ac:dyDescent="0.2">
      <c r="B17" s="10"/>
      <c r="C17" s="11"/>
      <c r="D17" s="11"/>
      <c r="E17" s="11"/>
      <c r="F17" s="11"/>
      <c r="G17" s="11"/>
      <c r="H17" s="11"/>
      <c r="I17" s="12"/>
    </row>
    <row r="18" spans="2:9" x14ac:dyDescent="0.2">
      <c r="B18" s="10"/>
      <c r="C18" s="11"/>
      <c r="D18" s="11"/>
      <c r="E18" s="11"/>
      <c r="F18" s="11"/>
      <c r="G18" s="11"/>
      <c r="H18" s="11"/>
      <c r="I18" s="12"/>
    </row>
    <row r="19" spans="2:9" ht="22.5" x14ac:dyDescent="0.3">
      <c r="B19" s="10"/>
      <c r="C19" s="233" t="s">
        <v>6</v>
      </c>
      <c r="D19" s="233"/>
      <c r="E19" s="233"/>
      <c r="F19" s="233"/>
      <c r="G19" s="233"/>
      <c r="H19" s="233"/>
      <c r="I19" s="12"/>
    </row>
    <row r="20" spans="2:9" x14ac:dyDescent="0.2">
      <c r="B20" s="10"/>
      <c r="C20" s="11"/>
      <c r="D20" s="11"/>
      <c r="E20" s="11"/>
      <c r="F20" s="11"/>
      <c r="G20" s="11"/>
      <c r="H20" s="11"/>
      <c r="I20" s="12"/>
    </row>
    <row r="21" spans="2:9" x14ac:dyDescent="0.2">
      <c r="B21" s="10"/>
      <c r="C21" s="70" t="s">
        <v>89</v>
      </c>
      <c r="D21" s="70"/>
      <c r="E21" s="70"/>
      <c r="F21" s="70"/>
      <c r="G21" s="70"/>
      <c r="H21" s="70"/>
      <c r="I21" s="12"/>
    </row>
    <row r="22" spans="2:9" x14ac:dyDescent="0.2">
      <c r="B22" s="10" t="s">
        <v>359</v>
      </c>
      <c r="C22" s="70"/>
      <c r="D22" s="70"/>
      <c r="E22" s="70"/>
      <c r="F22" s="70"/>
      <c r="G22" s="70"/>
      <c r="H22" s="70"/>
      <c r="I22" s="12"/>
    </row>
    <row r="23" spans="2:9" x14ac:dyDescent="0.2">
      <c r="B23" s="10"/>
      <c r="C23" s="11"/>
      <c r="D23" s="11"/>
      <c r="E23" s="11"/>
      <c r="F23" s="11"/>
      <c r="G23" s="11"/>
      <c r="H23" s="11"/>
      <c r="I23" s="12"/>
    </row>
    <row r="24" spans="2:9" x14ac:dyDescent="0.2">
      <c r="B24" s="10"/>
      <c r="C24" s="11"/>
      <c r="D24" s="11"/>
      <c r="E24" s="11"/>
      <c r="F24" s="11"/>
      <c r="G24" s="11"/>
      <c r="H24" s="11"/>
      <c r="I24" s="12"/>
    </row>
    <row r="25" spans="2:9" x14ac:dyDescent="0.2">
      <c r="B25" s="10"/>
      <c r="C25" s="11"/>
      <c r="D25" s="11"/>
      <c r="E25" s="11"/>
      <c r="F25" s="11"/>
      <c r="G25" s="11"/>
      <c r="H25" s="11"/>
      <c r="I25" s="12"/>
    </row>
    <row r="26" spans="2:9" ht="18.75" x14ac:dyDescent="0.3">
      <c r="B26" s="10"/>
      <c r="C26" s="11"/>
      <c r="D26" s="71" t="s">
        <v>7</v>
      </c>
      <c r="E26" s="71"/>
      <c r="F26" s="71">
        <v>2021</v>
      </c>
      <c r="G26" s="17"/>
      <c r="H26" s="11"/>
      <c r="I26" s="12"/>
    </row>
    <row r="27" spans="2:9" x14ac:dyDescent="0.2">
      <c r="B27" s="10"/>
      <c r="C27" s="11"/>
      <c r="D27" s="11"/>
      <c r="E27" s="11"/>
      <c r="F27" s="11"/>
      <c r="G27" s="11"/>
      <c r="H27" s="11"/>
      <c r="I27" s="12"/>
    </row>
    <row r="28" spans="2:9" x14ac:dyDescent="0.2">
      <c r="B28" s="10"/>
      <c r="C28" s="11"/>
      <c r="D28" s="11"/>
      <c r="E28" s="11"/>
      <c r="F28" s="11"/>
      <c r="G28" s="11"/>
      <c r="H28" s="11"/>
      <c r="I28" s="12"/>
    </row>
    <row r="29" spans="2:9" x14ac:dyDescent="0.2">
      <c r="B29" s="10"/>
      <c r="C29" s="11"/>
      <c r="D29" s="11"/>
      <c r="E29" s="11"/>
      <c r="F29" s="11"/>
      <c r="G29" s="11"/>
      <c r="H29" s="11"/>
      <c r="I29" s="12"/>
    </row>
    <row r="30" spans="2:9" x14ac:dyDescent="0.2">
      <c r="B30" s="10"/>
      <c r="C30" s="11"/>
      <c r="D30" s="11"/>
      <c r="E30" s="11"/>
      <c r="F30" s="11"/>
      <c r="G30" s="11"/>
      <c r="H30" s="11"/>
      <c r="I30" s="12"/>
    </row>
    <row r="31" spans="2:9" x14ac:dyDescent="0.2">
      <c r="B31" s="10"/>
      <c r="C31" s="11"/>
      <c r="D31" s="11"/>
      <c r="E31" s="11"/>
      <c r="F31" s="11"/>
      <c r="G31" s="11"/>
      <c r="H31" s="11"/>
      <c r="I31" s="12"/>
    </row>
    <row r="32" spans="2:9" x14ac:dyDescent="0.2">
      <c r="B32" s="10"/>
      <c r="C32" s="11"/>
      <c r="D32" s="11"/>
      <c r="E32" s="11"/>
      <c r="F32" s="11"/>
      <c r="G32" s="11"/>
      <c r="H32" s="11"/>
      <c r="I32" s="12"/>
    </row>
    <row r="33" spans="2:9" x14ac:dyDescent="0.2">
      <c r="B33" s="10"/>
      <c r="C33" s="11"/>
      <c r="D33" s="11"/>
      <c r="E33" s="11"/>
      <c r="F33" s="11"/>
      <c r="G33" s="11"/>
      <c r="H33" s="11"/>
      <c r="I33" s="12"/>
    </row>
    <row r="34" spans="2:9" x14ac:dyDescent="0.2">
      <c r="B34" s="10"/>
      <c r="C34" s="11"/>
      <c r="D34" s="11"/>
      <c r="E34" s="11"/>
      <c r="F34" s="11"/>
      <c r="G34" s="11"/>
      <c r="H34" s="11"/>
      <c r="I34" s="12"/>
    </row>
    <row r="35" spans="2:9" x14ac:dyDescent="0.2">
      <c r="B35" s="10"/>
      <c r="C35" s="11" t="s">
        <v>8</v>
      </c>
      <c r="D35" s="11"/>
      <c r="E35" s="11"/>
      <c r="F35" s="11"/>
      <c r="G35" s="11"/>
      <c r="H35" s="155" t="s">
        <v>283</v>
      </c>
      <c r="I35" s="74"/>
    </row>
    <row r="36" spans="2:9" x14ac:dyDescent="0.2">
      <c r="B36" s="10"/>
      <c r="C36" s="11" t="s">
        <v>9</v>
      </c>
      <c r="D36" s="11"/>
      <c r="E36" s="11"/>
      <c r="F36" s="11"/>
      <c r="G36" s="11"/>
      <c r="H36" s="153"/>
      <c r="I36" s="74"/>
    </row>
    <row r="37" spans="2:9" x14ac:dyDescent="0.2">
      <c r="B37" s="10"/>
      <c r="C37" s="11" t="s">
        <v>10</v>
      </c>
      <c r="D37" s="11"/>
      <c r="E37" s="11"/>
      <c r="F37" s="11"/>
      <c r="G37" s="11"/>
      <c r="H37" s="153" t="s">
        <v>90</v>
      </c>
      <c r="I37" s="74"/>
    </row>
    <row r="38" spans="2:9" x14ac:dyDescent="0.2">
      <c r="B38" s="10"/>
      <c r="C38" s="11" t="s">
        <v>11</v>
      </c>
      <c r="D38" s="11"/>
      <c r="E38" s="11"/>
      <c r="F38" s="11"/>
      <c r="G38" s="11"/>
      <c r="H38" s="153" t="s">
        <v>90</v>
      </c>
      <c r="I38" s="74"/>
    </row>
    <row r="39" spans="2:9" x14ac:dyDescent="0.2">
      <c r="B39" s="10"/>
      <c r="C39" s="11"/>
      <c r="D39" s="11"/>
      <c r="E39" s="11"/>
      <c r="F39" s="11"/>
      <c r="G39" s="11"/>
      <c r="H39" s="11"/>
      <c r="I39" s="12"/>
    </row>
    <row r="40" spans="2:9" x14ac:dyDescent="0.2">
      <c r="B40" s="10"/>
      <c r="C40" s="11" t="s">
        <v>12</v>
      </c>
      <c r="D40" s="11"/>
      <c r="E40" s="11"/>
      <c r="F40" s="11"/>
      <c r="G40" s="11" t="s">
        <v>13</v>
      </c>
      <c r="H40" s="72" t="s">
        <v>396</v>
      </c>
      <c r="I40" s="12"/>
    </row>
    <row r="41" spans="2:9" x14ac:dyDescent="0.2">
      <c r="B41" s="10"/>
      <c r="C41" s="11"/>
      <c r="D41" s="11"/>
      <c r="E41" s="11"/>
      <c r="F41" s="11"/>
      <c r="G41" s="11" t="s">
        <v>14</v>
      </c>
      <c r="H41" s="73" t="s">
        <v>397</v>
      </c>
      <c r="I41" s="12"/>
    </row>
    <row r="42" spans="2:9" x14ac:dyDescent="0.2">
      <c r="B42" s="19"/>
      <c r="C42" s="20"/>
      <c r="D42" s="20"/>
      <c r="E42" s="20"/>
      <c r="F42" s="20"/>
      <c r="G42" s="20"/>
      <c r="H42" s="20"/>
      <c r="I42" s="12"/>
    </row>
    <row r="43" spans="2:9" x14ac:dyDescent="0.2">
      <c r="B43" s="10"/>
      <c r="C43" s="11" t="s">
        <v>19</v>
      </c>
      <c r="D43" s="11"/>
      <c r="E43" s="11"/>
      <c r="F43" s="39"/>
      <c r="G43" s="17"/>
      <c r="H43" s="72"/>
      <c r="I43" s="12"/>
    </row>
    <row r="44" spans="2:9" x14ac:dyDescent="0.2">
      <c r="B44" s="10"/>
      <c r="C44" s="11"/>
      <c r="D44" s="11"/>
      <c r="E44" s="11"/>
      <c r="F44" s="11"/>
      <c r="G44" s="11"/>
      <c r="H44" s="11"/>
      <c r="I44" s="12"/>
    </row>
    <row r="45" spans="2:9" x14ac:dyDescent="0.2">
      <c r="B45" s="10"/>
      <c r="C45" s="11"/>
      <c r="D45" s="11"/>
      <c r="E45" s="11"/>
      <c r="F45" s="11"/>
      <c r="G45" s="11"/>
      <c r="H45" s="11"/>
      <c r="I45" s="12"/>
    </row>
    <row r="46" spans="2:9" x14ac:dyDescent="0.2">
      <c r="B46" s="10"/>
      <c r="C46" s="11"/>
      <c r="D46" s="11"/>
      <c r="E46" s="11"/>
      <c r="F46" s="11"/>
      <c r="G46" s="11"/>
      <c r="H46" s="11"/>
      <c r="I46" s="12"/>
    </row>
    <row r="47" spans="2:9" x14ac:dyDescent="0.2">
      <c r="B47" s="10"/>
      <c r="C47" s="11"/>
      <c r="D47" s="11"/>
      <c r="E47" s="11"/>
      <c r="F47" s="11"/>
      <c r="G47" s="11"/>
      <c r="H47" s="11"/>
      <c r="I47" s="12"/>
    </row>
    <row r="48" spans="2:9" x14ac:dyDescent="0.2">
      <c r="B48" s="10"/>
      <c r="C48" s="11"/>
      <c r="D48" s="112"/>
      <c r="E48" s="112"/>
      <c r="F48" s="112"/>
      <c r="G48" s="112"/>
      <c r="H48" s="112"/>
      <c r="I48" s="12"/>
    </row>
    <row r="49" spans="2:9" x14ac:dyDescent="0.2">
      <c r="B49" s="10"/>
      <c r="C49" s="11"/>
      <c r="D49" s="112"/>
      <c r="E49" s="112"/>
      <c r="F49" s="11"/>
      <c r="G49" s="11"/>
      <c r="H49" s="11"/>
      <c r="I49" s="12"/>
    </row>
    <row r="50" spans="2:9" x14ac:dyDescent="0.2">
      <c r="B50" s="10"/>
      <c r="C50" s="11"/>
      <c r="D50" s="112"/>
      <c r="E50" s="112"/>
      <c r="F50" s="112"/>
      <c r="G50" s="11"/>
      <c r="H50" s="112"/>
      <c r="I50" s="21"/>
    </row>
    <row r="51" spans="2:9" x14ac:dyDescent="0.2">
      <c r="B51" s="10"/>
      <c r="C51" s="11"/>
      <c r="D51" s="112"/>
      <c r="E51" s="112"/>
      <c r="F51" s="154"/>
      <c r="G51" s="11"/>
      <c r="H51" s="154"/>
      <c r="I51" s="21"/>
    </row>
    <row r="52" spans="2:9" x14ac:dyDescent="0.2">
      <c r="B52" s="10"/>
      <c r="C52" s="11"/>
      <c r="D52" s="112"/>
      <c r="E52" s="112"/>
      <c r="F52" s="154"/>
      <c r="G52" s="11"/>
      <c r="H52" s="154"/>
      <c r="I52" s="21"/>
    </row>
    <row r="53" spans="2:9" x14ac:dyDescent="0.2">
      <c r="B53" s="10"/>
      <c r="C53" s="11"/>
      <c r="D53" s="11"/>
      <c r="E53" s="112"/>
      <c r="F53" s="20"/>
      <c r="G53" s="11"/>
      <c r="H53" s="216"/>
      <c r="I53" s="21"/>
    </row>
    <row r="54" spans="2:9" ht="13.5" thickBot="1" x14ac:dyDescent="0.25">
      <c r="B54" s="22"/>
      <c r="C54" s="23"/>
      <c r="D54" s="23"/>
      <c r="E54" s="23"/>
      <c r="F54" s="23"/>
      <c r="G54" s="23"/>
      <c r="H54" s="23"/>
      <c r="I54" s="24"/>
    </row>
    <row r="55" spans="2:9" x14ac:dyDescent="0.2">
      <c r="B55" s="1"/>
      <c r="C55" s="1"/>
      <c r="D55" s="1"/>
      <c r="E55" s="1"/>
      <c r="F55" s="1"/>
      <c r="G55" s="1"/>
      <c r="H55" s="1"/>
      <c r="I55" s="1"/>
    </row>
  </sheetData>
  <mergeCells count="9">
    <mergeCell ref="E11:H11"/>
    <mergeCell ref="C19:H19"/>
    <mergeCell ref="E12:H12"/>
    <mergeCell ref="E13:H13"/>
    <mergeCell ref="E5:H5"/>
    <mergeCell ref="G6:H6"/>
    <mergeCell ref="F7:G7"/>
    <mergeCell ref="F8:G8"/>
    <mergeCell ref="E10:H10"/>
  </mergeCells>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1"/>
  <sheetViews>
    <sheetView view="pageBreakPreview" topLeftCell="B142" zoomScaleNormal="80" zoomScaleSheetLayoutView="100" workbookViewId="0">
      <selection activeCell="M159" sqref="M159"/>
    </sheetView>
  </sheetViews>
  <sheetFormatPr defaultColWidth="8.85546875" defaultRowHeight="14.25" customHeight="1" x14ac:dyDescent="0.2"/>
  <cols>
    <col min="1" max="1" width="7.5703125" customWidth="1"/>
    <col min="2" max="2" width="6.28515625" customWidth="1"/>
    <col min="3" max="3" width="5" customWidth="1"/>
    <col min="4" max="4" width="26.5703125" customWidth="1"/>
    <col min="5" max="5" width="15.42578125" customWidth="1"/>
    <col min="6" max="6" width="11.42578125" customWidth="1"/>
    <col min="7" max="7" width="0.7109375" hidden="1" customWidth="1"/>
    <col min="8" max="9" width="8.85546875" hidden="1" customWidth="1"/>
    <col min="10" max="10" width="14.42578125" customWidth="1"/>
    <col min="11" max="11" width="1.42578125" hidden="1" customWidth="1"/>
    <col min="12" max="12" width="17.7109375" customWidth="1"/>
    <col min="13" max="13" width="15.5703125" customWidth="1"/>
    <col min="14" max="14" width="10.5703125" bestFit="1" customWidth="1"/>
    <col min="16" max="16" width="5.28515625" customWidth="1"/>
    <col min="17" max="17" width="8.85546875" hidden="1" customWidth="1"/>
    <col min="18" max="18" width="3.7109375" customWidth="1"/>
    <col min="19" max="19" width="8.85546875" hidden="1" customWidth="1"/>
    <col min="20" max="20" width="9.85546875" bestFit="1" customWidth="1"/>
    <col min="22" max="22" width="13.7109375" customWidth="1"/>
  </cols>
  <sheetData>
    <row r="1" spans="2:16" ht="14.25" customHeight="1" x14ac:dyDescent="0.2">
      <c r="B1" s="20"/>
      <c r="C1" s="20"/>
      <c r="D1" s="20"/>
      <c r="E1" s="20"/>
      <c r="F1" s="20"/>
      <c r="G1" s="20"/>
      <c r="H1" s="20"/>
      <c r="I1" s="20"/>
      <c r="J1" s="20"/>
      <c r="K1" s="20"/>
      <c r="L1" s="1"/>
      <c r="M1" s="1"/>
    </row>
    <row r="2" spans="2:16" ht="8.25" customHeight="1" x14ac:dyDescent="0.2">
      <c r="B2" s="138"/>
      <c r="C2" s="139"/>
      <c r="D2" s="139"/>
      <c r="E2" s="139"/>
      <c r="F2" s="139"/>
      <c r="G2" s="139"/>
      <c r="H2" s="139"/>
      <c r="I2" s="139"/>
      <c r="J2" s="139"/>
      <c r="K2" s="139"/>
      <c r="L2" s="140"/>
      <c r="M2" s="140"/>
      <c r="N2" s="140"/>
      <c r="O2" s="140"/>
      <c r="P2" s="141"/>
    </row>
    <row r="3" spans="2:16" ht="22.5" customHeight="1" x14ac:dyDescent="0.25">
      <c r="B3" s="271" t="s">
        <v>40</v>
      </c>
      <c r="C3" s="272"/>
      <c r="D3" s="272"/>
      <c r="E3" s="272"/>
      <c r="F3" s="272"/>
      <c r="G3" s="272"/>
      <c r="H3" s="272"/>
      <c r="I3" s="272"/>
      <c r="J3" s="272"/>
      <c r="K3" s="272"/>
      <c r="L3" s="272"/>
      <c r="M3" s="272"/>
      <c r="N3" s="272"/>
      <c r="O3" s="272"/>
      <c r="P3" s="273"/>
    </row>
    <row r="4" spans="2:16" ht="12" customHeight="1" x14ac:dyDescent="0.2">
      <c r="B4" s="143"/>
      <c r="C4" s="20"/>
      <c r="D4" s="20"/>
      <c r="E4" s="20"/>
      <c r="F4" s="20"/>
      <c r="G4" s="20"/>
      <c r="H4" s="20"/>
      <c r="I4" s="20"/>
      <c r="J4" s="20"/>
      <c r="K4" s="20"/>
      <c r="L4" s="1"/>
      <c r="M4" s="1"/>
      <c r="N4" s="1"/>
      <c r="O4" s="1"/>
      <c r="P4" s="142"/>
    </row>
    <row r="5" spans="2:16" ht="14.25" customHeight="1" x14ac:dyDescent="0.2">
      <c r="B5" s="274" t="s">
        <v>305</v>
      </c>
      <c r="C5" s="275"/>
      <c r="D5" s="275"/>
      <c r="E5" s="275"/>
      <c r="F5" s="275"/>
      <c r="G5" s="275"/>
      <c r="H5" s="275"/>
      <c r="I5" s="275"/>
      <c r="J5" s="275"/>
      <c r="K5" s="275"/>
      <c r="L5" s="275"/>
      <c r="M5" s="275"/>
      <c r="N5" s="275"/>
      <c r="O5" s="275"/>
      <c r="P5" s="142"/>
    </row>
    <row r="6" spans="2:16" ht="14.25" customHeight="1" x14ac:dyDescent="0.2">
      <c r="B6" s="196"/>
      <c r="C6" s="70"/>
      <c r="D6" s="70"/>
      <c r="E6" s="70"/>
      <c r="F6" s="70"/>
      <c r="G6" s="70"/>
      <c r="H6" s="70"/>
      <c r="I6" s="70"/>
      <c r="J6" s="70"/>
      <c r="K6" s="70"/>
      <c r="L6" s="70"/>
      <c r="M6" s="70"/>
      <c r="N6" s="70"/>
      <c r="O6" s="70"/>
      <c r="P6" s="142"/>
    </row>
    <row r="7" spans="2:16" ht="14.25" customHeight="1" x14ac:dyDescent="0.2">
      <c r="B7" s="274" t="s">
        <v>41</v>
      </c>
      <c r="C7" s="275"/>
      <c r="D7" s="275"/>
      <c r="E7" s="275"/>
      <c r="F7" s="275"/>
      <c r="G7" s="275"/>
      <c r="H7" s="275"/>
      <c r="I7" s="275"/>
      <c r="J7" s="275"/>
      <c r="K7" s="275"/>
      <c r="L7" s="275"/>
      <c r="M7" s="275"/>
      <c r="N7" s="275"/>
      <c r="O7" s="275"/>
      <c r="P7" s="142"/>
    </row>
    <row r="8" spans="2:16" ht="14.25" customHeight="1" x14ac:dyDescent="0.2">
      <c r="B8" s="274"/>
      <c r="C8" s="275"/>
      <c r="D8" s="275"/>
      <c r="E8" s="275"/>
      <c r="F8" s="275"/>
      <c r="G8" s="275"/>
      <c r="H8" s="275"/>
      <c r="I8" s="275"/>
      <c r="J8" s="275"/>
      <c r="K8" s="275"/>
      <c r="L8" s="275"/>
      <c r="M8" s="275"/>
      <c r="N8" s="275"/>
      <c r="O8" s="275"/>
      <c r="P8" s="142"/>
    </row>
    <row r="9" spans="2:16" ht="139.5" customHeight="1" x14ac:dyDescent="0.2">
      <c r="B9" s="276" t="s">
        <v>366</v>
      </c>
      <c r="C9" s="277"/>
      <c r="D9" s="277"/>
      <c r="E9" s="277"/>
      <c r="F9" s="277"/>
      <c r="G9" s="277"/>
      <c r="H9" s="277"/>
      <c r="I9" s="277"/>
      <c r="J9" s="277"/>
      <c r="K9" s="277"/>
      <c r="L9" s="277"/>
      <c r="M9" s="277"/>
      <c r="N9" s="277"/>
      <c r="O9" s="277"/>
      <c r="P9" s="278"/>
    </row>
    <row r="10" spans="2:16" ht="14.25" customHeight="1" x14ac:dyDescent="0.2">
      <c r="B10" s="197"/>
      <c r="C10" s="1"/>
      <c r="D10" s="1"/>
      <c r="E10" s="1"/>
      <c r="F10" s="1"/>
      <c r="G10" s="1"/>
      <c r="H10" s="1"/>
      <c r="I10" s="1"/>
      <c r="J10" s="1"/>
      <c r="K10" s="1"/>
      <c r="L10" s="1"/>
      <c r="M10" s="1"/>
      <c r="N10" s="1"/>
      <c r="O10" s="1"/>
      <c r="P10" s="142"/>
    </row>
    <row r="11" spans="2:16" ht="14.25" customHeight="1" x14ac:dyDescent="0.2">
      <c r="B11" s="274" t="s">
        <v>336</v>
      </c>
      <c r="C11" s="275"/>
      <c r="D11" s="275"/>
      <c r="E11" s="275"/>
      <c r="F11" s="275"/>
      <c r="G11" s="275"/>
      <c r="H11" s="275"/>
      <c r="I11" s="275"/>
      <c r="J11" s="275"/>
      <c r="K11" s="275"/>
      <c r="L11" s="275"/>
      <c r="M11" s="275"/>
      <c r="N11" s="70"/>
      <c r="O11" s="70"/>
      <c r="P11" s="142"/>
    </row>
    <row r="12" spans="2:16" ht="14.25" customHeight="1" x14ac:dyDescent="0.2">
      <c r="B12" s="274"/>
      <c r="C12" s="275"/>
      <c r="D12" s="275"/>
      <c r="E12" s="275"/>
      <c r="F12" s="275"/>
      <c r="G12" s="275"/>
      <c r="H12" s="275"/>
      <c r="I12" s="275"/>
      <c r="J12" s="275"/>
      <c r="K12" s="275"/>
      <c r="L12" s="275"/>
      <c r="M12" s="275"/>
      <c r="N12" s="1"/>
      <c r="O12" s="1"/>
      <c r="P12" s="142"/>
    </row>
    <row r="13" spans="2:16" ht="142.5" customHeight="1" x14ac:dyDescent="0.2">
      <c r="B13" s="276" t="s">
        <v>315</v>
      </c>
      <c r="C13" s="277"/>
      <c r="D13" s="277"/>
      <c r="E13" s="277"/>
      <c r="F13" s="277"/>
      <c r="G13" s="277"/>
      <c r="H13" s="277"/>
      <c r="I13" s="277"/>
      <c r="J13" s="277"/>
      <c r="K13" s="277"/>
      <c r="L13" s="277"/>
      <c r="M13" s="277"/>
      <c r="N13" s="277"/>
      <c r="O13" s="277"/>
      <c r="P13" s="278"/>
    </row>
    <row r="14" spans="2:16" ht="14.25" customHeight="1" x14ac:dyDescent="0.2">
      <c r="B14" s="197"/>
      <c r="C14" s="149" t="s">
        <v>337</v>
      </c>
      <c r="D14" s="205"/>
      <c r="E14" s="205"/>
      <c r="F14" s="205"/>
      <c r="G14" s="205"/>
      <c r="H14" s="205"/>
      <c r="I14" s="205"/>
      <c r="J14" s="205"/>
      <c r="K14" s="205"/>
      <c r="L14" s="205"/>
      <c r="M14" s="205"/>
      <c r="N14" s="205"/>
      <c r="O14" s="1"/>
      <c r="P14" s="142"/>
    </row>
    <row r="15" spans="2:16" ht="14.25" customHeight="1" x14ac:dyDescent="0.2">
      <c r="B15" s="197"/>
      <c r="C15" s="1"/>
      <c r="D15" s="1"/>
      <c r="E15" s="1"/>
      <c r="F15" s="1"/>
      <c r="G15" s="1"/>
      <c r="H15" s="1"/>
      <c r="I15" s="1"/>
      <c r="J15" s="1"/>
      <c r="K15" s="1"/>
      <c r="L15" s="1"/>
      <c r="M15" s="1"/>
      <c r="N15" s="1"/>
      <c r="O15" s="1"/>
      <c r="P15" s="142"/>
    </row>
    <row r="16" spans="2:16" ht="14.25" customHeight="1" x14ac:dyDescent="0.2">
      <c r="B16" s="144"/>
      <c r="C16" s="282" t="s">
        <v>213</v>
      </c>
      <c r="D16" s="282"/>
      <c r="E16" s="282"/>
      <c r="F16" s="282"/>
      <c r="G16" s="282"/>
      <c r="H16" s="282"/>
      <c r="I16" s="282"/>
      <c r="J16" s="282"/>
      <c r="K16" s="282"/>
      <c r="L16" s="282"/>
      <c r="M16" s="282"/>
      <c r="N16" s="1"/>
      <c r="O16" s="1"/>
      <c r="P16" s="142"/>
    </row>
    <row r="17" spans="2:16" ht="14.25" customHeight="1" x14ac:dyDescent="0.2">
      <c r="B17" s="144"/>
      <c r="C17" s="283" t="s">
        <v>15</v>
      </c>
      <c r="D17" s="283" t="s">
        <v>30</v>
      </c>
      <c r="E17" s="191" t="s">
        <v>31</v>
      </c>
      <c r="F17" s="285" t="s">
        <v>306</v>
      </c>
      <c r="G17" s="191" t="s">
        <v>32</v>
      </c>
      <c r="H17" s="191" t="s">
        <v>33</v>
      </c>
      <c r="I17" s="191" t="s">
        <v>31</v>
      </c>
      <c r="J17" s="283" t="s">
        <v>32</v>
      </c>
      <c r="K17" s="191" t="s">
        <v>33</v>
      </c>
      <c r="L17" s="283" t="s">
        <v>33</v>
      </c>
      <c r="M17" s="191" t="s">
        <v>31</v>
      </c>
      <c r="N17" s="1"/>
      <c r="O17" s="1"/>
      <c r="P17" s="142"/>
    </row>
    <row r="18" spans="2:16" ht="14.25" customHeight="1" x14ac:dyDescent="0.2">
      <c r="B18" s="144"/>
      <c r="C18" s="284"/>
      <c r="D18" s="284"/>
      <c r="E18" s="193">
        <v>44197</v>
      </c>
      <c r="F18" s="286"/>
      <c r="G18" s="192"/>
      <c r="H18" s="192"/>
      <c r="I18" s="193">
        <v>43830</v>
      </c>
      <c r="J18" s="284"/>
      <c r="K18" s="192"/>
      <c r="L18" s="284"/>
      <c r="M18" s="193">
        <v>44561</v>
      </c>
      <c r="N18" s="1"/>
      <c r="O18" s="1"/>
      <c r="P18" s="142"/>
    </row>
    <row r="19" spans="2:16" ht="14.25" customHeight="1" x14ac:dyDescent="0.25">
      <c r="B19" s="144"/>
      <c r="C19" s="35">
        <v>1</v>
      </c>
      <c r="D19" s="25" t="s">
        <v>34</v>
      </c>
      <c r="E19" s="29">
        <v>0</v>
      </c>
      <c r="F19" s="29">
        <v>0</v>
      </c>
      <c r="G19" s="29">
        <v>0</v>
      </c>
      <c r="H19" s="29">
        <v>0</v>
      </c>
      <c r="I19" s="29">
        <v>0</v>
      </c>
      <c r="J19" s="29">
        <v>0</v>
      </c>
      <c r="K19" s="29">
        <v>0</v>
      </c>
      <c r="L19" s="29">
        <v>0</v>
      </c>
      <c r="M19" s="29">
        <f>E19+F19+J19-L19</f>
        <v>0</v>
      </c>
      <c r="N19" s="1"/>
      <c r="O19" s="1"/>
      <c r="P19" s="142"/>
    </row>
    <row r="20" spans="2:16" ht="14.25" customHeight="1" x14ac:dyDescent="0.25">
      <c r="B20" s="144"/>
      <c r="C20" s="35">
        <v>2</v>
      </c>
      <c r="D20" s="25" t="s">
        <v>35</v>
      </c>
      <c r="E20" s="29">
        <v>0</v>
      </c>
      <c r="F20" s="29">
        <v>0</v>
      </c>
      <c r="G20" s="29"/>
      <c r="H20" s="29"/>
      <c r="I20" s="29">
        <f t="shared" ref="I20:I25" si="0">E20+G20-H20</f>
        <v>0</v>
      </c>
      <c r="J20" s="29"/>
      <c r="K20" s="29"/>
      <c r="L20" s="29">
        <v>0</v>
      </c>
      <c r="M20" s="29">
        <f t="shared" ref="M20:M25" si="1">E20+F20+J20-L20</f>
        <v>0</v>
      </c>
      <c r="N20" s="1"/>
      <c r="O20" s="1"/>
      <c r="P20" s="142"/>
    </row>
    <row r="21" spans="2:16" ht="14.25" customHeight="1" x14ac:dyDescent="0.25">
      <c r="B21" s="144"/>
      <c r="C21" s="35">
        <v>3</v>
      </c>
      <c r="D21" s="25" t="s">
        <v>368</v>
      </c>
      <c r="E21" s="229">
        <v>0</v>
      </c>
      <c r="F21" s="29">
        <v>0</v>
      </c>
      <c r="G21" s="29"/>
      <c r="H21" s="29"/>
      <c r="I21" s="29">
        <f t="shared" si="0"/>
        <v>0</v>
      </c>
      <c r="J21" s="29">
        <v>0</v>
      </c>
      <c r="K21" s="29"/>
      <c r="L21" s="29">
        <v>0</v>
      </c>
      <c r="M21" s="29">
        <f t="shared" si="1"/>
        <v>0</v>
      </c>
      <c r="N21" s="1"/>
      <c r="O21" s="1"/>
      <c r="P21" s="142"/>
    </row>
    <row r="22" spans="2:16" ht="14.25" customHeight="1" x14ac:dyDescent="0.25">
      <c r="B22" s="144"/>
      <c r="C22" s="35">
        <v>4</v>
      </c>
      <c r="D22" s="25" t="s">
        <v>36</v>
      </c>
      <c r="E22" s="229">
        <v>0</v>
      </c>
      <c r="F22" s="29">
        <v>0</v>
      </c>
      <c r="G22" s="29"/>
      <c r="H22" s="29"/>
      <c r="I22" s="29">
        <f t="shared" si="0"/>
        <v>0</v>
      </c>
      <c r="J22" s="29"/>
      <c r="K22" s="29"/>
      <c r="L22" s="29">
        <v>0</v>
      </c>
      <c r="M22" s="29">
        <f t="shared" si="1"/>
        <v>0</v>
      </c>
      <c r="N22" s="1"/>
      <c r="O22" s="1"/>
      <c r="P22" s="142"/>
    </row>
    <row r="23" spans="2:16" ht="14.25" customHeight="1" x14ac:dyDescent="0.25">
      <c r="B23" s="144"/>
      <c r="C23" s="35">
        <v>5</v>
      </c>
      <c r="D23" s="25" t="s">
        <v>37</v>
      </c>
      <c r="E23" s="29">
        <v>0</v>
      </c>
      <c r="F23" s="29">
        <v>0</v>
      </c>
      <c r="G23" s="29">
        <v>111250</v>
      </c>
      <c r="H23" s="29"/>
      <c r="I23" s="29">
        <f t="shared" si="0"/>
        <v>111250</v>
      </c>
      <c r="J23" s="29"/>
      <c r="K23" s="29"/>
      <c r="L23" s="29">
        <v>0</v>
      </c>
      <c r="M23" s="29">
        <f t="shared" si="1"/>
        <v>0</v>
      </c>
      <c r="N23" s="1"/>
      <c r="O23" s="1"/>
      <c r="P23" s="142"/>
    </row>
    <row r="24" spans="2:16" ht="14.25" customHeight="1" x14ac:dyDescent="0.25">
      <c r="B24" s="144"/>
      <c r="C24" s="35">
        <v>6</v>
      </c>
      <c r="D24" s="25" t="s">
        <v>39</v>
      </c>
      <c r="E24" s="229">
        <v>492314</v>
      </c>
      <c r="F24" s="29">
        <v>0</v>
      </c>
      <c r="G24" s="29"/>
      <c r="H24" s="29"/>
      <c r="I24" s="29">
        <f t="shared" si="0"/>
        <v>492314</v>
      </c>
      <c r="J24" s="29"/>
      <c r="K24" s="29"/>
      <c r="L24" s="29">
        <v>0</v>
      </c>
      <c r="M24" s="29">
        <f t="shared" si="1"/>
        <v>492314</v>
      </c>
      <c r="N24" s="1"/>
      <c r="O24" s="1"/>
      <c r="P24" s="142"/>
    </row>
    <row r="25" spans="2:16" ht="14.25" customHeight="1" x14ac:dyDescent="0.25">
      <c r="B25" s="144"/>
      <c r="C25" s="35">
        <v>7</v>
      </c>
      <c r="D25" s="25" t="s">
        <v>382</v>
      </c>
      <c r="E25" s="229">
        <v>0</v>
      </c>
      <c r="F25" s="29">
        <v>0</v>
      </c>
      <c r="G25" s="29"/>
      <c r="H25" s="29"/>
      <c r="I25" s="29">
        <f t="shared" si="0"/>
        <v>0</v>
      </c>
      <c r="J25" s="29">
        <v>0</v>
      </c>
      <c r="K25" s="29"/>
      <c r="L25" s="29">
        <v>0</v>
      </c>
      <c r="M25" s="29">
        <f t="shared" si="1"/>
        <v>0</v>
      </c>
      <c r="N25" s="1"/>
      <c r="O25" s="1"/>
      <c r="P25" s="142"/>
    </row>
    <row r="26" spans="2:16" ht="14.25" customHeight="1" x14ac:dyDescent="0.2">
      <c r="B26" s="144"/>
      <c r="C26" s="156"/>
      <c r="D26" s="194" t="s">
        <v>38</v>
      </c>
      <c r="E26" s="133">
        <f>SUM(E19:E25)</f>
        <v>492314</v>
      </c>
      <c r="F26" s="133">
        <f t="shared" ref="F26:M26" si="2">SUM(F19:F25)</f>
        <v>0</v>
      </c>
      <c r="G26" s="133">
        <f t="shared" si="2"/>
        <v>111250</v>
      </c>
      <c r="H26" s="133">
        <f t="shared" si="2"/>
        <v>0</v>
      </c>
      <c r="I26" s="133">
        <f t="shared" si="2"/>
        <v>603564</v>
      </c>
      <c r="J26" s="133">
        <f t="shared" si="2"/>
        <v>0</v>
      </c>
      <c r="K26" s="133">
        <f t="shared" si="2"/>
        <v>0</v>
      </c>
      <c r="L26" s="133">
        <f t="shared" si="2"/>
        <v>0</v>
      </c>
      <c r="M26" s="133">
        <f t="shared" si="2"/>
        <v>492314</v>
      </c>
      <c r="N26" s="1"/>
      <c r="O26" s="1"/>
      <c r="P26" s="142"/>
    </row>
    <row r="27" spans="2:16" ht="14.25" customHeight="1" x14ac:dyDescent="0.2">
      <c r="B27" s="144"/>
      <c r="C27" s="282" t="s">
        <v>214</v>
      </c>
      <c r="D27" s="282"/>
      <c r="E27" s="282"/>
      <c r="F27" s="282"/>
      <c r="G27" s="282"/>
      <c r="H27" s="282"/>
      <c r="I27" s="282"/>
      <c r="J27" s="282"/>
      <c r="K27" s="282"/>
      <c r="L27" s="282"/>
      <c r="M27" s="282"/>
      <c r="N27" s="1"/>
      <c r="O27" s="1"/>
      <c r="P27" s="142"/>
    </row>
    <row r="28" spans="2:16" ht="14.25" customHeight="1" x14ac:dyDescent="0.2">
      <c r="B28" s="144"/>
      <c r="C28" s="127" t="s">
        <v>15</v>
      </c>
      <c r="D28" s="127" t="s">
        <v>30</v>
      </c>
      <c r="E28" s="127" t="s">
        <v>308</v>
      </c>
      <c r="F28" s="127" t="s">
        <v>312</v>
      </c>
      <c r="G28" s="127" t="s">
        <v>201</v>
      </c>
      <c r="H28" s="127" t="s">
        <v>33</v>
      </c>
      <c r="I28" s="127" t="s">
        <v>31</v>
      </c>
      <c r="J28" s="127" t="s">
        <v>311</v>
      </c>
      <c r="K28" s="127" t="s">
        <v>33</v>
      </c>
      <c r="L28" s="127" t="s">
        <v>309</v>
      </c>
      <c r="M28" s="127" t="s">
        <v>310</v>
      </c>
      <c r="N28" s="1"/>
      <c r="O28" s="1"/>
      <c r="P28" s="142"/>
    </row>
    <row r="29" spans="2:16" ht="14.25" customHeight="1" x14ac:dyDescent="0.25">
      <c r="B29" s="144"/>
      <c r="C29" s="35">
        <v>1</v>
      </c>
      <c r="D29" s="25" t="s">
        <v>34</v>
      </c>
      <c r="E29" s="29">
        <v>0</v>
      </c>
      <c r="F29" s="29">
        <v>0</v>
      </c>
      <c r="G29" s="29">
        <v>0</v>
      </c>
      <c r="H29" s="29">
        <v>0</v>
      </c>
      <c r="I29" s="29">
        <v>0</v>
      </c>
      <c r="J29" s="29">
        <v>0</v>
      </c>
      <c r="K29" s="29">
        <v>0</v>
      </c>
      <c r="L29" s="29">
        <v>0</v>
      </c>
      <c r="M29" s="29">
        <f>E29+F29+J29-L29</f>
        <v>0</v>
      </c>
      <c r="N29" s="1"/>
      <c r="O29" s="1"/>
      <c r="P29" s="142"/>
    </row>
    <row r="30" spans="2:16" ht="14.25" customHeight="1" x14ac:dyDescent="0.25">
      <c r="B30" s="144"/>
      <c r="C30" s="35">
        <v>2</v>
      </c>
      <c r="D30" s="25" t="s">
        <v>35</v>
      </c>
      <c r="E30" s="29">
        <v>0</v>
      </c>
      <c r="F30" s="29">
        <v>0</v>
      </c>
      <c r="G30" s="29">
        <v>0</v>
      </c>
      <c r="H30" s="29">
        <v>0</v>
      </c>
      <c r="I30" s="29">
        <v>0</v>
      </c>
      <c r="J30" s="29">
        <v>0</v>
      </c>
      <c r="K30" s="29">
        <v>0</v>
      </c>
      <c r="L30" s="29">
        <v>0</v>
      </c>
      <c r="M30" s="29">
        <f t="shared" ref="M30:M35" si="3">E30+F30+J30-L30</f>
        <v>0</v>
      </c>
      <c r="N30" s="1"/>
      <c r="O30" s="1"/>
      <c r="P30" s="142"/>
    </row>
    <row r="31" spans="2:16" ht="14.25" customHeight="1" x14ac:dyDescent="0.25">
      <c r="B31" s="144"/>
      <c r="C31" s="35">
        <v>3</v>
      </c>
      <c r="D31" s="25" t="s">
        <v>368</v>
      </c>
      <c r="E31" s="29">
        <v>0</v>
      </c>
      <c r="F31" s="29">
        <v>0</v>
      </c>
      <c r="G31" s="29">
        <v>0</v>
      </c>
      <c r="H31" s="29">
        <v>0</v>
      </c>
      <c r="I31" s="29">
        <v>0</v>
      </c>
      <c r="J31" s="29">
        <v>0</v>
      </c>
      <c r="K31" s="29">
        <v>0</v>
      </c>
      <c r="L31" s="29">
        <v>0</v>
      </c>
      <c r="M31" s="29">
        <f t="shared" si="3"/>
        <v>0</v>
      </c>
      <c r="N31" s="1"/>
      <c r="O31" s="1"/>
      <c r="P31" s="142"/>
    </row>
    <row r="32" spans="2:16" ht="14.25" customHeight="1" x14ac:dyDescent="0.25">
      <c r="B32" s="144"/>
      <c r="C32" s="35">
        <v>4</v>
      </c>
      <c r="D32" s="25" t="s">
        <v>36</v>
      </c>
      <c r="E32" s="29">
        <v>0</v>
      </c>
      <c r="F32" s="29">
        <v>0</v>
      </c>
      <c r="G32" s="29">
        <v>0</v>
      </c>
      <c r="H32" s="29">
        <v>0</v>
      </c>
      <c r="I32" s="29">
        <v>0</v>
      </c>
      <c r="J32" s="29"/>
      <c r="K32" s="29">
        <v>0</v>
      </c>
      <c r="L32" s="29">
        <v>0</v>
      </c>
      <c r="M32" s="29">
        <f t="shared" si="3"/>
        <v>0</v>
      </c>
      <c r="N32" s="1"/>
      <c r="O32" s="1"/>
      <c r="P32" s="142"/>
    </row>
    <row r="33" spans="1:22" ht="14.25" customHeight="1" x14ac:dyDescent="0.25">
      <c r="B33" s="144"/>
      <c r="C33" s="35">
        <v>5</v>
      </c>
      <c r="D33" s="25" t="s">
        <v>37</v>
      </c>
      <c r="E33" s="29">
        <v>0</v>
      </c>
      <c r="F33" s="29">
        <v>0</v>
      </c>
      <c r="G33" s="29">
        <v>0</v>
      </c>
      <c r="H33" s="29">
        <v>0</v>
      </c>
      <c r="I33" s="29">
        <v>0</v>
      </c>
      <c r="J33" s="29"/>
      <c r="K33" s="29">
        <v>0</v>
      </c>
      <c r="L33" s="29">
        <v>0</v>
      </c>
      <c r="M33" s="29">
        <f t="shared" si="3"/>
        <v>0</v>
      </c>
      <c r="N33" s="1"/>
      <c r="O33" s="1"/>
      <c r="P33" s="142"/>
    </row>
    <row r="34" spans="1:22" ht="14.25" customHeight="1" x14ac:dyDescent="0.25">
      <c r="B34" s="144"/>
      <c r="C34" s="35">
        <v>6</v>
      </c>
      <c r="D34" s="25" t="s">
        <v>39</v>
      </c>
      <c r="E34" s="29">
        <v>0</v>
      </c>
      <c r="F34" s="29">
        <v>0</v>
      </c>
      <c r="G34" s="29">
        <v>0</v>
      </c>
      <c r="H34" s="29">
        <v>0</v>
      </c>
      <c r="I34" s="29">
        <v>0</v>
      </c>
      <c r="J34" s="29"/>
      <c r="K34" s="29">
        <v>0</v>
      </c>
      <c r="L34" s="29"/>
      <c r="M34" s="29">
        <f t="shared" si="3"/>
        <v>0</v>
      </c>
      <c r="N34" s="1"/>
      <c r="O34" s="1"/>
      <c r="P34" s="142"/>
    </row>
    <row r="35" spans="1:22" ht="14.25" customHeight="1" x14ac:dyDescent="0.25">
      <c r="B35" s="144"/>
      <c r="C35" s="35">
        <v>7</v>
      </c>
      <c r="D35" s="25" t="s">
        <v>382</v>
      </c>
      <c r="E35" s="29">
        <v>0</v>
      </c>
      <c r="F35" s="29">
        <v>0</v>
      </c>
      <c r="G35" s="29">
        <v>0</v>
      </c>
      <c r="H35" s="29">
        <v>0</v>
      </c>
      <c r="I35" s="29">
        <v>0</v>
      </c>
      <c r="J35" s="29">
        <f>M25*20%</f>
        <v>0</v>
      </c>
      <c r="K35" s="29">
        <v>0</v>
      </c>
      <c r="L35" s="29">
        <v>0</v>
      </c>
      <c r="M35" s="29">
        <f t="shared" si="3"/>
        <v>0</v>
      </c>
      <c r="N35" s="1"/>
      <c r="O35" s="1"/>
      <c r="P35" s="142"/>
    </row>
    <row r="36" spans="1:22" ht="14.25" customHeight="1" x14ac:dyDescent="0.2">
      <c r="B36" s="144"/>
      <c r="C36" s="26"/>
      <c r="D36" s="194" t="s">
        <v>38</v>
      </c>
      <c r="E36" s="133">
        <f>SUM(E29:E35)</f>
        <v>0</v>
      </c>
      <c r="F36" s="133">
        <f t="shared" ref="F36:M36" si="4">SUM(F29:F35)</f>
        <v>0</v>
      </c>
      <c r="G36" s="133">
        <f t="shared" si="4"/>
        <v>0</v>
      </c>
      <c r="H36" s="133">
        <f t="shared" si="4"/>
        <v>0</v>
      </c>
      <c r="I36" s="133">
        <f t="shared" si="4"/>
        <v>0</v>
      </c>
      <c r="J36" s="133">
        <f t="shared" si="4"/>
        <v>0</v>
      </c>
      <c r="K36" s="133">
        <f t="shared" si="4"/>
        <v>0</v>
      </c>
      <c r="L36" s="133">
        <f t="shared" si="4"/>
        <v>0</v>
      </c>
      <c r="M36" s="133">
        <f t="shared" si="4"/>
        <v>0</v>
      </c>
      <c r="N36" s="1"/>
      <c r="O36" s="1"/>
      <c r="P36" s="142"/>
    </row>
    <row r="37" spans="1:22" ht="14.25" customHeight="1" x14ac:dyDescent="0.2">
      <c r="B37" s="144"/>
      <c r="C37" s="282" t="s">
        <v>215</v>
      </c>
      <c r="D37" s="282"/>
      <c r="E37" s="282"/>
      <c r="F37" s="282"/>
      <c r="G37" s="282"/>
      <c r="H37" s="282"/>
      <c r="I37" s="282"/>
      <c r="J37" s="282"/>
      <c r="K37" s="282"/>
      <c r="L37" s="282"/>
      <c r="M37" s="282"/>
      <c r="N37" s="1"/>
      <c r="O37" s="1"/>
      <c r="P37" s="142"/>
    </row>
    <row r="38" spans="1:22" ht="14.25" customHeight="1" x14ac:dyDescent="0.2">
      <c r="B38" s="144"/>
      <c r="C38" s="127" t="s">
        <v>15</v>
      </c>
      <c r="D38" s="127" t="s">
        <v>30</v>
      </c>
      <c r="E38" s="127" t="s">
        <v>313</v>
      </c>
      <c r="F38" s="127" t="s">
        <v>312</v>
      </c>
      <c r="G38" s="127" t="s">
        <v>32</v>
      </c>
      <c r="H38" s="127" t="s">
        <v>32</v>
      </c>
      <c r="I38" s="127" t="s">
        <v>33</v>
      </c>
      <c r="J38" s="127" t="s">
        <v>32</v>
      </c>
      <c r="K38" s="127" t="s">
        <v>33</v>
      </c>
      <c r="L38" s="127" t="s">
        <v>33</v>
      </c>
      <c r="M38" s="195" t="s">
        <v>314</v>
      </c>
      <c r="N38" s="1"/>
      <c r="O38" s="1"/>
      <c r="P38" s="142"/>
    </row>
    <row r="39" spans="1:22" ht="14.25" customHeight="1" x14ac:dyDescent="0.25">
      <c r="B39" s="144"/>
      <c r="C39" s="35">
        <v>1</v>
      </c>
      <c r="D39" s="25" t="s">
        <v>34</v>
      </c>
      <c r="E39" s="29">
        <f>M19-M29</f>
        <v>0</v>
      </c>
      <c r="F39" s="29">
        <v>0</v>
      </c>
      <c r="G39" s="29">
        <v>0</v>
      </c>
      <c r="H39" s="29">
        <v>0</v>
      </c>
      <c r="I39" s="29">
        <v>0</v>
      </c>
      <c r="J39" s="29">
        <v>0</v>
      </c>
      <c r="K39" s="29">
        <v>0</v>
      </c>
      <c r="L39" s="29">
        <v>0</v>
      </c>
      <c r="M39" s="29">
        <f>E39+F39+J39-L39</f>
        <v>0</v>
      </c>
      <c r="N39" s="1"/>
      <c r="O39" s="1"/>
      <c r="P39" s="142"/>
    </row>
    <row r="40" spans="1:22" ht="14.25" customHeight="1" x14ac:dyDescent="0.25">
      <c r="B40" s="144"/>
      <c r="C40" s="35">
        <v>2</v>
      </c>
      <c r="D40" s="25" t="s">
        <v>35</v>
      </c>
      <c r="E40" s="29">
        <f t="shared" ref="E40:E45" si="5">M20-M30</f>
        <v>0</v>
      </c>
      <c r="F40" s="29">
        <v>0</v>
      </c>
      <c r="G40" s="29"/>
      <c r="H40" s="29"/>
      <c r="I40" s="29">
        <f t="shared" ref="I40:I45" si="6">E40+G40-H40</f>
        <v>0</v>
      </c>
      <c r="J40" s="29"/>
      <c r="K40" s="29"/>
      <c r="L40" s="29">
        <v>0</v>
      </c>
      <c r="M40" s="29">
        <f t="shared" ref="M40:M45" si="7">E40+F40+J40-L40</f>
        <v>0</v>
      </c>
      <c r="N40" s="1"/>
      <c r="O40" s="1"/>
      <c r="P40" s="142"/>
    </row>
    <row r="41" spans="1:22" ht="14.25" customHeight="1" x14ac:dyDescent="0.25">
      <c r="B41" s="144"/>
      <c r="C41" s="35">
        <v>3</v>
      </c>
      <c r="D41" s="25" t="s">
        <v>368</v>
      </c>
      <c r="E41" s="29">
        <f t="shared" si="5"/>
        <v>0</v>
      </c>
      <c r="F41" s="29">
        <v>0</v>
      </c>
      <c r="G41" s="29"/>
      <c r="H41" s="29"/>
      <c r="I41" s="29">
        <f t="shared" si="6"/>
        <v>0</v>
      </c>
      <c r="J41" s="29">
        <v>0</v>
      </c>
      <c r="K41" s="29"/>
      <c r="L41" s="29">
        <v>0</v>
      </c>
      <c r="M41" s="29">
        <f t="shared" si="7"/>
        <v>0</v>
      </c>
      <c r="N41" s="1"/>
      <c r="O41" s="1"/>
      <c r="P41" s="142"/>
    </row>
    <row r="42" spans="1:22" ht="14.25" customHeight="1" x14ac:dyDescent="0.25">
      <c r="B42" s="144"/>
      <c r="C42" s="35">
        <v>4</v>
      </c>
      <c r="D42" s="25" t="s">
        <v>36</v>
      </c>
      <c r="E42" s="29">
        <f t="shared" si="5"/>
        <v>0</v>
      </c>
      <c r="F42" s="29">
        <v>0</v>
      </c>
      <c r="G42" s="29"/>
      <c r="H42" s="29"/>
      <c r="I42" s="29">
        <f t="shared" si="6"/>
        <v>0</v>
      </c>
      <c r="J42" s="29">
        <v>0</v>
      </c>
      <c r="K42" s="29"/>
      <c r="L42" s="29">
        <v>0</v>
      </c>
      <c r="M42" s="29">
        <f t="shared" si="7"/>
        <v>0</v>
      </c>
      <c r="N42" s="1"/>
      <c r="O42" s="1"/>
      <c r="P42" s="142"/>
    </row>
    <row r="43" spans="1:22" ht="14.25" customHeight="1" x14ac:dyDescent="0.25">
      <c r="B43" s="144"/>
      <c r="C43" s="35">
        <v>5</v>
      </c>
      <c r="D43" s="25" t="s">
        <v>37</v>
      </c>
      <c r="E43" s="29">
        <f t="shared" si="5"/>
        <v>0</v>
      </c>
      <c r="F43" s="29">
        <v>0</v>
      </c>
      <c r="G43" s="29"/>
      <c r="H43" s="29"/>
      <c r="I43" s="29">
        <f t="shared" si="6"/>
        <v>0</v>
      </c>
      <c r="J43" s="29"/>
      <c r="K43" s="29"/>
      <c r="L43" s="29"/>
      <c r="M43" s="29">
        <f t="shared" si="7"/>
        <v>0</v>
      </c>
      <c r="N43" s="1"/>
      <c r="O43" s="1"/>
      <c r="P43" s="142"/>
    </row>
    <row r="44" spans="1:22" ht="14.25" customHeight="1" x14ac:dyDescent="0.25">
      <c r="B44" s="144"/>
      <c r="C44" s="35">
        <v>6</v>
      </c>
      <c r="D44" s="25" t="s">
        <v>39</v>
      </c>
      <c r="E44" s="29">
        <f t="shared" si="5"/>
        <v>492314</v>
      </c>
      <c r="F44" s="29">
        <v>0</v>
      </c>
      <c r="G44" s="29"/>
      <c r="H44" s="29"/>
      <c r="I44" s="29">
        <f t="shared" si="6"/>
        <v>492314</v>
      </c>
      <c r="J44" s="29"/>
      <c r="K44" s="29"/>
      <c r="L44" s="29"/>
      <c r="M44" s="29">
        <f t="shared" si="7"/>
        <v>492314</v>
      </c>
      <c r="N44" s="1"/>
      <c r="O44" s="1"/>
      <c r="P44" s="142"/>
      <c r="V44" s="225"/>
    </row>
    <row r="45" spans="1:22" ht="14.25" customHeight="1" x14ac:dyDescent="0.25">
      <c r="B45" s="144"/>
      <c r="C45" s="35">
        <v>7</v>
      </c>
      <c r="D45" s="25" t="s">
        <v>307</v>
      </c>
      <c r="E45" s="29">
        <f t="shared" si="5"/>
        <v>0</v>
      </c>
      <c r="F45" s="29">
        <v>0</v>
      </c>
      <c r="G45" s="29"/>
      <c r="H45" s="29"/>
      <c r="I45" s="29">
        <f t="shared" si="6"/>
        <v>0</v>
      </c>
      <c r="J45" s="29">
        <v>0</v>
      </c>
      <c r="K45" s="29"/>
      <c r="L45" s="29">
        <v>0</v>
      </c>
      <c r="M45" s="29">
        <f t="shared" si="7"/>
        <v>0</v>
      </c>
      <c r="N45" s="1"/>
      <c r="O45" s="1"/>
      <c r="P45" s="142"/>
      <c r="V45" s="225"/>
    </row>
    <row r="46" spans="1:22" ht="14.25" customHeight="1" x14ac:dyDescent="0.2">
      <c r="B46" s="144"/>
      <c r="C46" s="156"/>
      <c r="D46" s="194" t="s">
        <v>38</v>
      </c>
      <c r="E46" s="133">
        <f t="shared" ref="E46:M46" si="8">SUM(E39:E45)</f>
        <v>492314</v>
      </c>
      <c r="F46" s="133">
        <f t="shared" si="8"/>
        <v>0</v>
      </c>
      <c r="G46" s="133">
        <f t="shared" si="8"/>
        <v>0</v>
      </c>
      <c r="H46" s="133">
        <f t="shared" si="8"/>
        <v>0</v>
      </c>
      <c r="I46" s="133">
        <f t="shared" si="8"/>
        <v>492314</v>
      </c>
      <c r="J46" s="133">
        <f t="shared" si="8"/>
        <v>0</v>
      </c>
      <c r="K46" s="133">
        <f t="shared" si="8"/>
        <v>0</v>
      </c>
      <c r="L46" s="133">
        <f t="shared" si="8"/>
        <v>0</v>
      </c>
      <c r="M46" s="133">
        <f t="shared" si="8"/>
        <v>492314</v>
      </c>
      <c r="N46" s="1"/>
      <c r="O46" s="1"/>
      <c r="P46" s="142"/>
      <c r="T46" s="225"/>
    </row>
    <row r="47" spans="1:22" ht="14.25" customHeight="1" x14ac:dyDescent="0.2">
      <c r="B47" s="144"/>
      <c r="C47" s="20"/>
      <c r="D47" s="20"/>
      <c r="E47" s="20"/>
      <c r="F47" s="20"/>
      <c r="G47" s="20"/>
      <c r="H47" s="20"/>
      <c r="I47" s="20"/>
      <c r="J47" s="20"/>
      <c r="K47" s="20"/>
      <c r="L47" s="20"/>
      <c r="M47" s="129"/>
      <c r="N47" s="1"/>
      <c r="O47" s="1"/>
      <c r="P47" s="142"/>
    </row>
    <row r="48" spans="1:22" ht="14.25" customHeight="1" x14ac:dyDescent="0.2">
      <c r="A48" s="1"/>
      <c r="B48" s="144"/>
      <c r="C48" s="20"/>
      <c r="D48" s="20"/>
      <c r="E48" s="20"/>
      <c r="F48" s="20"/>
      <c r="G48" s="20"/>
      <c r="H48" s="20"/>
      <c r="I48" s="20"/>
      <c r="J48" s="20"/>
      <c r="K48" s="20"/>
      <c r="L48" s="20"/>
      <c r="M48" s="129"/>
      <c r="N48" s="1"/>
      <c r="O48" s="1"/>
      <c r="P48" s="142"/>
    </row>
    <row r="49" spans="1:16" ht="14.25" customHeight="1" x14ac:dyDescent="0.2">
      <c r="A49" s="1"/>
      <c r="B49" s="274" t="s">
        <v>303</v>
      </c>
      <c r="C49" s="275"/>
      <c r="D49" s="275"/>
      <c r="E49" s="275"/>
      <c r="F49" s="275"/>
      <c r="G49" s="275"/>
      <c r="H49" s="275"/>
      <c r="I49" s="275"/>
      <c r="J49" s="275"/>
      <c r="K49" s="275"/>
      <c r="L49" s="275"/>
      <c r="M49" s="275"/>
      <c r="N49" s="275"/>
      <c r="O49" s="275"/>
      <c r="P49" s="142"/>
    </row>
    <row r="50" spans="1:16" ht="14.25" customHeight="1" x14ac:dyDescent="0.2">
      <c r="B50" s="274"/>
      <c r="C50" s="275"/>
      <c r="D50" s="275"/>
      <c r="E50" s="275"/>
      <c r="F50" s="275"/>
      <c r="G50" s="275"/>
      <c r="H50" s="275"/>
      <c r="I50" s="275"/>
      <c r="J50" s="275"/>
      <c r="K50" s="275"/>
      <c r="L50" s="275"/>
      <c r="M50" s="275"/>
      <c r="N50" s="275"/>
      <c r="O50" s="275"/>
      <c r="P50" s="142"/>
    </row>
    <row r="51" spans="1:16" ht="70.5" customHeight="1" x14ac:dyDescent="0.2">
      <c r="B51" s="276" t="s">
        <v>304</v>
      </c>
      <c r="C51" s="277"/>
      <c r="D51" s="277"/>
      <c r="E51" s="277"/>
      <c r="F51" s="277"/>
      <c r="G51" s="277"/>
      <c r="H51" s="277"/>
      <c r="I51" s="277"/>
      <c r="J51" s="277"/>
      <c r="K51" s="277"/>
      <c r="L51" s="277"/>
      <c r="M51" s="277"/>
      <c r="N51" s="277"/>
      <c r="O51" s="277"/>
      <c r="P51" s="278"/>
    </row>
    <row r="52" spans="1:16" ht="14.25" customHeight="1" x14ac:dyDescent="0.2">
      <c r="B52" s="150"/>
      <c r="C52" s="39"/>
      <c r="D52" s="39"/>
      <c r="E52" s="39"/>
      <c r="F52" s="39"/>
      <c r="G52" s="39"/>
      <c r="H52" s="39"/>
      <c r="I52" s="39"/>
      <c r="J52" s="39"/>
      <c r="K52" s="39"/>
      <c r="L52" s="39"/>
      <c r="M52" s="39"/>
      <c r="N52" s="39"/>
      <c r="O52" s="39"/>
      <c r="P52" s="148"/>
    </row>
    <row r="53" spans="1:16" ht="14.25" customHeight="1" x14ac:dyDescent="0.2">
      <c r="A53" s="1"/>
      <c r="B53" s="206"/>
      <c r="C53" s="140"/>
      <c r="D53" s="140"/>
      <c r="E53" s="140"/>
      <c r="F53" s="140"/>
      <c r="G53" s="140"/>
      <c r="H53" s="140"/>
      <c r="I53" s="140"/>
      <c r="J53" s="140"/>
      <c r="K53" s="140"/>
      <c r="L53" s="140"/>
      <c r="M53" s="140"/>
      <c r="N53" s="140"/>
      <c r="O53" s="140"/>
      <c r="P53" s="141"/>
    </row>
    <row r="54" spans="1:16" ht="14.25" customHeight="1" x14ac:dyDescent="0.2">
      <c r="A54" s="1"/>
      <c r="B54" s="274" t="s">
        <v>316</v>
      </c>
      <c r="C54" s="275"/>
      <c r="D54" s="275"/>
      <c r="E54" s="275"/>
      <c r="F54" s="275"/>
      <c r="G54" s="275"/>
      <c r="H54" s="275"/>
      <c r="I54" s="275"/>
      <c r="J54" s="275"/>
      <c r="K54" s="275"/>
      <c r="L54" s="275"/>
      <c r="M54" s="275"/>
      <c r="N54" s="275"/>
      <c r="O54" s="275"/>
      <c r="P54" s="142"/>
    </row>
    <row r="55" spans="1:16" ht="54" customHeight="1" x14ac:dyDescent="0.2">
      <c r="B55" s="279" t="s">
        <v>318</v>
      </c>
      <c r="C55" s="280"/>
      <c r="D55" s="280"/>
      <c r="E55" s="280"/>
      <c r="F55" s="280"/>
      <c r="G55" s="280"/>
      <c r="H55" s="280"/>
      <c r="I55" s="280"/>
      <c r="J55" s="280"/>
      <c r="K55" s="280"/>
      <c r="L55" s="280"/>
      <c r="M55" s="280"/>
      <c r="N55" s="280"/>
      <c r="O55" s="280"/>
      <c r="P55" s="281"/>
    </row>
    <row r="56" spans="1:16" ht="14.25" customHeight="1" x14ac:dyDescent="0.2">
      <c r="B56" s="144" t="s">
        <v>42</v>
      </c>
      <c r="C56" s="20"/>
      <c r="D56" s="20"/>
      <c r="E56" s="20"/>
      <c r="F56" s="20"/>
      <c r="G56" s="20"/>
      <c r="H56" s="20"/>
      <c r="I56" s="20"/>
      <c r="J56" s="20"/>
      <c r="K56" s="20"/>
      <c r="L56" s="1"/>
      <c r="M56" s="1"/>
      <c r="N56" s="1"/>
      <c r="O56" s="1"/>
      <c r="P56" s="142"/>
    </row>
    <row r="57" spans="1:16" ht="27.75" customHeight="1" x14ac:dyDescent="0.2">
      <c r="B57" s="276" t="s">
        <v>317</v>
      </c>
      <c r="C57" s="277"/>
      <c r="D57" s="277"/>
      <c r="E57" s="277"/>
      <c r="F57" s="277"/>
      <c r="G57" s="277"/>
      <c r="H57" s="277"/>
      <c r="I57" s="277"/>
      <c r="J57" s="277"/>
      <c r="K57" s="277"/>
      <c r="L57" s="277"/>
      <c r="M57" s="277"/>
      <c r="N57" s="277"/>
      <c r="O57" s="277"/>
      <c r="P57" s="278"/>
    </row>
    <row r="58" spans="1:16" ht="14.25" customHeight="1" x14ac:dyDescent="0.2">
      <c r="B58" s="274" t="s">
        <v>43</v>
      </c>
      <c r="C58" s="275"/>
      <c r="D58" s="275"/>
      <c r="E58" s="275"/>
      <c r="F58" s="275"/>
      <c r="G58" s="275"/>
      <c r="H58" s="275"/>
      <c r="I58" s="275"/>
      <c r="J58" s="275"/>
      <c r="K58" s="275"/>
      <c r="L58" s="275"/>
      <c r="M58" s="275"/>
      <c r="N58" s="275"/>
      <c r="O58" s="275"/>
      <c r="P58" s="142"/>
    </row>
    <row r="59" spans="1:16" ht="27.75" customHeight="1" x14ac:dyDescent="0.2">
      <c r="B59" s="276" t="s">
        <v>319</v>
      </c>
      <c r="C59" s="277"/>
      <c r="D59" s="277"/>
      <c r="E59" s="277"/>
      <c r="F59" s="277"/>
      <c r="G59" s="277"/>
      <c r="H59" s="277"/>
      <c r="I59" s="277"/>
      <c r="J59" s="277"/>
      <c r="K59" s="277"/>
      <c r="L59" s="277"/>
      <c r="M59" s="277"/>
      <c r="N59" s="277"/>
      <c r="O59" s="277"/>
      <c r="P59" s="278"/>
    </row>
    <row r="60" spans="1:16" ht="14.25" customHeight="1" x14ac:dyDescent="0.2">
      <c r="B60" s="274" t="s">
        <v>44</v>
      </c>
      <c r="C60" s="275"/>
      <c r="D60" s="275"/>
      <c r="E60" s="275"/>
      <c r="F60" s="275"/>
      <c r="G60" s="275"/>
      <c r="H60" s="275"/>
      <c r="I60" s="275"/>
      <c r="J60" s="275"/>
      <c r="K60" s="275"/>
      <c r="L60" s="275"/>
      <c r="M60" s="275"/>
      <c r="N60" s="275"/>
      <c r="O60" s="275"/>
      <c r="P60" s="142"/>
    </row>
    <row r="61" spans="1:16" ht="39.75" customHeight="1" x14ac:dyDescent="0.2">
      <c r="B61" s="292" t="s">
        <v>320</v>
      </c>
      <c r="C61" s="293"/>
      <c r="D61" s="293"/>
      <c r="E61" s="293"/>
      <c r="F61" s="293"/>
      <c r="G61" s="293"/>
      <c r="H61" s="293"/>
      <c r="I61" s="293"/>
      <c r="J61" s="293"/>
      <c r="K61" s="293"/>
      <c r="L61" s="293"/>
      <c r="M61" s="293"/>
      <c r="N61" s="293"/>
      <c r="O61" s="293"/>
      <c r="P61" s="294"/>
    </row>
    <row r="62" spans="1:16" ht="14.25" customHeight="1" x14ac:dyDescent="0.2">
      <c r="B62" s="144" t="s">
        <v>321</v>
      </c>
      <c r="C62" s="20"/>
      <c r="D62" s="20"/>
      <c r="E62" s="20"/>
      <c r="F62" s="70"/>
      <c r="G62" s="70"/>
      <c r="H62" s="70"/>
      <c r="I62" s="70"/>
      <c r="J62" s="70"/>
      <c r="K62" s="70"/>
      <c r="L62" s="70"/>
      <c r="M62" s="70"/>
      <c r="N62" s="70"/>
      <c r="O62" s="70"/>
      <c r="P62" s="142"/>
    </row>
    <row r="63" spans="1:16" ht="73.5" customHeight="1" x14ac:dyDescent="0.2">
      <c r="B63" s="276" t="s">
        <v>322</v>
      </c>
      <c r="C63" s="277"/>
      <c r="D63" s="277"/>
      <c r="E63" s="277"/>
      <c r="F63" s="277"/>
      <c r="G63" s="277"/>
      <c r="H63" s="277"/>
      <c r="I63" s="277"/>
      <c r="J63" s="277"/>
      <c r="K63" s="277"/>
      <c r="L63" s="277"/>
      <c r="M63" s="277"/>
      <c r="N63" s="277"/>
      <c r="O63" s="277"/>
      <c r="P63" s="278"/>
    </row>
    <row r="64" spans="1:16" ht="14.25" customHeight="1" x14ac:dyDescent="0.2">
      <c r="B64" s="143"/>
      <c r="C64" s="20" t="s">
        <v>330</v>
      </c>
      <c r="D64" s="20"/>
      <c r="E64" s="20"/>
      <c r="F64" s="20"/>
      <c r="G64" s="20"/>
      <c r="H64" s="20"/>
      <c r="I64" s="20"/>
      <c r="J64" s="20"/>
      <c r="K64" s="20"/>
      <c r="L64" s="1"/>
      <c r="M64" s="1"/>
      <c r="N64" s="1"/>
      <c r="O64" s="1"/>
      <c r="P64" s="142"/>
    </row>
    <row r="65" spans="2:16" ht="14.25" customHeight="1" x14ac:dyDescent="0.2">
      <c r="B65" s="143"/>
      <c r="C65" s="127" t="s">
        <v>15</v>
      </c>
      <c r="D65" s="266" t="s">
        <v>30</v>
      </c>
      <c r="E65" s="266"/>
      <c r="F65" s="266"/>
      <c r="G65" s="266"/>
      <c r="H65" s="266"/>
      <c r="I65" s="266"/>
      <c r="J65" s="266"/>
      <c r="K65" s="26"/>
      <c r="L65" s="199" t="s">
        <v>325</v>
      </c>
      <c r="M65" s="1"/>
      <c r="N65" s="1"/>
      <c r="O65" s="1"/>
      <c r="P65" s="142"/>
    </row>
    <row r="66" spans="2:16" ht="14.25" customHeight="1" x14ac:dyDescent="0.2">
      <c r="B66" s="143"/>
      <c r="C66" s="35">
        <v>1</v>
      </c>
      <c r="D66" s="267" t="s">
        <v>377</v>
      </c>
      <c r="E66" s="267"/>
      <c r="F66" s="267"/>
      <c r="G66" s="267"/>
      <c r="H66" s="267"/>
      <c r="I66" s="267"/>
      <c r="J66" s="267"/>
      <c r="K66" s="26"/>
      <c r="L66" s="200"/>
      <c r="M66" s="1"/>
      <c r="N66" s="1"/>
      <c r="O66" s="1"/>
      <c r="P66" s="142"/>
    </row>
    <row r="67" spans="2:16" ht="14.25" customHeight="1" x14ac:dyDescent="0.2">
      <c r="B67" s="143"/>
      <c r="C67" s="35">
        <v>2</v>
      </c>
      <c r="D67" s="267" t="s">
        <v>361</v>
      </c>
      <c r="E67" s="267"/>
      <c r="F67" s="267"/>
      <c r="G67" s="267"/>
      <c r="H67" s="267"/>
      <c r="I67" s="267"/>
      <c r="J67" s="267"/>
      <c r="K67" s="26"/>
      <c r="L67" s="200"/>
      <c r="M67" s="1"/>
      <c r="N67" s="1"/>
      <c r="O67" s="1"/>
      <c r="P67" s="142"/>
    </row>
    <row r="68" spans="2:16" ht="14.25" customHeight="1" x14ac:dyDescent="0.2">
      <c r="B68" s="143"/>
      <c r="C68" s="35">
        <v>3</v>
      </c>
      <c r="D68" s="267" t="s">
        <v>378</v>
      </c>
      <c r="E68" s="267"/>
      <c r="F68" s="267"/>
      <c r="G68" s="267"/>
      <c r="H68" s="267"/>
      <c r="I68" s="267"/>
      <c r="J68" s="267"/>
      <c r="K68" s="26"/>
      <c r="L68" s="200"/>
      <c r="M68" s="1"/>
      <c r="N68" s="1"/>
      <c r="O68" s="1"/>
      <c r="P68" s="142"/>
    </row>
    <row r="69" spans="2:16" ht="14.25" customHeight="1" x14ac:dyDescent="0.2">
      <c r="B69" s="143"/>
      <c r="C69" s="35">
        <v>4</v>
      </c>
      <c r="D69" s="267" t="s">
        <v>362</v>
      </c>
      <c r="E69" s="267"/>
      <c r="F69" s="267"/>
      <c r="G69" s="267"/>
      <c r="H69" s="267"/>
      <c r="I69" s="267"/>
      <c r="J69" s="267"/>
      <c r="K69" s="26"/>
      <c r="L69" s="200"/>
      <c r="M69" s="1"/>
      <c r="N69" s="214"/>
      <c r="O69" s="1"/>
      <c r="P69" s="142"/>
    </row>
    <row r="70" spans="2:16" ht="14.25" customHeight="1" x14ac:dyDescent="0.2">
      <c r="B70" s="143"/>
      <c r="C70" s="35">
        <v>5</v>
      </c>
      <c r="D70" s="267" t="s">
        <v>383</v>
      </c>
      <c r="E70" s="267"/>
      <c r="F70" s="267"/>
      <c r="G70" s="267"/>
      <c r="H70" s="267"/>
      <c r="I70" s="267"/>
      <c r="J70" s="267"/>
      <c r="K70" s="26"/>
      <c r="L70" s="200"/>
      <c r="M70" s="1"/>
      <c r="N70" s="1"/>
      <c r="O70" s="1"/>
      <c r="P70" s="142"/>
    </row>
    <row r="71" spans="2:16" ht="14.25" customHeight="1" x14ac:dyDescent="0.2">
      <c r="B71" s="143"/>
      <c r="C71" s="35">
        <v>6</v>
      </c>
      <c r="D71" s="267" t="s">
        <v>206</v>
      </c>
      <c r="E71" s="267"/>
      <c r="F71" s="267"/>
      <c r="G71" s="267"/>
      <c r="H71" s="267"/>
      <c r="I71" s="267"/>
      <c r="J71" s="267"/>
      <c r="K71" s="26"/>
      <c r="L71" s="200"/>
      <c r="M71" s="1"/>
      <c r="N71" s="1"/>
      <c r="O71" s="1"/>
      <c r="P71" s="142"/>
    </row>
    <row r="72" spans="2:16" ht="14.25" customHeight="1" x14ac:dyDescent="0.2">
      <c r="B72" s="143"/>
      <c r="C72" s="35">
        <v>7</v>
      </c>
      <c r="D72" s="267" t="s">
        <v>384</v>
      </c>
      <c r="E72" s="267"/>
      <c r="F72" s="267"/>
      <c r="G72" s="267"/>
      <c r="H72" s="267"/>
      <c r="I72" s="267"/>
      <c r="J72" s="267"/>
      <c r="K72" s="26"/>
      <c r="L72" s="200"/>
      <c r="M72" s="1"/>
      <c r="N72" s="1"/>
      <c r="O72" s="1"/>
      <c r="P72" s="142"/>
    </row>
    <row r="73" spans="2:16" ht="14.25" customHeight="1" x14ac:dyDescent="0.2">
      <c r="B73" s="143"/>
      <c r="C73" s="35">
        <v>8</v>
      </c>
      <c r="D73" s="268" t="s">
        <v>371</v>
      </c>
      <c r="E73" s="269"/>
      <c r="F73" s="269"/>
      <c r="G73" s="269"/>
      <c r="H73" s="269"/>
      <c r="I73" s="269"/>
      <c r="J73" s="270"/>
      <c r="K73" s="26"/>
      <c r="L73" s="200"/>
      <c r="M73" s="1"/>
      <c r="N73" s="1"/>
      <c r="O73" s="1"/>
      <c r="P73" s="142"/>
    </row>
    <row r="74" spans="2:16" ht="14.25" customHeight="1" x14ac:dyDescent="0.2">
      <c r="B74" s="143"/>
      <c r="C74" s="35">
        <v>9</v>
      </c>
      <c r="D74" s="268" t="s">
        <v>385</v>
      </c>
      <c r="E74" s="269"/>
      <c r="F74" s="269"/>
      <c r="G74" s="269"/>
      <c r="H74" s="269"/>
      <c r="I74" s="269"/>
      <c r="J74" s="270"/>
      <c r="K74" s="26"/>
      <c r="L74" s="200"/>
      <c r="M74" s="1"/>
      <c r="N74" s="1"/>
      <c r="O74" s="1"/>
      <c r="P74" s="142"/>
    </row>
    <row r="75" spans="2:16" ht="14.25" customHeight="1" x14ac:dyDescent="0.2">
      <c r="B75" s="143"/>
      <c r="C75" s="35">
        <v>10</v>
      </c>
      <c r="D75" s="267" t="s">
        <v>363</v>
      </c>
      <c r="E75" s="267"/>
      <c r="F75" s="267"/>
      <c r="G75" s="267"/>
      <c r="H75" s="267"/>
      <c r="I75" s="267"/>
      <c r="J75" s="267"/>
      <c r="K75" s="26"/>
      <c r="L75" s="200"/>
      <c r="M75" s="1"/>
      <c r="N75" s="1"/>
      <c r="O75" s="1"/>
      <c r="P75" s="142"/>
    </row>
    <row r="76" spans="2:16" ht="14.25" customHeight="1" x14ac:dyDescent="0.2">
      <c r="B76" s="143"/>
      <c r="C76" s="35">
        <v>11</v>
      </c>
      <c r="D76" s="267" t="s">
        <v>386</v>
      </c>
      <c r="E76" s="267"/>
      <c r="F76" s="267"/>
      <c r="G76" s="267"/>
      <c r="H76" s="267"/>
      <c r="I76" s="267"/>
      <c r="J76" s="267"/>
      <c r="K76" s="26"/>
      <c r="L76" s="200"/>
      <c r="M76" s="1"/>
      <c r="N76" s="1"/>
      <c r="O76" s="1"/>
      <c r="P76" s="142"/>
    </row>
    <row r="77" spans="2:16" ht="14.25" customHeight="1" x14ac:dyDescent="0.2">
      <c r="B77" s="143"/>
      <c r="C77" s="35">
        <v>12</v>
      </c>
      <c r="D77" s="267" t="s">
        <v>387</v>
      </c>
      <c r="E77" s="267"/>
      <c r="F77" s="267"/>
      <c r="G77" s="267"/>
      <c r="H77" s="267"/>
      <c r="I77" s="267"/>
      <c r="J77" s="267"/>
      <c r="K77" s="26"/>
      <c r="L77" s="200"/>
      <c r="M77" s="1"/>
      <c r="N77" s="1"/>
      <c r="O77" s="1"/>
      <c r="P77" s="142"/>
    </row>
    <row r="78" spans="2:16" ht="14.25" customHeight="1" x14ac:dyDescent="0.2">
      <c r="B78" s="143"/>
      <c r="C78" s="35">
        <v>13</v>
      </c>
      <c r="D78" s="268" t="s">
        <v>364</v>
      </c>
      <c r="E78" s="269"/>
      <c r="F78" s="269"/>
      <c r="G78" s="269"/>
      <c r="H78" s="269"/>
      <c r="I78" s="269"/>
      <c r="J78" s="270"/>
      <c r="K78" s="26"/>
      <c r="L78" s="200"/>
      <c r="M78" s="1"/>
      <c r="N78" s="1"/>
      <c r="O78" s="1"/>
      <c r="P78" s="142"/>
    </row>
    <row r="79" spans="2:16" ht="14.25" customHeight="1" x14ac:dyDescent="0.2">
      <c r="B79" s="143"/>
      <c r="C79" s="35">
        <v>14</v>
      </c>
      <c r="D79" s="259" t="s">
        <v>38</v>
      </c>
      <c r="E79" s="259"/>
      <c r="F79" s="259"/>
      <c r="G79" s="259"/>
      <c r="H79" s="259"/>
      <c r="I79" s="259"/>
      <c r="J79" s="259"/>
      <c r="K79" s="26"/>
      <c r="L79" s="201">
        <f>SUM(L66:L78)</f>
        <v>0</v>
      </c>
      <c r="M79" s="214"/>
      <c r="N79" s="214"/>
      <c r="O79" s="1"/>
      <c r="P79" s="142"/>
    </row>
    <row r="80" spans="2:16" ht="14.25" customHeight="1" x14ac:dyDescent="0.2">
      <c r="B80" s="143"/>
      <c r="C80" s="35">
        <v>15</v>
      </c>
      <c r="D80" s="259" t="s">
        <v>202</v>
      </c>
      <c r="E80" s="259"/>
      <c r="F80" s="259"/>
      <c r="G80" s="259"/>
      <c r="H80" s="259"/>
      <c r="I80" s="259"/>
      <c r="J80" s="259"/>
      <c r="K80" s="26"/>
      <c r="L80" s="201"/>
      <c r="M80" s="1"/>
      <c r="N80" s="1"/>
      <c r="O80" s="1"/>
      <c r="P80" s="142"/>
    </row>
    <row r="81" spans="2:16" ht="14.25" customHeight="1" x14ac:dyDescent="0.2">
      <c r="B81" s="143"/>
      <c r="C81" s="35">
        <v>16</v>
      </c>
      <c r="D81" s="259" t="s">
        <v>203</v>
      </c>
      <c r="E81" s="259"/>
      <c r="F81" s="259"/>
      <c r="G81" s="259"/>
      <c r="H81" s="259"/>
      <c r="I81" s="259"/>
      <c r="J81" s="259"/>
      <c r="K81" s="26"/>
      <c r="L81" s="201">
        <f>L79-L80</f>
        <v>0</v>
      </c>
      <c r="M81" s="1"/>
      <c r="N81" s="1"/>
      <c r="O81" s="1"/>
      <c r="P81" s="142"/>
    </row>
    <row r="82" spans="2:16" ht="14.25" customHeight="1" x14ac:dyDescent="0.2">
      <c r="B82" s="143"/>
      <c r="C82" s="20"/>
      <c r="D82" s="20"/>
      <c r="E82" s="20"/>
      <c r="F82" s="20"/>
      <c r="G82" s="20"/>
      <c r="H82" s="20"/>
      <c r="I82" s="20"/>
      <c r="J82" s="20"/>
      <c r="K82" s="20"/>
      <c r="L82" s="1"/>
      <c r="M82" s="1"/>
      <c r="N82" s="1"/>
      <c r="O82" s="1"/>
      <c r="P82" s="142"/>
    </row>
    <row r="83" spans="2:16" ht="14.25" customHeight="1" x14ac:dyDescent="0.2">
      <c r="B83" s="143"/>
      <c r="C83" s="20" t="s">
        <v>331</v>
      </c>
      <c r="D83" s="20"/>
      <c r="E83" s="20"/>
      <c r="F83" s="20"/>
      <c r="G83" s="20"/>
      <c r="H83" s="20"/>
      <c r="I83" s="20"/>
      <c r="J83" s="20"/>
      <c r="K83" s="20"/>
      <c r="L83" s="1"/>
      <c r="M83" s="1"/>
      <c r="N83" s="1"/>
      <c r="O83" s="1"/>
      <c r="P83" s="142"/>
    </row>
    <row r="84" spans="2:16" ht="14.25" customHeight="1" x14ac:dyDescent="0.2">
      <c r="B84" s="143"/>
      <c r="C84" s="199" t="s">
        <v>15</v>
      </c>
      <c r="D84" s="266" t="s">
        <v>30</v>
      </c>
      <c r="E84" s="266"/>
      <c r="F84" s="266"/>
      <c r="G84" s="266"/>
      <c r="H84" s="266"/>
      <c r="I84" s="266"/>
      <c r="J84" s="266"/>
      <c r="K84" s="26"/>
      <c r="L84" s="199" t="s">
        <v>325</v>
      </c>
      <c r="M84" s="1"/>
      <c r="N84" s="1"/>
      <c r="O84" s="1"/>
      <c r="P84" s="142"/>
    </row>
    <row r="85" spans="2:16" ht="14.25" customHeight="1" x14ac:dyDescent="0.2">
      <c r="B85" s="143"/>
      <c r="C85" s="35">
        <v>1</v>
      </c>
      <c r="D85" s="268" t="s">
        <v>329</v>
      </c>
      <c r="E85" s="269"/>
      <c r="F85" s="269"/>
      <c r="G85" s="269"/>
      <c r="H85" s="269"/>
      <c r="I85" s="269"/>
      <c r="J85" s="270"/>
      <c r="K85" s="26"/>
      <c r="L85" s="200"/>
      <c r="M85" s="1"/>
      <c r="N85" s="1"/>
      <c r="O85" s="1"/>
      <c r="P85" s="142"/>
    </row>
    <row r="86" spans="2:16" ht="14.25" customHeight="1" x14ac:dyDescent="0.2">
      <c r="B86" s="143"/>
      <c r="C86" s="35">
        <v>2</v>
      </c>
      <c r="D86" s="268" t="s">
        <v>328</v>
      </c>
      <c r="E86" s="269"/>
      <c r="F86" s="269"/>
      <c r="G86" s="269"/>
      <c r="H86" s="269"/>
      <c r="I86" s="269"/>
      <c r="J86" s="270"/>
      <c r="K86" s="26"/>
      <c r="L86" s="200">
        <f>AKTIVI!G26</f>
        <v>0</v>
      </c>
      <c r="M86" s="1"/>
      <c r="N86" s="1"/>
      <c r="O86" s="1"/>
      <c r="P86" s="142"/>
    </row>
    <row r="87" spans="2:16" ht="14.25" customHeight="1" x14ac:dyDescent="0.2">
      <c r="B87" s="143"/>
      <c r="C87" s="35">
        <v>3</v>
      </c>
      <c r="D87" s="268" t="s">
        <v>207</v>
      </c>
      <c r="E87" s="269"/>
      <c r="F87" s="269"/>
      <c r="G87" s="269"/>
      <c r="H87" s="269"/>
      <c r="I87" s="269"/>
      <c r="J87" s="270"/>
      <c r="K87" s="26"/>
      <c r="L87" s="200">
        <f>AKTIVI!F26</f>
        <v>0</v>
      </c>
      <c r="M87" s="1"/>
      <c r="N87" s="1"/>
      <c r="O87" s="1"/>
      <c r="P87" s="142"/>
    </row>
    <row r="88" spans="2:16" ht="14.25" customHeight="1" x14ac:dyDescent="0.2">
      <c r="B88" s="143"/>
      <c r="C88" s="35">
        <v>4</v>
      </c>
      <c r="D88" s="268" t="s">
        <v>388</v>
      </c>
      <c r="E88" s="269"/>
      <c r="F88" s="269"/>
      <c r="G88" s="269"/>
      <c r="H88" s="269"/>
      <c r="I88" s="269"/>
      <c r="J88" s="270"/>
      <c r="K88" s="26"/>
      <c r="L88" s="231">
        <f>L86-L87</f>
        <v>0</v>
      </c>
      <c r="M88" s="1"/>
      <c r="N88" s="1"/>
      <c r="O88" s="1"/>
      <c r="P88" s="142"/>
    </row>
    <row r="89" spans="2:16" ht="14.25" customHeight="1" x14ac:dyDescent="0.2">
      <c r="B89" s="143"/>
      <c r="C89" s="35">
        <v>5</v>
      </c>
      <c r="D89" s="267" t="s">
        <v>384</v>
      </c>
      <c r="E89" s="267"/>
      <c r="F89" s="267"/>
      <c r="G89" s="267"/>
      <c r="H89" s="267"/>
      <c r="I89" s="267"/>
      <c r="J89" s="267"/>
      <c r="K89" s="26"/>
      <c r="L89" s="231">
        <v>60000</v>
      </c>
      <c r="M89" s="1"/>
      <c r="N89" s="1"/>
      <c r="O89" s="1"/>
      <c r="P89" s="142"/>
    </row>
    <row r="90" spans="2:16" ht="14.25" customHeight="1" x14ac:dyDescent="0.2">
      <c r="B90" s="143"/>
      <c r="C90" s="35">
        <v>6</v>
      </c>
      <c r="D90" s="267" t="s">
        <v>206</v>
      </c>
      <c r="E90" s="267"/>
      <c r="F90" s="267"/>
      <c r="G90" s="267"/>
      <c r="H90" s="267"/>
      <c r="I90" s="267"/>
      <c r="J90" s="267"/>
      <c r="K90" s="26"/>
      <c r="L90" s="231"/>
      <c r="M90" s="1"/>
      <c r="N90" s="1"/>
      <c r="O90" s="1"/>
      <c r="P90" s="142"/>
    </row>
    <row r="91" spans="2:16" ht="14.25" customHeight="1" x14ac:dyDescent="0.2">
      <c r="B91" s="143"/>
      <c r="C91" s="35">
        <v>7</v>
      </c>
      <c r="D91" s="267" t="s">
        <v>383</v>
      </c>
      <c r="E91" s="267"/>
      <c r="F91" s="267"/>
      <c r="G91" s="267"/>
      <c r="H91" s="267"/>
      <c r="I91" s="267"/>
      <c r="J91" s="267"/>
      <c r="K91" s="26"/>
      <c r="L91" s="231"/>
      <c r="M91" s="1"/>
      <c r="N91" s="1"/>
      <c r="O91" s="1"/>
      <c r="P91" s="142"/>
    </row>
    <row r="92" spans="2:16" ht="14.25" customHeight="1" x14ac:dyDescent="0.2">
      <c r="B92" s="143"/>
      <c r="C92" s="35">
        <v>8</v>
      </c>
      <c r="D92" s="268" t="s">
        <v>371</v>
      </c>
      <c r="E92" s="269"/>
      <c r="F92" s="269"/>
      <c r="G92" s="269"/>
      <c r="H92" s="269"/>
      <c r="I92" s="269"/>
      <c r="J92" s="270"/>
      <c r="K92" s="26"/>
      <c r="L92" s="231">
        <v>49935</v>
      </c>
      <c r="M92" s="1"/>
      <c r="N92" s="1"/>
      <c r="O92" s="1"/>
      <c r="P92" s="142"/>
    </row>
    <row r="93" spans="2:16" ht="14.25" customHeight="1" x14ac:dyDescent="0.2">
      <c r="B93" s="143"/>
      <c r="C93" s="35">
        <v>9</v>
      </c>
      <c r="D93" s="268" t="s">
        <v>372</v>
      </c>
      <c r="E93" s="269"/>
      <c r="F93" s="269"/>
      <c r="G93" s="269"/>
      <c r="H93" s="269"/>
      <c r="I93" s="269"/>
      <c r="J93" s="270"/>
      <c r="K93" s="26"/>
      <c r="L93" s="231"/>
      <c r="M93" s="1"/>
      <c r="N93" s="1"/>
      <c r="O93" s="1"/>
      <c r="P93" s="142"/>
    </row>
    <row r="94" spans="2:16" ht="14.25" customHeight="1" x14ac:dyDescent="0.2">
      <c r="B94" s="143"/>
      <c r="C94" s="35">
        <v>10</v>
      </c>
      <c r="D94" s="267" t="s">
        <v>363</v>
      </c>
      <c r="E94" s="267"/>
      <c r="F94" s="267"/>
      <c r="G94" s="267"/>
      <c r="H94" s="267"/>
      <c r="I94" s="267"/>
      <c r="J94" s="267"/>
      <c r="K94" s="26"/>
      <c r="L94" s="231"/>
      <c r="M94" s="1"/>
      <c r="N94" s="1"/>
      <c r="O94" s="1"/>
      <c r="P94" s="142"/>
    </row>
    <row r="95" spans="2:16" ht="14.25" customHeight="1" x14ac:dyDescent="0.2">
      <c r="B95" s="143"/>
      <c r="C95" s="35">
        <v>11</v>
      </c>
      <c r="D95" s="268" t="s">
        <v>208</v>
      </c>
      <c r="E95" s="269"/>
      <c r="F95" s="269"/>
      <c r="G95" s="269"/>
      <c r="H95" s="269"/>
      <c r="I95" s="269"/>
      <c r="J95" s="270"/>
      <c r="K95" s="26"/>
      <c r="L95" s="231">
        <f>'Ardh e shp - natyres'!E22</f>
        <v>15650456</v>
      </c>
      <c r="M95" s="1"/>
      <c r="N95" s="1"/>
      <c r="O95" s="1"/>
      <c r="P95" s="142"/>
    </row>
    <row r="96" spans="2:16" ht="14.25" customHeight="1" x14ac:dyDescent="0.2">
      <c r="B96" s="143"/>
      <c r="C96" s="35">
        <v>12</v>
      </c>
      <c r="D96" s="268" t="s">
        <v>209</v>
      </c>
      <c r="E96" s="269"/>
      <c r="F96" s="269"/>
      <c r="G96" s="269"/>
      <c r="H96" s="269"/>
      <c r="I96" s="269"/>
      <c r="J96" s="270"/>
      <c r="K96" s="26"/>
      <c r="L96" s="231">
        <f>'Ardh e shp - natyres'!E23</f>
        <v>2347568</v>
      </c>
      <c r="M96" s="1"/>
      <c r="N96" s="1"/>
      <c r="O96" s="1"/>
      <c r="P96" s="142"/>
    </row>
    <row r="97" spans="2:16" ht="14.25" customHeight="1" x14ac:dyDescent="0.2">
      <c r="B97" s="143"/>
      <c r="C97" s="35">
        <v>13</v>
      </c>
      <c r="D97" s="268" t="s">
        <v>364</v>
      </c>
      <c r="E97" s="269"/>
      <c r="F97" s="269"/>
      <c r="G97" s="269"/>
      <c r="H97" s="269"/>
      <c r="I97" s="269"/>
      <c r="J97" s="270"/>
      <c r="K97" s="26"/>
      <c r="L97" s="231"/>
      <c r="M97" s="1"/>
      <c r="N97" s="1"/>
      <c r="O97" s="1"/>
      <c r="P97" s="142"/>
    </row>
    <row r="98" spans="2:16" ht="14.25" customHeight="1" x14ac:dyDescent="0.2">
      <c r="B98" s="143"/>
      <c r="C98" s="35">
        <v>14</v>
      </c>
      <c r="D98" s="268" t="s">
        <v>211</v>
      </c>
      <c r="E98" s="269"/>
      <c r="F98" s="269"/>
      <c r="G98" s="269"/>
      <c r="H98" s="269"/>
      <c r="I98" s="269"/>
      <c r="J98" s="270"/>
      <c r="K98" s="26"/>
      <c r="L98" s="231">
        <f>-'Ardh e shp - natyres'!E26</f>
        <v>0</v>
      </c>
      <c r="M98" s="1"/>
      <c r="N98" s="1"/>
      <c r="O98" s="1"/>
      <c r="P98" s="142"/>
    </row>
    <row r="99" spans="2:16" ht="14.25" customHeight="1" x14ac:dyDescent="0.2">
      <c r="B99" s="143"/>
      <c r="C99" s="35">
        <v>15</v>
      </c>
      <c r="D99" s="268" t="s">
        <v>373</v>
      </c>
      <c r="E99" s="269"/>
      <c r="F99" s="269"/>
      <c r="G99" s="269"/>
      <c r="H99" s="269"/>
      <c r="I99" s="269"/>
      <c r="J99" s="270"/>
      <c r="K99" s="26"/>
      <c r="L99" s="231"/>
      <c r="M99" s="1"/>
      <c r="N99" s="1"/>
      <c r="O99" s="1"/>
      <c r="P99" s="142"/>
    </row>
    <row r="100" spans="2:16" ht="14.25" customHeight="1" x14ac:dyDescent="0.2">
      <c r="B100" s="143"/>
      <c r="C100" s="35">
        <v>16</v>
      </c>
      <c r="D100" s="268" t="s">
        <v>326</v>
      </c>
      <c r="E100" s="269"/>
      <c r="F100" s="269"/>
      <c r="G100" s="269"/>
      <c r="H100" s="269"/>
      <c r="I100" s="269"/>
      <c r="J100" s="270"/>
      <c r="K100" s="26"/>
      <c r="L100" s="231">
        <v>32416</v>
      </c>
      <c r="M100" s="1"/>
      <c r="N100" s="1"/>
      <c r="O100" s="1"/>
      <c r="P100" s="142"/>
    </row>
    <row r="101" spans="2:16" ht="14.25" customHeight="1" x14ac:dyDescent="0.2">
      <c r="B101" s="143"/>
      <c r="C101" s="35">
        <v>17</v>
      </c>
      <c r="D101" s="268" t="s">
        <v>210</v>
      </c>
      <c r="E101" s="269"/>
      <c r="F101" s="269"/>
      <c r="G101" s="269"/>
      <c r="H101" s="269"/>
      <c r="I101" s="269"/>
      <c r="J101" s="270"/>
      <c r="K101" s="26"/>
      <c r="L101" s="231">
        <f>'Ardh e shp - natyres'!E37</f>
        <v>0</v>
      </c>
      <c r="M101" s="1"/>
      <c r="N101" s="1"/>
      <c r="O101" s="1"/>
      <c r="P101" s="142"/>
    </row>
    <row r="102" spans="2:16" ht="14.25" customHeight="1" x14ac:dyDescent="0.2">
      <c r="B102" s="143"/>
      <c r="C102" s="35">
        <v>18</v>
      </c>
      <c r="D102" s="268" t="s">
        <v>212</v>
      </c>
      <c r="E102" s="269"/>
      <c r="F102" s="269"/>
      <c r="G102" s="269"/>
      <c r="H102" s="269"/>
      <c r="I102" s="269"/>
      <c r="J102" s="270"/>
      <c r="K102" s="26"/>
      <c r="L102" s="200"/>
      <c r="M102" s="1"/>
      <c r="N102" s="1"/>
      <c r="O102" s="1"/>
      <c r="P102" s="142"/>
    </row>
    <row r="103" spans="2:16" ht="14.25" customHeight="1" x14ac:dyDescent="0.2">
      <c r="B103" s="143"/>
      <c r="C103" s="35">
        <v>19</v>
      </c>
      <c r="D103" s="297" t="s">
        <v>38</v>
      </c>
      <c r="E103" s="232"/>
      <c r="F103" s="232"/>
      <c r="G103" s="232"/>
      <c r="H103" s="232"/>
      <c r="I103" s="232"/>
      <c r="J103" s="298"/>
      <c r="K103" s="26"/>
      <c r="L103" s="201">
        <f>L85+L88+L89+L95+L96+L97+L100+L99+L92+L98</f>
        <v>18140375</v>
      </c>
      <c r="M103" s="1"/>
      <c r="N103" s="214"/>
      <c r="O103" s="1"/>
      <c r="P103" s="142"/>
    </row>
    <row r="104" spans="2:16" ht="14.25" customHeight="1" x14ac:dyDescent="0.2">
      <c r="B104" s="145"/>
      <c r="C104" s="35">
        <v>20</v>
      </c>
      <c r="D104" s="267" t="s">
        <v>327</v>
      </c>
      <c r="E104" s="267"/>
      <c r="F104" s="267"/>
      <c r="G104" s="267"/>
      <c r="H104" s="267"/>
      <c r="I104" s="267"/>
      <c r="J104" s="267"/>
      <c r="K104" s="26"/>
      <c r="L104" s="202"/>
      <c r="M104" s="1"/>
      <c r="N104" s="1"/>
      <c r="O104" s="1"/>
      <c r="P104" s="142"/>
    </row>
    <row r="105" spans="2:16" ht="14.25" customHeight="1" x14ac:dyDescent="0.2">
      <c r="B105" s="143"/>
      <c r="C105" s="35">
        <v>21</v>
      </c>
      <c r="D105" s="297" t="s">
        <v>38</v>
      </c>
      <c r="E105" s="232"/>
      <c r="F105" s="232"/>
      <c r="G105" s="232"/>
      <c r="H105" s="232"/>
      <c r="I105" s="232"/>
      <c r="J105" s="298"/>
      <c r="K105" s="26"/>
      <c r="L105" s="201">
        <f>L103-L104</f>
        <v>18140375</v>
      </c>
      <c r="M105" s="1"/>
      <c r="N105" s="214"/>
      <c r="O105" s="1"/>
      <c r="P105" s="142"/>
    </row>
    <row r="106" spans="2:16" ht="14.25" customHeight="1" x14ac:dyDescent="0.2">
      <c r="B106" s="143"/>
      <c r="C106" s="187"/>
      <c r="D106" s="154"/>
      <c r="E106" s="154"/>
      <c r="F106" s="154"/>
      <c r="G106" s="154"/>
      <c r="H106" s="154"/>
      <c r="I106" s="154"/>
      <c r="J106" s="154"/>
      <c r="K106" s="20"/>
      <c r="L106" s="207"/>
      <c r="M106" s="1"/>
      <c r="N106" s="1"/>
      <c r="O106" s="1"/>
      <c r="P106" s="142"/>
    </row>
    <row r="107" spans="2:16" ht="14.25" customHeight="1" x14ac:dyDescent="0.2">
      <c r="B107" s="143"/>
      <c r="C107" s="20"/>
      <c r="D107" s="20"/>
      <c r="E107" s="20"/>
      <c r="F107" s="20"/>
      <c r="G107" s="20"/>
      <c r="H107" s="20"/>
      <c r="I107" s="20"/>
      <c r="J107" s="20"/>
      <c r="K107" s="20"/>
      <c r="L107" s="1"/>
      <c r="M107" s="1"/>
      <c r="N107" s="1"/>
      <c r="O107" s="1"/>
      <c r="P107" s="142"/>
    </row>
    <row r="108" spans="2:16" ht="14.25" customHeight="1" x14ac:dyDescent="0.2">
      <c r="B108" s="146"/>
      <c r="C108" s="147"/>
      <c r="D108" s="147"/>
      <c r="E108" s="147"/>
      <c r="F108" s="147"/>
      <c r="G108" s="147"/>
      <c r="H108" s="147"/>
      <c r="I108" s="147"/>
      <c r="J108" s="147"/>
      <c r="K108" s="147"/>
      <c r="L108" s="39"/>
      <c r="M108" s="39"/>
      <c r="N108" s="39"/>
      <c r="O108" s="39"/>
      <c r="P108" s="148"/>
    </row>
    <row r="109" spans="2:16" ht="14.25" customHeight="1" x14ac:dyDescent="0.2">
      <c r="B109" s="295" t="s">
        <v>323</v>
      </c>
      <c r="C109" s="296"/>
      <c r="D109" s="296"/>
      <c r="E109" s="296"/>
      <c r="F109" s="296"/>
      <c r="G109" s="296"/>
      <c r="H109" s="296"/>
      <c r="I109" s="296"/>
      <c r="J109" s="296"/>
      <c r="K109" s="296"/>
      <c r="L109" s="296"/>
      <c r="M109" s="296"/>
      <c r="N109" s="296"/>
      <c r="O109" s="296"/>
      <c r="P109" s="141"/>
    </row>
    <row r="110" spans="2:16" ht="50.25" customHeight="1" x14ac:dyDescent="0.2">
      <c r="B110" s="276" t="s">
        <v>324</v>
      </c>
      <c r="C110" s="277"/>
      <c r="D110" s="277"/>
      <c r="E110" s="277"/>
      <c r="F110" s="277"/>
      <c r="G110" s="277"/>
      <c r="H110" s="277"/>
      <c r="I110" s="277"/>
      <c r="J110" s="277"/>
      <c r="K110" s="277"/>
      <c r="L110" s="277"/>
      <c r="M110" s="277"/>
      <c r="N110" s="277"/>
      <c r="O110" s="277"/>
      <c r="P110" s="278"/>
    </row>
    <row r="111" spans="2:16" ht="14.25" customHeight="1" x14ac:dyDescent="0.2">
      <c r="B111" s="144"/>
      <c r="C111" s="20" t="s">
        <v>334</v>
      </c>
      <c r="D111" s="20"/>
      <c r="E111" s="20"/>
      <c r="F111" s="20"/>
      <c r="G111" s="20"/>
      <c r="H111" s="20"/>
      <c r="I111" s="20"/>
      <c r="J111" s="20"/>
      <c r="K111" s="20"/>
      <c r="L111" s="1"/>
      <c r="M111" s="1"/>
      <c r="N111" s="1"/>
      <c r="O111" s="1"/>
      <c r="P111" s="142"/>
    </row>
    <row r="112" spans="2:16" ht="14.25" customHeight="1" x14ac:dyDescent="0.2">
      <c r="B112" s="144"/>
      <c r="C112" s="199" t="s">
        <v>15</v>
      </c>
      <c r="D112" s="266" t="s">
        <v>30</v>
      </c>
      <c r="E112" s="266"/>
      <c r="F112" s="266"/>
      <c r="G112" s="266"/>
      <c r="H112" s="266"/>
      <c r="I112" s="266"/>
      <c r="J112" s="266"/>
      <c r="K112" s="26"/>
      <c r="L112" s="199" t="s">
        <v>325</v>
      </c>
      <c r="M112" s="1"/>
      <c r="N112" s="1"/>
      <c r="O112" s="1"/>
      <c r="P112" s="142"/>
    </row>
    <row r="113" spans="2:17" ht="14.25" customHeight="1" x14ac:dyDescent="0.2">
      <c r="B113" s="144"/>
      <c r="C113" s="35">
        <v>1</v>
      </c>
      <c r="D113" s="268" t="s">
        <v>374</v>
      </c>
      <c r="E113" s="269"/>
      <c r="F113" s="269"/>
      <c r="G113" s="269"/>
      <c r="H113" s="269"/>
      <c r="I113" s="269"/>
      <c r="J113" s="270"/>
      <c r="K113" s="26"/>
      <c r="L113" s="200"/>
      <c r="M113" s="1"/>
      <c r="N113" s="1"/>
      <c r="O113" s="1"/>
      <c r="P113" s="142"/>
    </row>
    <row r="114" spans="2:17" ht="14.25" customHeight="1" x14ac:dyDescent="0.2">
      <c r="B114" s="144"/>
      <c r="C114" s="35">
        <f>C113+1</f>
        <v>2</v>
      </c>
      <c r="D114" s="268" t="s">
        <v>375</v>
      </c>
      <c r="E114" s="269"/>
      <c r="F114" s="269"/>
      <c r="G114" s="269"/>
      <c r="H114" s="269"/>
      <c r="I114" s="269"/>
      <c r="J114" s="270"/>
      <c r="K114" s="26"/>
      <c r="L114" s="200"/>
      <c r="M114" s="1"/>
      <c r="N114" s="1"/>
      <c r="O114" s="1"/>
      <c r="P114" s="142"/>
    </row>
    <row r="115" spans="2:17" ht="14.25" customHeight="1" x14ac:dyDescent="0.2">
      <c r="B115" s="144"/>
      <c r="C115" s="35">
        <f t="shared" ref="C115:C120" si="9">C114+1</f>
        <v>3</v>
      </c>
      <c r="D115" s="268" t="s">
        <v>376</v>
      </c>
      <c r="E115" s="269"/>
      <c r="F115" s="269"/>
      <c r="G115" s="269"/>
      <c r="H115" s="269"/>
      <c r="I115" s="269"/>
      <c r="J115" s="270"/>
      <c r="K115" s="26"/>
      <c r="L115" s="200"/>
      <c r="M115" s="1"/>
      <c r="N115" s="1"/>
      <c r="O115" s="1"/>
      <c r="P115" s="142"/>
    </row>
    <row r="116" spans="2:17" ht="14.25" customHeight="1" x14ac:dyDescent="0.2">
      <c r="B116" s="144"/>
      <c r="C116" s="35">
        <f t="shared" si="9"/>
        <v>4</v>
      </c>
      <c r="D116" s="268" t="s">
        <v>332</v>
      </c>
      <c r="E116" s="269"/>
      <c r="F116" s="269"/>
      <c r="G116" s="269"/>
      <c r="H116" s="269"/>
      <c r="I116" s="269"/>
      <c r="J116" s="270"/>
      <c r="K116" s="26"/>
      <c r="L116" s="200"/>
      <c r="M116" s="1"/>
      <c r="N116" s="1"/>
      <c r="O116" s="1"/>
      <c r="P116" s="142"/>
    </row>
    <row r="117" spans="2:17" ht="14.25" customHeight="1" x14ac:dyDescent="0.2">
      <c r="B117" s="144"/>
      <c r="C117" s="35">
        <f t="shared" si="9"/>
        <v>5</v>
      </c>
      <c r="D117" s="268" t="s">
        <v>231</v>
      </c>
      <c r="E117" s="269"/>
      <c r="F117" s="269"/>
      <c r="G117" s="269"/>
      <c r="H117" s="269"/>
      <c r="I117" s="269"/>
      <c r="J117" s="270"/>
      <c r="K117" s="26"/>
      <c r="L117" s="200"/>
      <c r="M117" s="1"/>
      <c r="N117" s="1"/>
      <c r="O117" s="1"/>
      <c r="P117" s="142"/>
    </row>
    <row r="118" spans="2:17" ht="14.25" customHeight="1" x14ac:dyDescent="0.2">
      <c r="B118" s="144"/>
      <c r="C118" s="35">
        <f t="shared" si="9"/>
        <v>6</v>
      </c>
      <c r="D118" s="259" t="s">
        <v>38</v>
      </c>
      <c r="E118" s="259"/>
      <c r="F118" s="259"/>
      <c r="G118" s="259"/>
      <c r="H118" s="259"/>
      <c r="I118" s="259"/>
      <c r="J118" s="259"/>
      <c r="K118" s="26"/>
      <c r="L118" s="201">
        <f>SUM(L113:L117)</f>
        <v>0</v>
      </c>
      <c r="M118" s="1"/>
      <c r="N118" s="1"/>
      <c r="O118" s="1"/>
      <c r="P118" s="142"/>
    </row>
    <row r="119" spans="2:17" ht="14.25" customHeight="1" x14ac:dyDescent="0.2">
      <c r="B119" s="144"/>
      <c r="C119" s="35">
        <f t="shared" si="9"/>
        <v>7</v>
      </c>
      <c r="D119" s="259" t="s">
        <v>202</v>
      </c>
      <c r="E119" s="259"/>
      <c r="F119" s="259"/>
      <c r="G119" s="259"/>
      <c r="H119" s="259"/>
      <c r="I119" s="259"/>
      <c r="J119" s="259"/>
      <c r="K119" s="26"/>
      <c r="L119" s="201"/>
      <c r="M119" s="1"/>
      <c r="N119" s="1"/>
      <c r="O119" s="1"/>
      <c r="P119" s="142"/>
    </row>
    <row r="120" spans="2:17" ht="14.25" customHeight="1" x14ac:dyDescent="0.2">
      <c r="B120" s="144"/>
      <c r="C120" s="35">
        <f t="shared" si="9"/>
        <v>8</v>
      </c>
      <c r="D120" s="259" t="s">
        <v>203</v>
      </c>
      <c r="E120" s="259"/>
      <c r="F120" s="259"/>
      <c r="G120" s="259"/>
      <c r="H120" s="259"/>
      <c r="I120" s="259"/>
      <c r="J120" s="259"/>
      <c r="K120" s="20"/>
      <c r="L120" s="201">
        <f>L118-L119</f>
        <v>0</v>
      </c>
      <c r="M120" s="1"/>
      <c r="N120" s="1"/>
      <c r="O120" s="1"/>
      <c r="P120" s="142"/>
    </row>
    <row r="121" spans="2:17" ht="14.25" customHeight="1" x14ac:dyDescent="0.2">
      <c r="B121" s="144"/>
      <c r="C121" s="187"/>
      <c r="D121" s="70"/>
      <c r="E121" s="70"/>
      <c r="F121" s="70"/>
      <c r="G121" s="70"/>
      <c r="H121" s="70"/>
      <c r="I121" s="70"/>
      <c r="J121" s="70"/>
      <c r="K121" s="20"/>
      <c r="L121" s="207"/>
      <c r="M121" s="1"/>
      <c r="N121" s="1"/>
      <c r="O121" s="1"/>
      <c r="P121" s="142"/>
    </row>
    <row r="122" spans="2:17" ht="14.25" customHeight="1" x14ac:dyDescent="0.2">
      <c r="B122" s="143"/>
      <c r="C122" s="20" t="s">
        <v>333</v>
      </c>
      <c r="D122" s="20"/>
      <c r="E122" s="20"/>
      <c r="F122" s="20"/>
      <c r="G122" s="20"/>
      <c r="H122" s="20"/>
      <c r="I122" s="20"/>
      <c r="J122" s="20"/>
      <c r="K122" s="20"/>
      <c r="L122" s="1"/>
      <c r="M122" s="1"/>
      <c r="N122" s="1"/>
      <c r="O122" s="1"/>
      <c r="P122" s="142"/>
    </row>
    <row r="123" spans="2:17" ht="14.25" customHeight="1" x14ac:dyDescent="0.2">
      <c r="B123" s="145"/>
      <c r="C123" s="128" t="s">
        <v>15</v>
      </c>
      <c r="D123" s="266" t="s">
        <v>30</v>
      </c>
      <c r="E123" s="266"/>
      <c r="F123" s="266"/>
      <c r="G123" s="266"/>
      <c r="H123" s="266"/>
      <c r="I123" s="266"/>
      <c r="J123" s="266"/>
      <c r="K123" s="26"/>
      <c r="L123" s="128" t="s">
        <v>325</v>
      </c>
      <c r="M123" s="1"/>
      <c r="N123" s="1"/>
      <c r="O123" s="1"/>
      <c r="P123" s="142"/>
      <c r="Q123" s="198" t="s">
        <v>205</v>
      </c>
    </row>
    <row r="124" spans="2:17" ht="14.25" customHeight="1" x14ac:dyDescent="0.2">
      <c r="B124" s="145"/>
      <c r="C124" s="35">
        <v>1</v>
      </c>
      <c r="D124" s="267" t="s">
        <v>338</v>
      </c>
      <c r="E124" s="267"/>
      <c r="F124" s="267"/>
      <c r="G124" s="267"/>
      <c r="H124" s="267"/>
      <c r="I124" s="267"/>
      <c r="J124" s="267"/>
      <c r="K124" s="26"/>
      <c r="L124" s="200">
        <v>0</v>
      </c>
      <c r="M124" s="1"/>
      <c r="N124" s="1"/>
      <c r="O124" s="1"/>
      <c r="P124" s="142"/>
      <c r="Q124" s="203">
        <v>39854450</v>
      </c>
    </row>
    <row r="125" spans="2:17" ht="14.25" customHeight="1" x14ac:dyDescent="0.2">
      <c r="B125" s="145"/>
      <c r="C125" s="35">
        <f>C124+1</f>
        <v>2</v>
      </c>
      <c r="D125" s="267" t="s">
        <v>365</v>
      </c>
      <c r="E125" s="267"/>
      <c r="F125" s="267"/>
      <c r="G125" s="267"/>
      <c r="H125" s="267"/>
      <c r="I125" s="267"/>
      <c r="J125" s="267"/>
      <c r="K125" s="26"/>
      <c r="L125" s="200">
        <v>0</v>
      </c>
      <c r="M125" s="1"/>
      <c r="N125" s="1"/>
      <c r="O125" s="1"/>
      <c r="P125" s="142"/>
      <c r="Q125" s="203">
        <v>2410</v>
      </c>
    </row>
    <row r="126" spans="2:17" ht="14.25" customHeight="1" x14ac:dyDescent="0.2">
      <c r="B126" s="145"/>
      <c r="C126" s="35">
        <f>C125+1</f>
        <v>3</v>
      </c>
      <c r="D126" s="267" t="s">
        <v>129</v>
      </c>
      <c r="E126" s="267"/>
      <c r="F126" s="267"/>
      <c r="G126" s="267"/>
      <c r="H126" s="267"/>
      <c r="I126" s="267"/>
      <c r="J126" s="267"/>
      <c r="K126" s="26"/>
      <c r="L126" s="200">
        <v>0</v>
      </c>
      <c r="M126" s="1"/>
      <c r="N126" s="1"/>
      <c r="O126" s="1"/>
      <c r="P126" s="142"/>
      <c r="Q126" s="203"/>
    </row>
    <row r="127" spans="2:17" ht="14.25" customHeight="1" x14ac:dyDescent="0.2">
      <c r="B127" s="145"/>
      <c r="C127" s="35">
        <f>C126+1</f>
        <v>4</v>
      </c>
      <c r="D127" s="259" t="s">
        <v>38</v>
      </c>
      <c r="E127" s="259"/>
      <c r="F127" s="259"/>
      <c r="G127" s="259"/>
      <c r="H127" s="259"/>
      <c r="I127" s="259"/>
      <c r="J127" s="259"/>
      <c r="K127" s="26"/>
      <c r="L127" s="201">
        <f>SUM(L124:L126)</f>
        <v>0</v>
      </c>
      <c r="M127" s="1"/>
      <c r="N127" s="1"/>
      <c r="O127" s="1"/>
      <c r="P127" s="142"/>
      <c r="Q127" s="204">
        <f>SUM(Q124:Q125)</f>
        <v>39856860</v>
      </c>
    </row>
    <row r="128" spans="2:17" ht="14.25" customHeight="1" x14ac:dyDescent="0.2">
      <c r="B128" s="143"/>
      <c r="C128" s="35">
        <f>C127+1</f>
        <v>5</v>
      </c>
      <c r="D128" s="259" t="s">
        <v>202</v>
      </c>
      <c r="E128" s="259"/>
      <c r="F128" s="259"/>
      <c r="G128" s="259"/>
      <c r="H128" s="259"/>
      <c r="I128" s="259"/>
      <c r="J128" s="259"/>
      <c r="K128" s="26"/>
      <c r="L128" s="201">
        <v>0</v>
      </c>
      <c r="M128" s="1"/>
      <c r="N128" s="1"/>
      <c r="O128" s="1"/>
      <c r="P128" s="142"/>
      <c r="Q128" s="204">
        <v>39856860</v>
      </c>
    </row>
    <row r="129" spans="1:18" ht="14.25" customHeight="1" x14ac:dyDescent="0.2">
      <c r="B129" s="143"/>
      <c r="C129" s="35">
        <f>C128+1</f>
        <v>6</v>
      </c>
      <c r="D129" s="259" t="s">
        <v>203</v>
      </c>
      <c r="E129" s="259"/>
      <c r="F129" s="259"/>
      <c r="G129" s="259"/>
      <c r="H129" s="259"/>
      <c r="I129" s="259"/>
      <c r="J129" s="259"/>
      <c r="K129" s="26"/>
      <c r="L129" s="201">
        <f>L127-L128</f>
        <v>0</v>
      </c>
      <c r="M129" s="1"/>
      <c r="N129" s="1"/>
      <c r="O129" s="1"/>
      <c r="P129" s="142"/>
      <c r="Q129" s="208">
        <f>Q127-Q128</f>
        <v>0</v>
      </c>
    </row>
    <row r="130" spans="1:18" ht="14.25" customHeight="1" x14ac:dyDescent="0.2">
      <c r="A130" s="1"/>
      <c r="B130" s="143"/>
      <c r="C130" s="20"/>
      <c r="D130" s="20"/>
      <c r="E130" s="20"/>
      <c r="F130" s="20"/>
      <c r="G130" s="20"/>
      <c r="H130" s="20"/>
      <c r="I130" s="20"/>
      <c r="J130" s="20"/>
      <c r="K130" s="20"/>
      <c r="L130" s="1"/>
      <c r="M130" s="214"/>
      <c r="N130" s="1"/>
      <c r="O130" s="1"/>
      <c r="P130" s="142"/>
      <c r="Q130" s="1"/>
      <c r="R130" s="1"/>
    </row>
    <row r="131" spans="1:18" ht="14.25" customHeight="1" x14ac:dyDescent="0.2">
      <c r="A131" s="1"/>
      <c r="B131" s="143"/>
      <c r="C131" s="20"/>
      <c r="D131" s="20"/>
      <c r="E131" s="20"/>
      <c r="F131" s="11"/>
      <c r="G131" s="218"/>
      <c r="H131" s="219"/>
      <c r="I131" s="20"/>
      <c r="J131" s="20"/>
      <c r="K131" s="20"/>
      <c r="L131" s="220"/>
      <c r="M131" s="221"/>
      <c r="N131" s="1"/>
      <c r="O131" s="1"/>
      <c r="P131" s="142"/>
      <c r="Q131" s="1"/>
      <c r="R131" s="1"/>
    </row>
    <row r="132" spans="1:18" ht="14.25" customHeight="1" x14ac:dyDescent="0.2">
      <c r="A132" s="1"/>
      <c r="B132" s="143"/>
      <c r="C132" s="20"/>
      <c r="D132" s="223"/>
      <c r="E132" s="20"/>
      <c r="F132" s="11"/>
      <c r="G132" s="218"/>
      <c r="H132" s="219"/>
      <c r="I132" s="20"/>
      <c r="J132" s="20"/>
      <c r="K132" s="20"/>
      <c r="L132" s="220"/>
      <c r="M132" s="221"/>
      <c r="N132" s="1"/>
      <c r="O132" s="1"/>
      <c r="P132" s="142"/>
      <c r="Q132" s="1"/>
      <c r="R132" s="1"/>
    </row>
    <row r="133" spans="1:18" ht="14.25" customHeight="1" x14ac:dyDescent="0.2">
      <c r="A133" s="1"/>
      <c r="B133" s="143"/>
      <c r="C133" s="20"/>
      <c r="D133" s="222" t="s">
        <v>369</v>
      </c>
      <c r="E133" s="20"/>
      <c r="F133" s="11"/>
      <c r="G133" s="218"/>
      <c r="H133" s="219"/>
      <c r="I133" s="20"/>
      <c r="J133" s="20"/>
      <c r="K133" s="20"/>
      <c r="L133" s="220"/>
      <c r="M133" s="221"/>
      <c r="N133" s="1"/>
      <c r="O133" s="1"/>
      <c r="P133" s="142"/>
      <c r="Q133" s="1"/>
      <c r="R133" s="1"/>
    </row>
    <row r="134" spans="1:18" ht="14.25" customHeight="1" x14ac:dyDescent="0.2">
      <c r="A134" s="1"/>
      <c r="B134" s="143"/>
      <c r="C134" s="128" t="s">
        <v>15</v>
      </c>
      <c r="D134" s="266" t="s">
        <v>30</v>
      </c>
      <c r="E134" s="266"/>
      <c r="F134" s="266"/>
      <c r="G134" s="266"/>
      <c r="H134" s="266"/>
      <c r="I134" s="266"/>
      <c r="J134" s="266"/>
      <c r="K134" s="26"/>
      <c r="L134" s="128" t="s">
        <v>325</v>
      </c>
      <c r="M134" s="221"/>
      <c r="N134" s="1"/>
      <c r="O134" s="1"/>
      <c r="P134" s="142"/>
      <c r="Q134" s="1"/>
      <c r="R134" s="1"/>
    </row>
    <row r="135" spans="1:18" ht="14.25" customHeight="1" x14ac:dyDescent="0.25">
      <c r="A135" s="1"/>
      <c r="B135" s="143"/>
      <c r="C135" s="35">
        <v>1</v>
      </c>
      <c r="D135" s="299"/>
      <c r="E135" s="299"/>
      <c r="F135" s="299"/>
      <c r="G135" s="299"/>
      <c r="H135" s="299"/>
      <c r="I135" s="299"/>
      <c r="J135" s="299"/>
      <c r="K135" s="26"/>
      <c r="L135" s="200">
        <v>0</v>
      </c>
      <c r="M135" s="221"/>
      <c r="N135" s="1"/>
      <c r="O135" s="1"/>
      <c r="P135" s="142"/>
      <c r="Q135" s="1"/>
      <c r="R135" s="1"/>
    </row>
    <row r="136" spans="1:18" ht="14.25" customHeight="1" x14ac:dyDescent="0.25">
      <c r="A136" s="1"/>
      <c r="B136" s="143"/>
      <c r="C136" s="35">
        <v>2</v>
      </c>
      <c r="D136" s="299"/>
      <c r="E136" s="299"/>
      <c r="F136" s="299"/>
      <c r="G136" s="299"/>
      <c r="H136" s="299"/>
      <c r="I136" s="299"/>
      <c r="J136" s="299"/>
      <c r="K136" s="26"/>
      <c r="L136" s="200">
        <v>0</v>
      </c>
      <c r="M136" s="1"/>
      <c r="N136" s="1"/>
      <c r="O136" s="1"/>
      <c r="P136" s="142"/>
      <c r="Q136" s="1"/>
      <c r="R136" s="1"/>
    </row>
    <row r="137" spans="1:18" ht="14.25" customHeight="1" x14ac:dyDescent="0.25">
      <c r="A137" s="1"/>
      <c r="B137" s="143"/>
      <c r="C137" s="35">
        <v>3</v>
      </c>
      <c r="D137" s="299"/>
      <c r="E137" s="299"/>
      <c r="F137" s="299"/>
      <c r="G137" s="299"/>
      <c r="H137" s="299"/>
      <c r="I137" s="299"/>
      <c r="J137" s="299"/>
      <c r="K137" s="26"/>
      <c r="L137" s="200">
        <v>0</v>
      </c>
      <c r="M137" s="1"/>
      <c r="N137" s="1"/>
      <c r="O137" s="1"/>
      <c r="P137" s="142"/>
      <c r="Q137" s="1"/>
      <c r="R137" s="1"/>
    </row>
    <row r="138" spans="1:18" ht="14.25" customHeight="1" x14ac:dyDescent="0.25">
      <c r="A138" s="1"/>
      <c r="B138" s="143"/>
      <c r="C138" s="20"/>
      <c r="D138" s="217"/>
      <c r="E138" s="20"/>
      <c r="F138" s="20"/>
      <c r="G138" s="20"/>
      <c r="H138" s="20"/>
      <c r="I138" s="20"/>
      <c r="J138" s="20"/>
      <c r="K138" s="20"/>
      <c r="L138" s="1"/>
      <c r="M138" s="1"/>
      <c r="N138" s="1"/>
      <c r="O138" s="1"/>
      <c r="P138" s="142"/>
      <c r="Q138" s="1"/>
      <c r="R138" s="1"/>
    </row>
    <row r="139" spans="1:18" ht="14.25" customHeight="1" x14ac:dyDescent="0.2">
      <c r="A139" s="1"/>
      <c r="B139" s="274" t="s">
        <v>45</v>
      </c>
      <c r="C139" s="275"/>
      <c r="D139" s="275"/>
      <c r="E139" s="275"/>
      <c r="F139" s="275"/>
      <c r="G139" s="275"/>
      <c r="H139" s="275"/>
      <c r="I139" s="275"/>
      <c r="J139" s="275"/>
      <c r="K139" s="275"/>
      <c r="L139" s="275"/>
      <c r="M139" s="275"/>
      <c r="N139" s="275"/>
      <c r="O139" s="275"/>
      <c r="P139" s="142"/>
      <c r="Q139" s="1"/>
      <c r="R139" s="1"/>
    </row>
    <row r="140" spans="1:18" ht="54.75" customHeight="1" x14ac:dyDescent="0.2">
      <c r="B140" s="276" t="s">
        <v>335</v>
      </c>
      <c r="C140" s="277"/>
      <c r="D140" s="277"/>
      <c r="E140" s="277"/>
      <c r="F140" s="277"/>
      <c r="G140" s="277"/>
      <c r="H140" s="277"/>
      <c r="I140" s="277"/>
      <c r="J140" s="277"/>
      <c r="K140" s="277"/>
      <c r="L140" s="277"/>
      <c r="M140" s="277"/>
      <c r="N140" s="277"/>
      <c r="O140" s="277"/>
      <c r="P140" s="278"/>
    </row>
    <row r="141" spans="1:18" ht="14.25" customHeight="1" x14ac:dyDescent="0.2">
      <c r="B141" s="143"/>
      <c r="C141" s="20"/>
      <c r="D141" s="20"/>
      <c r="E141" s="20"/>
      <c r="F141" s="20"/>
      <c r="G141" s="20"/>
      <c r="H141" s="20"/>
      <c r="I141" s="20"/>
      <c r="J141" s="20"/>
      <c r="K141" s="20"/>
      <c r="L141" s="1"/>
      <c r="M141" s="1"/>
      <c r="N141" s="1"/>
      <c r="O141" s="1"/>
      <c r="P141" s="142"/>
    </row>
    <row r="142" spans="1:18" ht="14.25" customHeight="1" x14ac:dyDescent="0.2">
      <c r="B142" s="274" t="s">
        <v>46</v>
      </c>
      <c r="C142" s="275"/>
      <c r="D142" s="275"/>
      <c r="E142" s="275"/>
      <c r="F142" s="275"/>
      <c r="G142" s="275"/>
      <c r="H142" s="275"/>
      <c r="I142" s="275"/>
      <c r="J142" s="275"/>
      <c r="K142" s="275"/>
      <c r="L142" s="275"/>
      <c r="M142" s="275"/>
      <c r="N142" s="275"/>
      <c r="O142" s="275"/>
      <c r="P142" s="142"/>
    </row>
    <row r="143" spans="1:18" ht="38.25" customHeight="1" x14ac:dyDescent="0.2">
      <c r="B143" s="276" t="s">
        <v>339</v>
      </c>
      <c r="C143" s="277"/>
      <c r="D143" s="277"/>
      <c r="E143" s="277"/>
      <c r="F143" s="277"/>
      <c r="G143" s="277"/>
      <c r="H143" s="277"/>
      <c r="I143" s="277"/>
      <c r="J143" s="277"/>
      <c r="K143" s="277"/>
      <c r="L143" s="277"/>
      <c r="M143" s="277"/>
      <c r="N143" s="277"/>
      <c r="O143" s="277"/>
      <c r="P143" s="278"/>
    </row>
    <row r="144" spans="1:18" ht="14.25" customHeight="1" x14ac:dyDescent="0.2">
      <c r="B144" s="143"/>
      <c r="C144" s="199" t="s">
        <v>15</v>
      </c>
      <c r="D144" s="266" t="s">
        <v>30</v>
      </c>
      <c r="E144" s="266"/>
      <c r="F144" s="266"/>
      <c r="G144" s="266"/>
      <c r="H144" s="266"/>
      <c r="I144" s="266"/>
      <c r="J144" s="266"/>
      <c r="K144" s="26"/>
      <c r="L144" s="199" t="s">
        <v>325</v>
      </c>
      <c r="M144" s="1"/>
      <c r="N144" s="1"/>
      <c r="O144" s="1"/>
      <c r="P144" s="142"/>
    </row>
    <row r="145" spans="2:16" ht="14.25" customHeight="1" x14ac:dyDescent="0.2">
      <c r="B145" s="143"/>
      <c r="C145" s="35">
        <v>1</v>
      </c>
      <c r="D145" s="268" t="s">
        <v>340</v>
      </c>
      <c r="E145" s="269"/>
      <c r="F145" s="269"/>
      <c r="G145" s="269"/>
      <c r="H145" s="269"/>
      <c r="I145" s="269"/>
      <c r="J145" s="270"/>
      <c r="K145" s="26"/>
      <c r="L145" s="27">
        <f>'Ardh e shp - natyres'!E9</f>
        <v>18427442</v>
      </c>
      <c r="M145" s="1"/>
      <c r="N145" s="1"/>
      <c r="O145" s="1"/>
      <c r="P145" s="142"/>
    </row>
    <row r="146" spans="2:16" ht="14.25" customHeight="1" x14ac:dyDescent="0.2">
      <c r="B146" s="143"/>
      <c r="C146" s="35">
        <f>C145+1</f>
        <v>2</v>
      </c>
      <c r="D146" s="268" t="s">
        <v>341</v>
      </c>
      <c r="E146" s="269"/>
      <c r="F146" s="269"/>
      <c r="G146" s="269"/>
      <c r="H146" s="269"/>
      <c r="I146" s="269"/>
      <c r="J146" s="270"/>
      <c r="K146" s="26"/>
      <c r="L146" s="27">
        <f>L105</f>
        <v>18140375</v>
      </c>
      <c r="M146" s="1"/>
      <c r="N146" s="1"/>
      <c r="O146" s="1"/>
      <c r="P146" s="142"/>
    </row>
    <row r="147" spans="2:16" ht="14.25" customHeight="1" x14ac:dyDescent="0.2">
      <c r="B147" s="143"/>
      <c r="C147" s="35">
        <f t="shared" ref="C147:C153" si="10">C146+1</f>
        <v>3</v>
      </c>
      <c r="D147" s="268" t="s">
        <v>342</v>
      </c>
      <c r="E147" s="269"/>
      <c r="F147" s="269"/>
      <c r="G147" s="269"/>
      <c r="H147" s="269"/>
      <c r="I147" s="269"/>
      <c r="J147" s="270"/>
      <c r="K147" s="26"/>
      <c r="L147" s="27">
        <v>0</v>
      </c>
      <c r="M147" s="1"/>
      <c r="N147" s="1"/>
      <c r="O147" s="1"/>
      <c r="P147" s="142"/>
    </row>
    <row r="148" spans="2:16" ht="14.25" customHeight="1" x14ac:dyDescent="0.2">
      <c r="B148" s="143"/>
      <c r="C148" s="35">
        <f t="shared" si="10"/>
        <v>4</v>
      </c>
      <c r="D148" s="268" t="s">
        <v>204</v>
      </c>
      <c r="E148" s="269"/>
      <c r="F148" s="269"/>
      <c r="G148" s="269"/>
      <c r="H148" s="269"/>
      <c r="I148" s="269"/>
      <c r="J148" s="270"/>
      <c r="K148" s="26"/>
      <c r="L148" s="27">
        <f>L145-L146+L147</f>
        <v>287067</v>
      </c>
      <c r="M148" s="1"/>
      <c r="N148" s="1"/>
      <c r="O148" s="1"/>
      <c r="P148" s="142"/>
    </row>
    <row r="149" spans="2:16" ht="14.25" customHeight="1" x14ac:dyDescent="0.2">
      <c r="B149" s="143"/>
      <c r="C149" s="35">
        <f t="shared" si="10"/>
        <v>5</v>
      </c>
      <c r="D149" s="268" t="s">
        <v>344</v>
      </c>
      <c r="E149" s="269"/>
      <c r="F149" s="269"/>
      <c r="G149" s="269"/>
      <c r="H149" s="269"/>
      <c r="I149" s="269"/>
      <c r="J149" s="270"/>
      <c r="K149" s="26"/>
      <c r="L149" s="209">
        <v>0.15</v>
      </c>
      <c r="M149" s="1"/>
      <c r="N149" s="1"/>
      <c r="O149" s="1"/>
      <c r="P149" s="142"/>
    </row>
    <row r="150" spans="2:16" ht="14.25" customHeight="1" x14ac:dyDescent="0.2">
      <c r="B150" s="143"/>
      <c r="C150" s="35">
        <f t="shared" si="10"/>
        <v>6</v>
      </c>
      <c r="D150" s="268" t="s">
        <v>346</v>
      </c>
      <c r="E150" s="269"/>
      <c r="F150" s="269"/>
      <c r="G150" s="269"/>
      <c r="H150" s="269"/>
      <c r="I150" s="269"/>
      <c r="J150" s="270"/>
      <c r="K150" s="26"/>
      <c r="L150" s="27">
        <f>L148*L149</f>
        <v>43060.049999999996</v>
      </c>
      <c r="M150" s="1"/>
      <c r="N150" s="1"/>
      <c r="O150" s="1"/>
      <c r="P150" s="142"/>
    </row>
    <row r="151" spans="2:16" ht="14.25" customHeight="1" x14ac:dyDescent="0.2">
      <c r="B151" s="143"/>
      <c r="C151" s="35">
        <f t="shared" si="10"/>
        <v>7</v>
      </c>
      <c r="D151" s="268" t="s">
        <v>345</v>
      </c>
      <c r="E151" s="269"/>
      <c r="F151" s="269"/>
      <c r="G151" s="269"/>
      <c r="H151" s="269"/>
      <c r="I151" s="269"/>
      <c r="J151" s="270"/>
      <c r="K151" s="26"/>
      <c r="L151" s="27">
        <v>0</v>
      </c>
      <c r="M151" s="1"/>
      <c r="N151" s="1"/>
      <c r="O151" s="1"/>
      <c r="P151" s="142"/>
    </row>
    <row r="152" spans="2:16" ht="14.25" customHeight="1" x14ac:dyDescent="0.2">
      <c r="B152" s="143"/>
      <c r="C152" s="35">
        <f t="shared" si="10"/>
        <v>8</v>
      </c>
      <c r="D152" s="268" t="s">
        <v>343</v>
      </c>
      <c r="E152" s="269"/>
      <c r="F152" s="269"/>
      <c r="G152" s="269"/>
      <c r="H152" s="269"/>
      <c r="I152" s="269"/>
      <c r="J152" s="270"/>
      <c r="K152" s="26"/>
      <c r="L152" s="27"/>
      <c r="M152" s="1"/>
      <c r="N152" s="1"/>
      <c r="O152" s="1"/>
      <c r="P152" s="142"/>
    </row>
    <row r="153" spans="2:16" ht="14.25" customHeight="1" x14ac:dyDescent="0.2">
      <c r="B153" s="143"/>
      <c r="C153" s="35">
        <f t="shared" si="10"/>
        <v>9</v>
      </c>
      <c r="D153" s="268" t="s">
        <v>347</v>
      </c>
      <c r="E153" s="269"/>
      <c r="F153" s="269"/>
      <c r="G153" s="269"/>
      <c r="H153" s="269"/>
      <c r="I153" s="269"/>
      <c r="J153" s="270"/>
      <c r="K153" s="26"/>
      <c r="L153" s="27">
        <f>L150-L151-L152</f>
        <v>43060.049999999996</v>
      </c>
      <c r="M153" s="1"/>
      <c r="N153" s="1"/>
      <c r="O153" s="1"/>
      <c r="P153" s="142"/>
    </row>
    <row r="154" spans="2:16" ht="14.25" customHeight="1" x14ac:dyDescent="0.2">
      <c r="B154" s="143"/>
      <c r="C154" s="20"/>
      <c r="D154" s="20"/>
      <c r="E154" s="20"/>
      <c r="F154" s="20"/>
      <c r="G154" s="20"/>
      <c r="H154" s="20"/>
      <c r="I154" s="20"/>
      <c r="J154" s="20"/>
      <c r="K154" s="20"/>
      <c r="L154" s="1"/>
      <c r="M154" s="1"/>
      <c r="N154" s="1"/>
      <c r="O154" s="1"/>
      <c r="P154" s="142"/>
    </row>
    <row r="155" spans="2:16" ht="14.25" customHeight="1" x14ac:dyDescent="0.2">
      <c r="B155" s="274" t="s">
        <v>350</v>
      </c>
      <c r="C155" s="275"/>
      <c r="D155" s="275"/>
      <c r="E155" s="275"/>
      <c r="F155" s="275"/>
      <c r="G155" s="275"/>
      <c r="H155" s="275"/>
      <c r="I155" s="275"/>
      <c r="J155" s="275"/>
      <c r="K155" s="275"/>
      <c r="L155" s="275"/>
      <c r="M155" s="275"/>
      <c r="N155" s="275"/>
      <c r="O155" s="275"/>
      <c r="P155" s="142"/>
    </row>
    <row r="156" spans="2:16" ht="72.75" customHeight="1" x14ac:dyDescent="0.2">
      <c r="B156" s="276" t="s">
        <v>351</v>
      </c>
      <c r="C156" s="277"/>
      <c r="D156" s="277"/>
      <c r="E156" s="277"/>
      <c r="F156" s="277"/>
      <c r="G156" s="277"/>
      <c r="H156" s="277"/>
      <c r="I156" s="277"/>
      <c r="J156" s="277"/>
      <c r="K156" s="277"/>
      <c r="L156" s="277"/>
      <c r="M156" s="277"/>
      <c r="N156" s="277"/>
      <c r="O156" s="277"/>
      <c r="P156" s="278"/>
    </row>
    <row r="157" spans="2:16" ht="14.25" customHeight="1" x14ac:dyDescent="0.2">
      <c r="B157" s="143"/>
      <c r="C157" s="199" t="s">
        <v>15</v>
      </c>
      <c r="D157" s="266" t="s">
        <v>30</v>
      </c>
      <c r="E157" s="266"/>
      <c r="F157" s="266"/>
      <c r="G157" s="266"/>
      <c r="H157" s="266"/>
      <c r="I157" s="266"/>
      <c r="J157" s="266"/>
      <c r="K157" s="26"/>
      <c r="L157" s="199" t="s">
        <v>25</v>
      </c>
      <c r="M157" s="1"/>
      <c r="N157" s="1"/>
      <c r="O157" s="1"/>
      <c r="P157" s="142"/>
    </row>
    <row r="158" spans="2:16" ht="14.25" customHeight="1" x14ac:dyDescent="0.2">
      <c r="B158" s="144"/>
      <c r="C158" s="35">
        <v>1</v>
      </c>
      <c r="D158" s="268" t="s">
        <v>352</v>
      </c>
      <c r="E158" s="269"/>
      <c r="F158" s="269"/>
      <c r="G158" s="269"/>
      <c r="H158" s="269"/>
      <c r="I158" s="269"/>
      <c r="J158" s="270"/>
      <c r="K158" s="26"/>
      <c r="L158" s="213">
        <v>38</v>
      </c>
      <c r="M158" s="1"/>
      <c r="N158" s="1"/>
      <c r="O158" s="1"/>
      <c r="P158" s="142"/>
    </row>
    <row r="159" spans="2:16" ht="14.25" customHeight="1" x14ac:dyDescent="0.2">
      <c r="B159" s="143"/>
      <c r="C159" s="35">
        <f>C158+1</f>
        <v>2</v>
      </c>
      <c r="D159" s="268" t="s">
        <v>353</v>
      </c>
      <c r="E159" s="269"/>
      <c r="F159" s="269"/>
      <c r="G159" s="269"/>
      <c r="H159" s="269"/>
      <c r="I159" s="269"/>
      <c r="J159" s="270"/>
      <c r="K159" s="26"/>
      <c r="L159" s="213">
        <v>0</v>
      </c>
      <c r="M159" s="1"/>
      <c r="N159" s="1"/>
      <c r="O159" s="1"/>
      <c r="P159" s="142"/>
    </row>
    <row r="160" spans="2:16" ht="14.25" customHeight="1" x14ac:dyDescent="0.2">
      <c r="B160" s="143"/>
      <c r="C160" s="35">
        <f>C159+1</f>
        <v>3</v>
      </c>
      <c r="D160" s="268" t="s">
        <v>354</v>
      </c>
      <c r="E160" s="269"/>
      <c r="F160" s="269"/>
      <c r="G160" s="269"/>
      <c r="H160" s="269"/>
      <c r="I160" s="269"/>
      <c r="J160" s="270"/>
      <c r="K160" s="26"/>
      <c r="L160" s="213">
        <v>0</v>
      </c>
      <c r="M160" s="1"/>
      <c r="N160" s="1"/>
      <c r="O160" s="1"/>
      <c r="P160" s="142"/>
    </row>
    <row r="161" spans="2:16" ht="14.25" customHeight="1" x14ac:dyDescent="0.2">
      <c r="B161" s="143"/>
      <c r="C161" s="35">
        <f>C160+1</f>
        <v>4</v>
      </c>
      <c r="D161" s="288" t="s">
        <v>355</v>
      </c>
      <c r="E161" s="289"/>
      <c r="F161" s="289"/>
      <c r="G161" s="289"/>
      <c r="H161" s="289"/>
      <c r="I161" s="289"/>
      <c r="J161" s="290"/>
      <c r="K161" s="26"/>
      <c r="L161" s="213" t="s">
        <v>356</v>
      </c>
      <c r="M161" s="1"/>
      <c r="N161" s="1"/>
      <c r="O161" s="1"/>
      <c r="P161" s="142"/>
    </row>
    <row r="162" spans="2:16" ht="14.25" customHeight="1" x14ac:dyDescent="0.2">
      <c r="B162" s="143"/>
      <c r="C162" s="35">
        <f>C161+1</f>
        <v>5</v>
      </c>
      <c r="D162" s="268" t="s">
        <v>357</v>
      </c>
      <c r="E162" s="269"/>
      <c r="F162" s="269"/>
      <c r="G162" s="269"/>
      <c r="H162" s="269"/>
      <c r="I162" s="269"/>
      <c r="J162" s="270"/>
      <c r="K162" s="26"/>
      <c r="L162" s="213">
        <v>0</v>
      </c>
      <c r="M162" s="1"/>
      <c r="N162" s="1"/>
      <c r="O162" s="1"/>
      <c r="P162" s="142"/>
    </row>
    <row r="163" spans="2:16" ht="14.25" customHeight="1" x14ac:dyDescent="0.2">
      <c r="B163" s="144" t="s">
        <v>349</v>
      </c>
      <c r="C163" s="20"/>
      <c r="D163" s="20"/>
      <c r="E163" s="20"/>
      <c r="F163" s="20"/>
      <c r="G163" s="20"/>
      <c r="H163" s="20"/>
      <c r="I163" s="20"/>
      <c r="J163" s="20"/>
      <c r="K163" s="20"/>
      <c r="L163" s="1"/>
      <c r="M163" s="1"/>
      <c r="N163" s="1"/>
      <c r="O163" s="1"/>
      <c r="P163" s="142"/>
    </row>
    <row r="164" spans="2:16" ht="38.25" customHeight="1" x14ac:dyDescent="0.2">
      <c r="B164" s="276" t="s">
        <v>370</v>
      </c>
      <c r="C164" s="277"/>
      <c r="D164" s="277"/>
      <c r="E164" s="277"/>
      <c r="F164" s="277"/>
      <c r="G164" s="277"/>
      <c r="H164" s="277"/>
      <c r="I164" s="277"/>
      <c r="J164" s="277"/>
      <c r="K164" s="277"/>
      <c r="L164" s="277"/>
      <c r="M164" s="277"/>
      <c r="N164" s="277"/>
      <c r="O164" s="277"/>
      <c r="P164" s="278"/>
    </row>
    <row r="165" spans="2:16" ht="14.25" customHeight="1" x14ac:dyDescent="0.2">
      <c r="B165" s="197"/>
      <c r="C165" s="1"/>
      <c r="D165" s="1"/>
      <c r="E165" s="1"/>
      <c r="F165" s="1"/>
      <c r="G165" s="1"/>
      <c r="H165" s="1"/>
      <c r="I165" s="1"/>
      <c r="J165" s="1"/>
      <c r="K165" s="1"/>
      <c r="L165" s="1"/>
      <c r="M165" s="1"/>
      <c r="N165" s="1"/>
      <c r="O165" s="1"/>
      <c r="P165" s="142"/>
    </row>
    <row r="166" spans="2:16" ht="14.25" customHeight="1" x14ac:dyDescent="0.25">
      <c r="B166" s="197"/>
      <c r="C166" s="291" t="s">
        <v>348</v>
      </c>
      <c r="D166" s="291"/>
      <c r="E166" s="291"/>
      <c r="F166" s="210"/>
      <c r="G166" s="210"/>
      <c r="H166" s="210"/>
      <c r="I166" s="210"/>
      <c r="J166" s="210"/>
      <c r="K166" s="210"/>
      <c r="L166" s="291" t="s">
        <v>47</v>
      </c>
      <c r="M166" s="291"/>
      <c r="N166" s="291"/>
      <c r="O166" s="1"/>
      <c r="P166" s="142"/>
    </row>
    <row r="167" spans="2:16" ht="14.25" customHeight="1" x14ac:dyDescent="0.2">
      <c r="B167" s="197"/>
      <c r="C167" s="211"/>
      <c r="D167" s="211"/>
      <c r="E167" s="211"/>
      <c r="F167" s="211"/>
      <c r="G167" s="211"/>
      <c r="H167" s="211"/>
      <c r="I167" s="211"/>
      <c r="J167" s="211"/>
      <c r="K167" s="211"/>
      <c r="L167" s="211"/>
      <c r="M167" s="211"/>
      <c r="N167" s="211"/>
      <c r="O167" s="1"/>
      <c r="P167" s="142"/>
    </row>
    <row r="168" spans="2:16" ht="14.25" customHeight="1" x14ac:dyDescent="0.2">
      <c r="B168" s="197"/>
      <c r="C168" s="211"/>
      <c r="D168" s="291"/>
      <c r="E168" s="291"/>
      <c r="F168" s="212"/>
      <c r="G168" s="212"/>
      <c r="H168" s="212"/>
      <c r="I168" s="212"/>
      <c r="J168" s="212"/>
      <c r="K168" s="212"/>
      <c r="L168" s="264" t="s">
        <v>395</v>
      </c>
      <c r="M168" s="264"/>
      <c r="N168" s="264"/>
      <c r="O168" s="264"/>
      <c r="P168" s="142"/>
    </row>
    <row r="169" spans="2:16" ht="14.25" customHeight="1" x14ac:dyDescent="0.2">
      <c r="B169" s="197"/>
      <c r="C169" s="1"/>
      <c r="D169" s="287"/>
      <c r="E169" s="287"/>
      <c r="F169" s="1"/>
      <c r="G169" s="1"/>
      <c r="H169" s="1"/>
      <c r="I169" s="1"/>
      <c r="J169" s="1"/>
      <c r="K169" s="1"/>
      <c r="L169" s="287"/>
      <c r="M169" s="287"/>
      <c r="N169" s="287"/>
      <c r="O169" s="1"/>
      <c r="P169" s="142"/>
    </row>
    <row r="170" spans="2:16" ht="14.25" customHeight="1" x14ac:dyDescent="0.2">
      <c r="B170" s="197"/>
      <c r="C170" s="1"/>
      <c r="D170" s="1"/>
      <c r="E170" s="1"/>
      <c r="F170" s="1"/>
      <c r="G170" s="1"/>
      <c r="H170" s="1"/>
      <c r="I170" s="1"/>
      <c r="J170" s="1"/>
      <c r="K170" s="1"/>
      <c r="L170" s="1"/>
      <c r="M170" s="1"/>
      <c r="N170" s="1"/>
      <c r="O170" s="1"/>
      <c r="P170" s="142"/>
    </row>
    <row r="171" spans="2:16" ht="14.25" customHeight="1" x14ac:dyDescent="0.2">
      <c r="B171" s="150"/>
      <c r="C171" s="39"/>
      <c r="D171" s="39"/>
      <c r="E171" s="39"/>
      <c r="F171" s="39"/>
      <c r="G171" s="39"/>
      <c r="H171" s="39"/>
      <c r="I171" s="39"/>
      <c r="J171" s="39"/>
      <c r="K171" s="39"/>
      <c r="L171" s="39"/>
      <c r="M171" s="39"/>
      <c r="N171" s="39"/>
      <c r="O171" s="39"/>
      <c r="P171" s="148"/>
    </row>
  </sheetData>
  <mergeCells count="117">
    <mergeCell ref="D74:J74"/>
    <mergeCell ref="D94:J94"/>
    <mergeCell ref="D98:J98"/>
    <mergeCell ref="D126:J126"/>
    <mergeCell ref="B60:O60"/>
    <mergeCell ref="D101:J101"/>
    <mergeCell ref="D102:J102"/>
    <mergeCell ref="D103:J103"/>
    <mergeCell ref="D112:J112"/>
    <mergeCell ref="D113:J113"/>
    <mergeCell ref="D134:J134"/>
    <mergeCell ref="D117:J117"/>
    <mergeCell ref="D123:J123"/>
    <mergeCell ref="D124:J124"/>
    <mergeCell ref="D99:J99"/>
    <mergeCell ref="D73:J73"/>
    <mergeCell ref="D87:J87"/>
    <mergeCell ref="D100:J100"/>
    <mergeCell ref="D91:J91"/>
    <mergeCell ref="D92:J92"/>
    <mergeCell ref="D135:J135"/>
    <mergeCell ref="D136:J136"/>
    <mergeCell ref="D137:J137"/>
    <mergeCell ref="D127:J127"/>
    <mergeCell ref="C16:M16"/>
    <mergeCell ref="B49:O49"/>
    <mergeCell ref="B54:O54"/>
    <mergeCell ref="B58:O58"/>
    <mergeCell ref="D116:J116"/>
    <mergeCell ref="D114:J114"/>
    <mergeCell ref="B142:O142"/>
    <mergeCell ref="B50:O50"/>
    <mergeCell ref="B51:P51"/>
    <mergeCell ref="D118:J118"/>
    <mergeCell ref="D119:J119"/>
    <mergeCell ref="D120:J120"/>
    <mergeCell ref="D84:J84"/>
    <mergeCell ref="D85:J85"/>
    <mergeCell ref="D86:J86"/>
    <mergeCell ref="D125:J125"/>
    <mergeCell ref="D115:J115"/>
    <mergeCell ref="D104:J104"/>
    <mergeCell ref="D105:J105"/>
    <mergeCell ref="D97:J97"/>
    <mergeCell ref="D89:J89"/>
    <mergeCell ref="D90:J90"/>
    <mergeCell ref="D66:J66"/>
    <mergeCell ref="D65:J65"/>
    <mergeCell ref="D69:J69"/>
    <mergeCell ref="D70:J70"/>
    <mergeCell ref="D71:J71"/>
    <mergeCell ref="D72:J72"/>
    <mergeCell ref="D67:J67"/>
    <mergeCell ref="D68:J68"/>
    <mergeCell ref="D78:J78"/>
    <mergeCell ref="D75:J75"/>
    <mergeCell ref="D79:J79"/>
    <mergeCell ref="D80:J80"/>
    <mergeCell ref="D81:J81"/>
    <mergeCell ref="D129:J129"/>
    <mergeCell ref="D128:J128"/>
    <mergeCell ref="D93:J93"/>
    <mergeCell ref="D95:J95"/>
    <mergeCell ref="D96:J96"/>
    <mergeCell ref="B143:P143"/>
    <mergeCell ref="D144:J144"/>
    <mergeCell ref="D145:J145"/>
    <mergeCell ref="D146:J146"/>
    <mergeCell ref="B61:P61"/>
    <mergeCell ref="B63:P63"/>
    <mergeCell ref="B109:O109"/>
    <mergeCell ref="B110:P110"/>
    <mergeCell ref="B140:P140"/>
    <mergeCell ref="B139:O139"/>
    <mergeCell ref="D147:J147"/>
    <mergeCell ref="D148:J148"/>
    <mergeCell ref="D153:J153"/>
    <mergeCell ref="D149:J149"/>
    <mergeCell ref="D150:J150"/>
    <mergeCell ref="D151:J151"/>
    <mergeCell ref="D152:J152"/>
    <mergeCell ref="L166:N166"/>
    <mergeCell ref="B164:P164"/>
    <mergeCell ref="B155:O155"/>
    <mergeCell ref="B156:P156"/>
    <mergeCell ref="D168:E168"/>
    <mergeCell ref="L168:O168"/>
    <mergeCell ref="B11:M11"/>
    <mergeCell ref="D169:E169"/>
    <mergeCell ref="L169:N169"/>
    <mergeCell ref="D157:J157"/>
    <mergeCell ref="D158:J158"/>
    <mergeCell ref="D159:J159"/>
    <mergeCell ref="D160:J160"/>
    <mergeCell ref="D162:J162"/>
    <mergeCell ref="D161:J161"/>
    <mergeCell ref="C166:E166"/>
    <mergeCell ref="B9:P9"/>
    <mergeCell ref="B8:O8"/>
    <mergeCell ref="B5:O5"/>
    <mergeCell ref="B13:P13"/>
    <mergeCell ref="D17:D18"/>
    <mergeCell ref="C17:C18"/>
    <mergeCell ref="F17:F18"/>
    <mergeCell ref="J17:J18"/>
    <mergeCell ref="L17:L18"/>
    <mergeCell ref="B7:O7"/>
    <mergeCell ref="D76:J76"/>
    <mergeCell ref="D77:J77"/>
    <mergeCell ref="D88:J88"/>
    <mergeCell ref="B3:P3"/>
    <mergeCell ref="B12:M12"/>
    <mergeCell ref="B57:P57"/>
    <mergeCell ref="B55:P55"/>
    <mergeCell ref="B59:P59"/>
    <mergeCell ref="C27:M27"/>
    <mergeCell ref="C37:M37"/>
  </mergeCells>
  <pageMargins left="0.25" right="0.25" top="0.25" bottom="0.25" header="0.3" footer="0.3"/>
  <pageSetup scale="71"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topLeftCell="A30" zoomScaleNormal="90" zoomScaleSheetLayoutView="100" workbookViewId="0">
      <selection activeCell="F61" sqref="F61"/>
    </sheetView>
  </sheetViews>
  <sheetFormatPr defaultColWidth="8.85546875" defaultRowHeight="12.75" x14ac:dyDescent="0.2"/>
  <cols>
    <col min="1" max="1" width="4.85546875" customWidth="1"/>
    <col min="2" max="2" width="3.140625" customWidth="1"/>
    <col min="3" max="3" width="5.28515625" customWidth="1"/>
    <col min="4" max="4" width="4.28515625" customWidth="1"/>
    <col min="5" max="5" width="61" customWidth="1"/>
    <col min="6" max="7" width="17.5703125" customWidth="1"/>
    <col min="8" max="8" width="1.7109375" customWidth="1"/>
    <col min="10" max="10" width="15.140625" customWidth="1"/>
  </cols>
  <sheetData>
    <row r="1" spans="1:10" ht="8.25" customHeight="1" x14ac:dyDescent="0.2">
      <c r="A1" s="40"/>
      <c r="B1" s="41"/>
      <c r="C1" s="42"/>
      <c r="D1" s="42"/>
      <c r="E1" s="43"/>
      <c r="F1" s="44"/>
      <c r="G1" s="44"/>
    </row>
    <row r="2" spans="1:10" ht="14.25" customHeight="1" x14ac:dyDescent="0.2">
      <c r="A2" s="40"/>
      <c r="B2" s="56"/>
      <c r="C2" s="68" t="str">
        <f>'Kopertina '!F3</f>
        <v>STAR 07 SH.P.K</v>
      </c>
      <c r="D2" s="56"/>
      <c r="E2" s="56"/>
      <c r="F2" s="44"/>
      <c r="G2" s="44"/>
    </row>
    <row r="3" spans="1:10" ht="14.25" customHeight="1" x14ac:dyDescent="0.2">
      <c r="A3" s="40"/>
      <c r="B3" s="56"/>
      <c r="C3" s="68" t="str">
        <f>'Kopertina '!F4</f>
        <v>K86513203I</v>
      </c>
      <c r="D3" s="56"/>
      <c r="E3" s="56"/>
      <c r="F3" s="44"/>
      <c r="G3" s="44"/>
    </row>
    <row r="4" spans="1:10" ht="17.25" customHeight="1" x14ac:dyDescent="0.2">
      <c r="A4" s="40"/>
      <c r="B4" s="239" t="s">
        <v>225</v>
      </c>
      <c r="C4" s="239"/>
      <c r="D4" s="239"/>
      <c r="E4" s="239"/>
      <c r="F4" s="162">
        <f>'Kopertina '!F26</f>
        <v>2021</v>
      </c>
      <c r="G4" s="161"/>
    </row>
    <row r="5" spans="1:10" ht="9.75" customHeight="1" x14ac:dyDescent="0.2">
      <c r="A5" s="45"/>
      <c r="B5" s="46"/>
      <c r="C5" s="46"/>
      <c r="D5" s="46"/>
      <c r="E5" s="45"/>
      <c r="F5" s="47"/>
      <c r="G5" s="47"/>
    </row>
    <row r="6" spans="1:10" ht="33" customHeight="1" x14ac:dyDescent="0.2">
      <c r="A6" s="48"/>
      <c r="B6" s="49" t="s">
        <v>15</v>
      </c>
      <c r="C6" s="243" t="s">
        <v>48</v>
      </c>
      <c r="D6" s="244"/>
      <c r="E6" s="245"/>
      <c r="F6" s="160" t="s">
        <v>223</v>
      </c>
      <c r="G6" s="160" t="s">
        <v>224</v>
      </c>
    </row>
    <row r="7" spans="1:10" ht="15.75" customHeight="1" x14ac:dyDescent="0.2">
      <c r="A7" s="40"/>
      <c r="B7" s="50"/>
      <c r="C7" s="246" t="s">
        <v>49</v>
      </c>
      <c r="D7" s="247"/>
      <c r="E7" s="248"/>
      <c r="F7" s="69"/>
      <c r="G7" s="69"/>
    </row>
    <row r="8" spans="1:10" ht="18" customHeight="1" x14ac:dyDescent="0.2">
      <c r="A8" s="40"/>
      <c r="B8" s="50"/>
      <c r="C8" s="51" t="s">
        <v>50</v>
      </c>
      <c r="D8" s="64" t="s">
        <v>51</v>
      </c>
      <c r="E8" s="59"/>
      <c r="F8" s="116">
        <f>F9+F10</f>
        <v>177142</v>
      </c>
      <c r="G8" s="116">
        <v>949745</v>
      </c>
    </row>
    <row r="9" spans="1:10" ht="15" x14ac:dyDescent="0.2">
      <c r="A9" s="40"/>
      <c r="B9" s="50"/>
      <c r="C9" s="60"/>
      <c r="D9" s="61">
        <v>1</v>
      </c>
      <c r="E9" s="62" t="s">
        <v>52</v>
      </c>
      <c r="F9" s="117">
        <v>177142</v>
      </c>
      <c r="G9" s="117">
        <v>949745</v>
      </c>
    </row>
    <row r="10" spans="1:10" ht="15" x14ac:dyDescent="0.2">
      <c r="A10" s="40"/>
      <c r="B10" s="50"/>
      <c r="C10" s="60"/>
      <c r="D10" s="61">
        <v>2</v>
      </c>
      <c r="E10" s="62" t="s">
        <v>53</v>
      </c>
      <c r="F10" s="117">
        <v>0</v>
      </c>
      <c r="G10" s="117">
        <v>0</v>
      </c>
    </row>
    <row r="11" spans="1:10" ht="18" customHeight="1" x14ac:dyDescent="0.2">
      <c r="A11" s="40"/>
      <c r="B11" s="50"/>
      <c r="C11" s="51" t="s">
        <v>50</v>
      </c>
      <c r="D11" s="64" t="s">
        <v>54</v>
      </c>
      <c r="E11" s="63"/>
      <c r="F11" s="116">
        <f>F12+F13+F14+F15</f>
        <v>0</v>
      </c>
      <c r="G11" s="116">
        <v>0</v>
      </c>
    </row>
    <row r="12" spans="1:10" ht="15" x14ac:dyDescent="0.2">
      <c r="A12" s="40"/>
      <c r="B12" s="50"/>
      <c r="C12" s="60"/>
      <c r="D12" s="61">
        <v>1</v>
      </c>
      <c r="E12" s="62" t="s">
        <v>222</v>
      </c>
      <c r="F12" s="117">
        <v>0</v>
      </c>
      <c r="G12" s="117">
        <v>0</v>
      </c>
    </row>
    <row r="13" spans="1:10" ht="15" x14ac:dyDescent="0.2">
      <c r="A13" s="40"/>
      <c r="B13" s="50"/>
      <c r="C13" s="60"/>
      <c r="D13" s="61">
        <v>2</v>
      </c>
      <c r="E13" s="62" t="s">
        <v>217</v>
      </c>
      <c r="F13" s="117">
        <v>0</v>
      </c>
      <c r="G13" s="117">
        <v>0</v>
      </c>
    </row>
    <row r="14" spans="1:10" ht="15" x14ac:dyDescent="0.2">
      <c r="A14" s="40"/>
      <c r="B14" s="50"/>
      <c r="C14" s="60"/>
      <c r="D14" s="61">
        <v>3</v>
      </c>
      <c r="E14" s="62" t="s">
        <v>55</v>
      </c>
      <c r="F14" s="117">
        <v>0</v>
      </c>
      <c r="G14" s="117">
        <v>0</v>
      </c>
    </row>
    <row r="15" spans="1:10" ht="15" x14ac:dyDescent="0.2">
      <c r="A15" s="40"/>
      <c r="B15" s="50"/>
      <c r="C15" s="60"/>
      <c r="D15" s="61">
        <v>4</v>
      </c>
      <c r="E15" s="62" t="s">
        <v>56</v>
      </c>
      <c r="F15" s="117">
        <v>0</v>
      </c>
      <c r="G15" s="117">
        <v>0</v>
      </c>
    </row>
    <row r="16" spans="1:10" ht="18" customHeight="1" x14ac:dyDescent="0.2">
      <c r="A16" s="40"/>
      <c r="B16" s="50"/>
      <c r="C16" s="51" t="s">
        <v>50</v>
      </c>
      <c r="D16" s="64" t="s">
        <v>57</v>
      </c>
      <c r="E16" s="63"/>
      <c r="F16" s="116">
        <f>F17+F18+F19+F20+F21</f>
        <v>6493622</v>
      </c>
      <c r="G16" s="116">
        <v>5477012</v>
      </c>
      <c r="J16" s="225"/>
    </row>
    <row r="17" spans="1:10" x14ac:dyDescent="0.2">
      <c r="A17" s="40"/>
      <c r="B17" s="50"/>
      <c r="C17" s="60"/>
      <c r="D17" s="61">
        <v>1</v>
      </c>
      <c r="E17" s="62" t="s">
        <v>58</v>
      </c>
      <c r="F17" s="227">
        <f>6335017-28707</f>
        <v>6306310</v>
      </c>
      <c r="G17" s="227">
        <v>5289700</v>
      </c>
      <c r="J17" s="225"/>
    </row>
    <row r="18" spans="1:10" ht="15" x14ac:dyDescent="0.2">
      <c r="A18" s="40"/>
      <c r="B18" s="50"/>
      <c r="C18" s="60"/>
      <c r="D18" s="61">
        <v>2</v>
      </c>
      <c r="E18" s="62" t="s">
        <v>59</v>
      </c>
      <c r="F18" s="117"/>
      <c r="G18" s="117"/>
    </row>
    <row r="19" spans="1:10" ht="15" x14ac:dyDescent="0.2">
      <c r="A19" s="40"/>
      <c r="B19" s="50"/>
      <c r="C19" s="60"/>
      <c r="D19" s="61">
        <v>3</v>
      </c>
      <c r="E19" s="62" t="s">
        <v>200</v>
      </c>
      <c r="F19" s="117"/>
      <c r="G19" s="117"/>
    </row>
    <row r="20" spans="1:10" ht="15" x14ac:dyDescent="0.2">
      <c r="A20" s="40"/>
      <c r="B20" s="50"/>
      <c r="C20" s="60"/>
      <c r="D20" s="61">
        <v>4</v>
      </c>
      <c r="E20" s="62" t="s">
        <v>380</v>
      </c>
      <c r="F20" s="117">
        <v>187312</v>
      </c>
      <c r="G20" s="117">
        <v>187312</v>
      </c>
    </row>
    <row r="21" spans="1:10" ht="15" x14ac:dyDescent="0.2">
      <c r="A21" s="40"/>
      <c r="B21" s="50"/>
      <c r="C21" s="60"/>
      <c r="D21" s="61">
        <v>5</v>
      </c>
      <c r="E21" s="62" t="s">
        <v>60</v>
      </c>
      <c r="F21" s="117">
        <v>0</v>
      </c>
      <c r="G21" s="117">
        <v>0</v>
      </c>
    </row>
    <row r="22" spans="1:10" ht="18" customHeight="1" x14ac:dyDescent="0.2">
      <c r="A22" s="40"/>
      <c r="B22" s="50"/>
      <c r="C22" s="51" t="s">
        <v>50</v>
      </c>
      <c r="D22" s="64" t="s">
        <v>61</v>
      </c>
      <c r="E22" s="59"/>
      <c r="F22" s="116">
        <f>F29+F28+F27+F26+F25+F24+F23+F30</f>
        <v>0</v>
      </c>
      <c r="G22" s="116">
        <v>0</v>
      </c>
    </row>
    <row r="23" spans="1:10" ht="15" x14ac:dyDescent="0.2">
      <c r="A23" s="40"/>
      <c r="B23" s="50"/>
      <c r="C23" s="65"/>
      <c r="D23" s="61">
        <v>1</v>
      </c>
      <c r="E23" s="62" t="s">
        <v>62</v>
      </c>
      <c r="F23" s="117">
        <v>0</v>
      </c>
      <c r="G23" s="117">
        <v>0</v>
      </c>
    </row>
    <row r="24" spans="1:10" ht="15" x14ac:dyDescent="0.2">
      <c r="A24" s="40"/>
      <c r="B24" s="50"/>
      <c r="C24" s="65"/>
      <c r="D24" s="61">
        <v>2</v>
      </c>
      <c r="E24" s="62" t="s">
        <v>63</v>
      </c>
      <c r="F24" s="117">
        <v>0</v>
      </c>
      <c r="G24" s="117">
        <v>0</v>
      </c>
    </row>
    <row r="25" spans="1:10" ht="15" x14ac:dyDescent="0.2">
      <c r="A25" s="40"/>
      <c r="B25" s="50"/>
      <c r="C25" s="65"/>
      <c r="D25" s="61">
        <v>3</v>
      </c>
      <c r="E25" s="62" t="s">
        <v>64</v>
      </c>
      <c r="F25" s="117">
        <v>0</v>
      </c>
      <c r="G25" s="117">
        <v>0</v>
      </c>
    </row>
    <row r="26" spans="1:10" x14ac:dyDescent="0.2">
      <c r="A26" s="40"/>
      <c r="B26" s="50"/>
      <c r="C26" s="65"/>
      <c r="D26" s="61">
        <v>4</v>
      </c>
      <c r="E26" s="62" t="s">
        <v>65</v>
      </c>
      <c r="F26" s="226"/>
      <c r="G26" s="226"/>
    </row>
    <row r="27" spans="1:10" ht="15" x14ac:dyDescent="0.2">
      <c r="A27" s="40"/>
      <c r="B27" s="50"/>
      <c r="C27" s="65"/>
      <c r="D27" s="61">
        <v>5</v>
      </c>
      <c r="E27" s="62" t="s">
        <v>66</v>
      </c>
      <c r="F27" s="117">
        <v>0</v>
      </c>
      <c r="G27" s="117">
        <v>0</v>
      </c>
    </row>
    <row r="28" spans="1:10" ht="15" x14ac:dyDescent="0.2">
      <c r="A28" s="40"/>
      <c r="B28" s="50"/>
      <c r="C28" s="65"/>
      <c r="D28" s="61">
        <v>6</v>
      </c>
      <c r="E28" s="62" t="s">
        <v>360</v>
      </c>
      <c r="F28" s="117">
        <v>0</v>
      </c>
      <c r="G28" s="117">
        <v>0</v>
      </c>
    </row>
    <row r="29" spans="1:10" ht="15" x14ac:dyDescent="0.2">
      <c r="A29" s="40"/>
      <c r="B29" s="50"/>
      <c r="C29" s="65"/>
      <c r="D29" s="61">
        <v>7</v>
      </c>
      <c r="E29" s="62" t="s">
        <v>67</v>
      </c>
      <c r="F29" s="117">
        <v>0</v>
      </c>
      <c r="G29" s="117">
        <v>0</v>
      </c>
    </row>
    <row r="30" spans="1:10" ht="15" x14ac:dyDescent="0.2">
      <c r="A30" s="40"/>
      <c r="B30" s="50"/>
      <c r="C30" s="65"/>
      <c r="D30" s="61"/>
      <c r="E30" s="62"/>
      <c r="F30" s="117"/>
      <c r="G30" s="117"/>
    </row>
    <row r="31" spans="1:10" ht="18" customHeight="1" x14ac:dyDescent="0.2">
      <c r="A31" s="40"/>
      <c r="B31" s="50"/>
      <c r="C31" s="51" t="s">
        <v>50</v>
      </c>
      <c r="D31" s="64" t="s">
        <v>68</v>
      </c>
      <c r="E31" s="59"/>
      <c r="F31" s="116">
        <v>0</v>
      </c>
      <c r="G31" s="116">
        <v>0</v>
      </c>
    </row>
    <row r="32" spans="1:10" ht="18" customHeight="1" x14ac:dyDescent="0.2">
      <c r="A32" s="40"/>
      <c r="B32" s="50"/>
      <c r="C32" s="51" t="s">
        <v>50</v>
      </c>
      <c r="D32" s="64" t="s">
        <v>69</v>
      </c>
      <c r="E32" s="59"/>
      <c r="F32" s="119">
        <v>0</v>
      </c>
      <c r="G32" s="119">
        <v>0</v>
      </c>
    </row>
    <row r="33" spans="1:7" ht="15" x14ac:dyDescent="0.2">
      <c r="A33" s="40"/>
      <c r="B33" s="52"/>
      <c r="C33" s="60"/>
      <c r="D33" s="58"/>
      <c r="E33" s="66"/>
      <c r="F33" s="117"/>
      <c r="G33" s="117"/>
    </row>
    <row r="34" spans="1:7" ht="19.5" customHeight="1" x14ac:dyDescent="0.2">
      <c r="A34" s="40"/>
      <c r="B34" s="53" t="s">
        <v>16</v>
      </c>
      <c r="C34" s="240" t="s">
        <v>70</v>
      </c>
      <c r="D34" s="241"/>
      <c r="E34" s="242"/>
      <c r="F34" s="116">
        <f>F8+F11+F16+F22+F31+F32</f>
        <v>6670764</v>
      </c>
      <c r="G34" s="116">
        <v>6426757</v>
      </c>
    </row>
    <row r="35" spans="1:7" ht="16.5" customHeight="1" x14ac:dyDescent="0.2">
      <c r="A35" s="40"/>
      <c r="B35" s="50"/>
      <c r="C35" s="246" t="s">
        <v>71</v>
      </c>
      <c r="D35" s="247"/>
      <c r="E35" s="248"/>
      <c r="F35" s="117"/>
      <c r="G35" s="117"/>
    </row>
    <row r="36" spans="1:7" ht="18" customHeight="1" x14ac:dyDescent="0.2">
      <c r="A36" s="40"/>
      <c r="B36" s="50"/>
      <c r="C36" s="51" t="s">
        <v>50</v>
      </c>
      <c r="D36" s="64" t="s">
        <v>72</v>
      </c>
      <c r="E36" s="59"/>
      <c r="F36" s="116">
        <f>F37+F38+F39+F40+F41+F42+F43</f>
        <v>0</v>
      </c>
      <c r="G36" s="116">
        <v>0</v>
      </c>
    </row>
    <row r="37" spans="1:7" ht="15" x14ac:dyDescent="0.2">
      <c r="A37" s="40"/>
      <c r="B37" s="50"/>
      <c r="C37" s="65"/>
      <c r="D37" s="61">
        <v>1</v>
      </c>
      <c r="E37" s="62" t="s">
        <v>73</v>
      </c>
      <c r="F37" s="117">
        <v>0</v>
      </c>
      <c r="G37" s="117">
        <v>0</v>
      </c>
    </row>
    <row r="38" spans="1:7" ht="15" x14ac:dyDescent="0.2">
      <c r="A38" s="40"/>
      <c r="B38" s="50"/>
      <c r="C38" s="65"/>
      <c r="D38" s="61">
        <v>2</v>
      </c>
      <c r="E38" s="62" t="s">
        <v>74</v>
      </c>
      <c r="F38" s="117">
        <v>0</v>
      </c>
      <c r="G38" s="117">
        <v>0</v>
      </c>
    </row>
    <row r="39" spans="1:7" ht="15" x14ac:dyDescent="0.2">
      <c r="A39" s="40"/>
      <c r="B39" s="50"/>
      <c r="C39" s="65"/>
      <c r="D39" s="61">
        <v>3</v>
      </c>
      <c r="E39" s="62" t="s">
        <v>75</v>
      </c>
      <c r="F39" s="117">
        <v>0</v>
      </c>
      <c r="G39" s="117">
        <v>0</v>
      </c>
    </row>
    <row r="40" spans="1:7" ht="15" x14ac:dyDescent="0.2">
      <c r="A40" s="40"/>
      <c r="B40" s="50"/>
      <c r="C40" s="65"/>
      <c r="D40" s="61">
        <v>4</v>
      </c>
      <c r="E40" s="62" t="s">
        <v>76</v>
      </c>
      <c r="F40" s="117">
        <v>0</v>
      </c>
      <c r="G40" s="117">
        <v>0</v>
      </c>
    </row>
    <row r="41" spans="1:7" ht="15" x14ac:dyDescent="0.2">
      <c r="A41" s="40"/>
      <c r="B41" s="50"/>
      <c r="C41" s="65"/>
      <c r="D41" s="61">
        <v>5</v>
      </c>
      <c r="E41" s="62" t="s">
        <v>77</v>
      </c>
      <c r="F41" s="117">
        <v>0</v>
      </c>
      <c r="G41" s="117">
        <v>0</v>
      </c>
    </row>
    <row r="42" spans="1:7" ht="15" x14ac:dyDescent="0.2">
      <c r="A42" s="40"/>
      <c r="B42" s="50"/>
      <c r="C42" s="65"/>
      <c r="D42" s="61">
        <v>6</v>
      </c>
      <c r="E42" s="62" t="s">
        <v>78</v>
      </c>
      <c r="F42" s="117">
        <v>0</v>
      </c>
      <c r="G42" s="117">
        <v>0</v>
      </c>
    </row>
    <row r="43" spans="1:7" ht="15" x14ac:dyDescent="0.2">
      <c r="A43" s="40"/>
      <c r="B43" s="50"/>
      <c r="C43" s="65"/>
      <c r="D43" s="61"/>
      <c r="E43" s="66"/>
      <c r="F43" s="117"/>
      <c r="G43" s="117"/>
    </row>
    <row r="44" spans="1:7" ht="18" customHeight="1" x14ac:dyDescent="0.2">
      <c r="A44" s="40"/>
      <c r="B44" s="50"/>
      <c r="C44" s="51" t="s">
        <v>50</v>
      </c>
      <c r="D44" s="64" t="s">
        <v>79</v>
      </c>
      <c r="E44" s="67"/>
      <c r="F44" s="116">
        <f>F45+F47+F48+F49+F50+F46</f>
        <v>492314</v>
      </c>
      <c r="G44" s="116">
        <v>492314</v>
      </c>
    </row>
    <row r="45" spans="1:7" ht="15" x14ac:dyDescent="0.2">
      <c r="A45" s="40"/>
      <c r="B45" s="50"/>
      <c r="C45" s="60"/>
      <c r="D45" s="61">
        <v>1</v>
      </c>
      <c r="E45" s="62" t="s">
        <v>390</v>
      </c>
      <c r="F45" s="117"/>
      <c r="G45" s="117"/>
    </row>
    <row r="46" spans="1:7" ht="15" x14ac:dyDescent="0.2">
      <c r="A46" s="40"/>
      <c r="B46" s="50"/>
      <c r="C46" s="60"/>
      <c r="D46" s="61">
        <v>2</v>
      </c>
      <c r="E46" s="62" t="s">
        <v>391</v>
      </c>
      <c r="F46" s="117"/>
      <c r="G46" s="117"/>
    </row>
    <row r="47" spans="1:7" x14ac:dyDescent="0.2">
      <c r="A47" s="40"/>
      <c r="B47" s="50"/>
      <c r="C47" s="60"/>
      <c r="D47" s="61">
        <v>3</v>
      </c>
      <c r="E47" s="62" t="s">
        <v>187</v>
      </c>
      <c r="F47" s="226"/>
      <c r="G47" s="226"/>
    </row>
    <row r="48" spans="1:7" ht="15" x14ac:dyDescent="0.2">
      <c r="A48" s="40"/>
      <c r="B48" s="50"/>
      <c r="C48" s="60"/>
      <c r="D48" s="61">
        <v>4</v>
      </c>
      <c r="E48" s="62" t="s">
        <v>367</v>
      </c>
      <c r="F48" s="117"/>
      <c r="G48" s="117"/>
    </row>
    <row r="49" spans="1:8" ht="15" x14ac:dyDescent="0.2">
      <c r="A49" s="40"/>
      <c r="B49" s="50"/>
      <c r="C49" s="60"/>
      <c r="D49" s="61">
        <v>5</v>
      </c>
      <c r="E49" s="62" t="s">
        <v>186</v>
      </c>
      <c r="F49" s="117">
        <v>492314</v>
      </c>
      <c r="G49" s="117">
        <v>492314</v>
      </c>
    </row>
    <row r="50" spans="1:8" ht="15" x14ac:dyDescent="0.2">
      <c r="A50" s="40"/>
      <c r="B50" s="50"/>
      <c r="C50" s="60"/>
      <c r="D50" s="61">
        <v>6</v>
      </c>
      <c r="E50" s="62" t="s">
        <v>80</v>
      </c>
      <c r="F50" s="117">
        <v>0</v>
      </c>
      <c r="G50" s="117">
        <v>0</v>
      </c>
    </row>
    <row r="51" spans="1:8" ht="18" customHeight="1" x14ac:dyDescent="0.2">
      <c r="A51" s="40"/>
      <c r="B51" s="50"/>
      <c r="C51" s="51" t="s">
        <v>50</v>
      </c>
      <c r="D51" s="64" t="s">
        <v>81</v>
      </c>
      <c r="E51" s="59"/>
      <c r="F51" s="116">
        <v>0</v>
      </c>
      <c r="G51" s="116">
        <v>0</v>
      </c>
    </row>
    <row r="52" spans="1:8" ht="15" x14ac:dyDescent="0.2">
      <c r="A52" s="40"/>
      <c r="B52" s="50"/>
      <c r="C52" s="60"/>
      <c r="D52" s="58"/>
      <c r="E52" s="66"/>
      <c r="F52" s="117"/>
      <c r="G52" s="117"/>
    </row>
    <row r="53" spans="1:8" ht="18" customHeight="1" x14ac:dyDescent="0.2">
      <c r="A53" s="40"/>
      <c r="B53" s="50"/>
      <c r="C53" s="51" t="s">
        <v>50</v>
      </c>
      <c r="D53" s="58" t="s">
        <v>82</v>
      </c>
      <c r="E53" s="59"/>
      <c r="F53" s="116">
        <f>F54+F55+F56+F57</f>
        <v>0</v>
      </c>
      <c r="G53" s="116">
        <v>0</v>
      </c>
    </row>
    <row r="54" spans="1:8" ht="15" x14ac:dyDescent="0.2">
      <c r="A54" s="40"/>
      <c r="B54" s="50"/>
      <c r="C54" s="60"/>
      <c r="D54" s="61">
        <v>1</v>
      </c>
      <c r="E54" s="66" t="s">
        <v>83</v>
      </c>
      <c r="F54" s="117">
        <v>0</v>
      </c>
      <c r="G54" s="117">
        <v>0</v>
      </c>
    </row>
    <row r="55" spans="1:8" ht="15" x14ac:dyDescent="0.2">
      <c r="A55" s="40"/>
      <c r="B55" s="50"/>
      <c r="C55" s="60"/>
      <c r="D55" s="61">
        <v>2</v>
      </c>
      <c r="E55" s="62" t="s">
        <v>84</v>
      </c>
      <c r="F55" s="117">
        <v>0</v>
      </c>
      <c r="G55" s="117">
        <v>0</v>
      </c>
    </row>
    <row r="56" spans="1:8" ht="15" x14ac:dyDescent="0.2">
      <c r="A56" s="40"/>
      <c r="B56" s="50"/>
      <c r="C56" s="60"/>
      <c r="D56" s="61">
        <v>3</v>
      </c>
      <c r="E56" s="62" t="s">
        <v>85</v>
      </c>
      <c r="F56" s="117">
        <v>0</v>
      </c>
      <c r="G56" s="117">
        <v>0</v>
      </c>
    </row>
    <row r="57" spans="1:8" ht="15" x14ac:dyDescent="0.2">
      <c r="A57" s="40"/>
      <c r="B57" s="50"/>
      <c r="C57" s="60"/>
      <c r="D57" s="61"/>
      <c r="E57" s="66"/>
      <c r="F57" s="117"/>
      <c r="G57" s="117"/>
    </row>
    <row r="58" spans="1:8" ht="18" customHeight="1" x14ac:dyDescent="0.2">
      <c r="A58" s="40"/>
      <c r="B58" s="50"/>
      <c r="C58" s="51" t="s">
        <v>50</v>
      </c>
      <c r="D58" s="64" t="s">
        <v>86</v>
      </c>
      <c r="E58" s="59"/>
      <c r="F58" s="119">
        <v>0</v>
      </c>
      <c r="G58" s="119">
        <v>0</v>
      </c>
    </row>
    <row r="59" spans="1:8" ht="18" customHeight="1" x14ac:dyDescent="0.2">
      <c r="A59" s="40"/>
      <c r="B59" s="50"/>
      <c r="C59" s="51" t="s">
        <v>50</v>
      </c>
      <c r="D59" s="64" t="s">
        <v>389</v>
      </c>
      <c r="E59" s="59"/>
      <c r="F59" s="119"/>
      <c r="G59" s="119"/>
    </row>
    <row r="60" spans="1:8" ht="18.75" customHeight="1" x14ac:dyDescent="0.2">
      <c r="A60" s="40"/>
      <c r="B60" s="54" t="s">
        <v>17</v>
      </c>
      <c r="C60" s="240" t="s">
        <v>87</v>
      </c>
      <c r="D60" s="241"/>
      <c r="E60" s="242"/>
      <c r="F60" s="116">
        <f>F58+F53+F51+F44+F36+F59</f>
        <v>492314</v>
      </c>
      <c r="G60" s="116">
        <v>492314</v>
      </c>
    </row>
    <row r="61" spans="1:8" ht="27" customHeight="1" x14ac:dyDescent="0.2">
      <c r="A61" s="40"/>
      <c r="B61" s="54" t="s">
        <v>18</v>
      </c>
      <c r="C61" s="240" t="s">
        <v>88</v>
      </c>
      <c r="D61" s="241"/>
      <c r="E61" s="242"/>
      <c r="F61" s="116">
        <f>F60+F34</f>
        <v>7163078</v>
      </c>
      <c r="G61" s="116">
        <v>6919071</v>
      </c>
    </row>
    <row r="63" spans="1:8" ht="15" x14ac:dyDescent="0.2">
      <c r="E63" s="238" t="s">
        <v>221</v>
      </c>
      <c r="F63" s="238"/>
      <c r="G63" s="238"/>
      <c r="H63" s="238"/>
    </row>
    <row r="64" spans="1:8" ht="15" x14ac:dyDescent="0.2">
      <c r="E64" s="238" t="s">
        <v>221</v>
      </c>
      <c r="F64" s="238"/>
      <c r="G64" s="238"/>
      <c r="H64" s="238"/>
    </row>
  </sheetData>
  <mergeCells count="9">
    <mergeCell ref="E63:H63"/>
    <mergeCell ref="E64:H64"/>
    <mergeCell ref="B4:E4"/>
    <mergeCell ref="C60:E60"/>
    <mergeCell ref="C61:E61"/>
    <mergeCell ref="C6:E6"/>
    <mergeCell ref="C7:E7"/>
    <mergeCell ref="C34:E34"/>
    <mergeCell ref="C35:E35"/>
  </mergeCells>
  <phoneticPr fontId="2" type="noConversion"/>
  <pageMargins left="0" right="0" top="0" bottom="0"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1"/>
  <sheetViews>
    <sheetView view="pageBreakPreview" topLeftCell="A29" zoomScaleNormal="90" zoomScaleSheetLayoutView="100" workbookViewId="0">
      <selection activeCell="F55" sqref="F55"/>
    </sheetView>
  </sheetViews>
  <sheetFormatPr defaultColWidth="8.85546875" defaultRowHeight="12.75" x14ac:dyDescent="0.2"/>
  <cols>
    <col min="1" max="1" width="4" customWidth="1"/>
    <col min="2" max="2" width="3.85546875" customWidth="1"/>
    <col min="3" max="3" width="4.7109375" customWidth="1"/>
    <col min="4" max="4" width="6" customWidth="1"/>
    <col min="5" max="5" width="57.140625" customWidth="1"/>
    <col min="6" max="7" width="17.5703125" customWidth="1"/>
    <col min="8" max="8" width="12.28515625" customWidth="1"/>
    <col min="9" max="9" width="11" bestFit="1" customWidth="1"/>
  </cols>
  <sheetData>
    <row r="1" spans="1:7" ht="14.25" customHeight="1" x14ac:dyDescent="0.2">
      <c r="A1" s="79"/>
      <c r="B1" s="91"/>
      <c r="C1" s="92"/>
      <c r="D1" s="80"/>
      <c r="E1" s="81"/>
      <c r="F1" s="82"/>
      <c r="G1" s="82"/>
    </row>
    <row r="2" spans="1:7" ht="14.25" customHeight="1" x14ac:dyDescent="0.2">
      <c r="A2" s="79"/>
      <c r="B2" s="91"/>
      <c r="C2" s="92" t="str">
        <f>'Kopertina '!F3</f>
        <v>STAR 07 SH.P.K</v>
      </c>
      <c r="D2" s="80"/>
      <c r="E2" s="81"/>
      <c r="F2" s="82"/>
      <c r="G2" s="82"/>
    </row>
    <row r="3" spans="1:7" ht="14.25" customHeight="1" x14ac:dyDescent="0.2">
      <c r="A3" s="79"/>
      <c r="B3" s="91"/>
      <c r="C3" s="92" t="str">
        <f>'Kopertina '!F4</f>
        <v>K86513203I</v>
      </c>
      <c r="D3" s="80"/>
      <c r="E3" s="81"/>
      <c r="F3" s="82"/>
      <c r="G3" s="82"/>
    </row>
    <row r="4" spans="1:7" ht="18.75" x14ac:dyDescent="0.2">
      <c r="A4" s="79"/>
      <c r="B4" s="239" t="s">
        <v>226</v>
      </c>
      <c r="C4" s="239"/>
      <c r="D4" s="239"/>
      <c r="E4" s="239"/>
      <c r="F4" s="162">
        <f>'Kopertina '!F26</f>
        <v>2021</v>
      </c>
      <c r="G4" s="163"/>
    </row>
    <row r="5" spans="1:7" x14ac:dyDescent="0.2">
      <c r="A5" s="9"/>
      <c r="B5" s="55"/>
      <c r="C5" s="55"/>
      <c r="D5" s="55"/>
      <c r="E5" s="9"/>
      <c r="F5" s="30"/>
      <c r="G5" s="30"/>
    </row>
    <row r="6" spans="1:7" ht="33.75" customHeight="1" x14ac:dyDescent="0.2">
      <c r="A6" s="83"/>
      <c r="B6" s="84" t="s">
        <v>15</v>
      </c>
      <c r="C6" s="250" t="s">
        <v>91</v>
      </c>
      <c r="D6" s="251"/>
      <c r="E6" s="252"/>
      <c r="F6" s="160" t="s">
        <v>223</v>
      </c>
      <c r="G6" s="160" t="s">
        <v>224</v>
      </c>
    </row>
    <row r="7" spans="1:7" ht="18" customHeight="1" x14ac:dyDescent="0.2">
      <c r="A7" s="79"/>
      <c r="B7" s="85"/>
      <c r="C7" s="76" t="s">
        <v>50</v>
      </c>
      <c r="D7" s="64" t="s">
        <v>92</v>
      </c>
      <c r="E7" s="59"/>
      <c r="F7" s="116">
        <f>F8+F9+F10+F11+F12+F13+F14+F15+F16+F17</f>
        <v>0</v>
      </c>
      <c r="G7" s="116">
        <v>0</v>
      </c>
    </row>
    <row r="8" spans="1:7" ht="15" x14ac:dyDescent="0.2">
      <c r="A8" s="79"/>
      <c r="B8" s="85"/>
      <c r="C8" s="60"/>
      <c r="D8" s="61">
        <v>1</v>
      </c>
      <c r="E8" s="62" t="s">
        <v>93</v>
      </c>
      <c r="F8" s="117">
        <v>0</v>
      </c>
      <c r="G8" s="117">
        <v>0</v>
      </c>
    </row>
    <row r="9" spans="1:7" ht="15" x14ac:dyDescent="0.2">
      <c r="A9" s="79"/>
      <c r="B9" s="85"/>
      <c r="C9" s="60"/>
      <c r="D9" s="61">
        <v>2</v>
      </c>
      <c r="E9" s="62" t="s">
        <v>94</v>
      </c>
      <c r="F9" s="117"/>
      <c r="G9" s="117"/>
    </row>
    <row r="10" spans="1:7" ht="15" x14ac:dyDescent="0.2">
      <c r="A10" s="79"/>
      <c r="B10" s="85"/>
      <c r="C10" s="60"/>
      <c r="D10" s="61">
        <v>3</v>
      </c>
      <c r="E10" s="62" t="s">
        <v>95</v>
      </c>
      <c r="F10" s="117">
        <v>0</v>
      </c>
      <c r="G10" s="117">
        <v>0</v>
      </c>
    </row>
    <row r="11" spans="1:7" ht="15" x14ac:dyDescent="0.2">
      <c r="A11" s="79"/>
      <c r="B11" s="85"/>
      <c r="C11" s="60"/>
      <c r="D11" s="61">
        <v>4</v>
      </c>
      <c r="E11" s="62" t="s">
        <v>96</v>
      </c>
      <c r="F11" s="117"/>
      <c r="G11" s="117"/>
    </row>
    <row r="12" spans="1:7" ht="15" x14ac:dyDescent="0.2">
      <c r="A12" s="79"/>
      <c r="B12" s="85"/>
      <c r="C12" s="60"/>
      <c r="D12" s="61">
        <v>5</v>
      </c>
      <c r="E12" s="62" t="s">
        <v>97</v>
      </c>
      <c r="F12" s="117"/>
      <c r="G12" s="117"/>
    </row>
    <row r="13" spans="1:7" ht="15" x14ac:dyDescent="0.2">
      <c r="A13" s="79"/>
      <c r="B13" s="85"/>
      <c r="C13" s="60"/>
      <c r="D13" s="61">
        <v>6</v>
      </c>
      <c r="E13" s="62" t="s">
        <v>98</v>
      </c>
      <c r="F13" s="117">
        <v>0</v>
      </c>
      <c r="G13" s="117">
        <v>0</v>
      </c>
    </row>
    <row r="14" spans="1:7" ht="15" x14ac:dyDescent="0.2">
      <c r="A14" s="79"/>
      <c r="B14" s="85"/>
      <c r="C14" s="60"/>
      <c r="D14" s="61">
        <v>7</v>
      </c>
      <c r="E14" s="62" t="s">
        <v>99</v>
      </c>
      <c r="F14" s="117">
        <v>0</v>
      </c>
      <c r="G14" s="117">
        <v>0</v>
      </c>
    </row>
    <row r="15" spans="1:7" ht="15" x14ac:dyDescent="0.2">
      <c r="A15" s="79"/>
      <c r="B15" s="85"/>
      <c r="C15" s="60"/>
      <c r="D15" s="61">
        <v>8</v>
      </c>
      <c r="E15" s="62" t="s">
        <v>189</v>
      </c>
      <c r="F15" s="117"/>
      <c r="G15" s="117"/>
    </row>
    <row r="16" spans="1:7" ht="15" x14ac:dyDescent="0.2">
      <c r="A16" s="79"/>
      <c r="B16" s="85"/>
      <c r="C16" s="60"/>
      <c r="D16" s="61">
        <v>9</v>
      </c>
      <c r="E16" s="62" t="s">
        <v>188</v>
      </c>
      <c r="F16" s="117"/>
      <c r="G16" s="117"/>
    </row>
    <row r="17" spans="1:7" ht="15" x14ac:dyDescent="0.2">
      <c r="A17" s="79"/>
      <c r="B17" s="85"/>
      <c r="C17" s="60"/>
      <c r="D17" s="61">
        <v>10</v>
      </c>
      <c r="E17" s="62" t="s">
        <v>199</v>
      </c>
      <c r="F17" s="117"/>
      <c r="G17" s="117"/>
    </row>
    <row r="18" spans="1:7" ht="18.75" customHeight="1" x14ac:dyDescent="0.2">
      <c r="A18" s="79"/>
      <c r="B18" s="85"/>
      <c r="C18" s="77" t="s">
        <v>50</v>
      </c>
      <c r="D18" s="86" t="s">
        <v>100</v>
      </c>
      <c r="E18" s="87"/>
      <c r="F18" s="118">
        <v>0</v>
      </c>
      <c r="G18" s="118">
        <v>0</v>
      </c>
    </row>
    <row r="19" spans="1:7" ht="18" customHeight="1" x14ac:dyDescent="0.2">
      <c r="A19" s="79"/>
      <c r="B19" s="85"/>
      <c r="C19" s="77" t="s">
        <v>50</v>
      </c>
      <c r="D19" s="86" t="s">
        <v>101</v>
      </c>
      <c r="E19" s="88"/>
      <c r="F19" s="118">
        <v>0</v>
      </c>
      <c r="G19" s="118">
        <v>0</v>
      </c>
    </row>
    <row r="20" spans="1:7" ht="18" customHeight="1" x14ac:dyDescent="0.2">
      <c r="A20" s="79"/>
      <c r="B20" s="85"/>
      <c r="C20" s="77" t="s">
        <v>50</v>
      </c>
      <c r="D20" s="86" t="s">
        <v>102</v>
      </c>
      <c r="E20" s="88"/>
      <c r="F20" s="118">
        <v>0</v>
      </c>
      <c r="G20" s="118">
        <v>0</v>
      </c>
    </row>
    <row r="21" spans="1:7" ht="18.75" customHeight="1" x14ac:dyDescent="0.2">
      <c r="A21" s="79"/>
      <c r="B21" s="85"/>
      <c r="C21" s="240" t="s">
        <v>123</v>
      </c>
      <c r="D21" s="241"/>
      <c r="E21" s="242"/>
      <c r="F21" s="116">
        <f>F7+F18+F19+F20</f>
        <v>0</v>
      </c>
      <c r="G21" s="116">
        <v>0</v>
      </c>
    </row>
    <row r="22" spans="1:7" ht="18" customHeight="1" x14ac:dyDescent="0.2">
      <c r="A22" s="79"/>
      <c r="B22" s="85"/>
      <c r="C22" s="76" t="s">
        <v>50</v>
      </c>
      <c r="D22" s="64" t="s">
        <v>103</v>
      </c>
      <c r="E22" s="67"/>
      <c r="F22" s="116">
        <f>F23+F24+F25+F26+F27+F28+F29+F30+F31</f>
        <v>0</v>
      </c>
      <c r="G22" s="116">
        <v>0</v>
      </c>
    </row>
    <row r="23" spans="1:7" ht="15" x14ac:dyDescent="0.2">
      <c r="A23" s="79"/>
      <c r="B23" s="85"/>
      <c r="C23" s="65"/>
      <c r="D23" s="61">
        <v>1</v>
      </c>
      <c r="E23" s="62" t="s">
        <v>93</v>
      </c>
      <c r="F23" s="117"/>
      <c r="G23" s="117"/>
    </row>
    <row r="24" spans="1:7" ht="15" x14ac:dyDescent="0.2">
      <c r="A24" s="79"/>
      <c r="B24" s="85"/>
      <c r="C24" s="65"/>
      <c r="D24" s="61">
        <v>2</v>
      </c>
      <c r="E24" s="62" t="s">
        <v>94</v>
      </c>
      <c r="F24" s="117"/>
      <c r="G24" s="117"/>
    </row>
    <row r="25" spans="1:7" ht="15" x14ac:dyDescent="0.2">
      <c r="A25" s="79"/>
      <c r="B25" s="85"/>
      <c r="C25" s="65"/>
      <c r="D25" s="61">
        <v>3</v>
      </c>
      <c r="E25" s="62" t="s">
        <v>104</v>
      </c>
      <c r="F25" s="117">
        <v>0</v>
      </c>
      <c r="G25" s="117">
        <v>0</v>
      </c>
    </row>
    <row r="26" spans="1:7" ht="15" x14ac:dyDescent="0.2">
      <c r="A26" s="79"/>
      <c r="B26" s="85"/>
      <c r="C26" s="65"/>
      <c r="D26" s="61">
        <v>4</v>
      </c>
      <c r="E26" s="62" t="s">
        <v>96</v>
      </c>
      <c r="F26" s="117">
        <v>0</v>
      </c>
      <c r="G26" s="117">
        <v>0</v>
      </c>
    </row>
    <row r="27" spans="1:7" ht="15" x14ac:dyDescent="0.2">
      <c r="A27" s="79"/>
      <c r="B27" s="85"/>
      <c r="C27" s="65"/>
      <c r="D27" s="61">
        <v>5</v>
      </c>
      <c r="E27" s="62" t="s">
        <v>97</v>
      </c>
      <c r="F27" s="117">
        <v>0</v>
      </c>
      <c r="G27" s="117">
        <v>0</v>
      </c>
    </row>
    <row r="28" spans="1:7" ht="15" x14ac:dyDescent="0.2">
      <c r="A28" s="79"/>
      <c r="B28" s="85"/>
      <c r="C28" s="65"/>
      <c r="D28" s="61">
        <v>6</v>
      </c>
      <c r="E28" s="62" t="s">
        <v>98</v>
      </c>
      <c r="F28" s="117">
        <v>0</v>
      </c>
      <c r="G28" s="117">
        <v>0</v>
      </c>
    </row>
    <row r="29" spans="1:7" ht="15" x14ac:dyDescent="0.2">
      <c r="A29" s="79"/>
      <c r="B29" s="85"/>
      <c r="C29" s="65"/>
      <c r="D29" s="61">
        <v>7</v>
      </c>
      <c r="E29" s="62" t="s">
        <v>99</v>
      </c>
      <c r="F29" s="117">
        <v>0</v>
      </c>
      <c r="G29" s="117">
        <v>0</v>
      </c>
    </row>
    <row r="30" spans="1:7" ht="15" x14ac:dyDescent="0.2">
      <c r="A30" s="79"/>
      <c r="B30" s="85"/>
      <c r="C30" s="65"/>
      <c r="D30" s="61">
        <v>8</v>
      </c>
      <c r="E30" s="62" t="s">
        <v>105</v>
      </c>
      <c r="F30" s="117"/>
      <c r="G30" s="117"/>
    </row>
    <row r="31" spans="1:7" ht="15" x14ac:dyDescent="0.2">
      <c r="A31" s="79"/>
      <c r="B31" s="85"/>
      <c r="C31" s="65"/>
      <c r="D31" s="61"/>
      <c r="E31" s="62"/>
      <c r="F31" s="117"/>
      <c r="G31" s="117"/>
    </row>
    <row r="32" spans="1:7" ht="17.25" customHeight="1" x14ac:dyDescent="0.2">
      <c r="A32" s="79"/>
      <c r="B32" s="85"/>
      <c r="C32" s="77" t="s">
        <v>50</v>
      </c>
      <c r="D32" s="86" t="s">
        <v>106</v>
      </c>
      <c r="E32" s="87"/>
      <c r="F32" s="118">
        <v>0</v>
      </c>
      <c r="G32" s="118">
        <v>0</v>
      </c>
    </row>
    <row r="33" spans="1:9" ht="17.25" customHeight="1" x14ac:dyDescent="0.2">
      <c r="A33" s="79"/>
      <c r="B33" s="85"/>
      <c r="C33" s="77" t="s">
        <v>50</v>
      </c>
      <c r="D33" s="86" t="s">
        <v>107</v>
      </c>
      <c r="E33" s="87"/>
      <c r="F33" s="118">
        <v>0</v>
      </c>
      <c r="G33" s="118">
        <v>0</v>
      </c>
    </row>
    <row r="34" spans="1:9" ht="15.75" customHeight="1" x14ac:dyDescent="0.2">
      <c r="A34" s="79"/>
      <c r="B34" s="85"/>
      <c r="C34" s="77" t="s">
        <v>50</v>
      </c>
      <c r="D34" s="86" t="s">
        <v>108</v>
      </c>
      <c r="E34" s="87"/>
      <c r="F34" s="118">
        <f>F35+F36</f>
        <v>0</v>
      </c>
      <c r="G34" s="118">
        <v>0</v>
      </c>
    </row>
    <row r="35" spans="1:9" ht="13.5" customHeight="1" x14ac:dyDescent="0.2">
      <c r="A35" s="79"/>
      <c r="B35" s="85"/>
      <c r="C35" s="60"/>
      <c r="D35" s="61">
        <v>1</v>
      </c>
      <c r="E35" s="62" t="s">
        <v>109</v>
      </c>
      <c r="F35" s="117">
        <v>0</v>
      </c>
      <c r="G35" s="117">
        <v>0</v>
      </c>
    </row>
    <row r="36" spans="1:9" ht="14.25" customHeight="1" x14ac:dyDescent="0.2">
      <c r="A36" s="79"/>
      <c r="B36" s="85"/>
      <c r="C36" s="60"/>
      <c r="D36" s="61">
        <v>2</v>
      </c>
      <c r="E36" s="62" t="s">
        <v>110</v>
      </c>
      <c r="F36" s="117">
        <v>0</v>
      </c>
      <c r="G36" s="117">
        <v>0</v>
      </c>
    </row>
    <row r="37" spans="1:9" ht="18" customHeight="1" x14ac:dyDescent="0.2">
      <c r="A37" s="79"/>
      <c r="B37" s="85"/>
      <c r="C37" s="76" t="s">
        <v>50</v>
      </c>
      <c r="D37" s="64" t="s">
        <v>111</v>
      </c>
      <c r="E37" s="59"/>
      <c r="F37" s="116">
        <v>0</v>
      </c>
      <c r="G37" s="116">
        <v>0</v>
      </c>
    </row>
    <row r="38" spans="1:9" ht="18.75" customHeight="1" x14ac:dyDescent="0.2">
      <c r="A38" s="79"/>
      <c r="B38" s="89" t="s">
        <v>16</v>
      </c>
      <c r="C38" s="240" t="s">
        <v>124</v>
      </c>
      <c r="D38" s="241"/>
      <c r="E38" s="242"/>
      <c r="F38" s="116">
        <f>F37+F34+F33+F32+F22</f>
        <v>0</v>
      </c>
      <c r="G38" s="116">
        <v>0</v>
      </c>
    </row>
    <row r="39" spans="1:9" ht="18" customHeight="1" x14ac:dyDescent="0.2">
      <c r="A39" s="79"/>
      <c r="B39" s="85"/>
      <c r="C39" s="240" t="s">
        <v>112</v>
      </c>
      <c r="D39" s="241"/>
      <c r="E39" s="242"/>
      <c r="F39" s="116">
        <f>F38+F21</f>
        <v>0</v>
      </c>
      <c r="G39" s="116">
        <v>0</v>
      </c>
      <c r="I39" s="225"/>
    </row>
    <row r="40" spans="1:9" ht="9.75" customHeight="1" x14ac:dyDescent="0.2">
      <c r="A40" s="79"/>
      <c r="B40" s="85"/>
      <c r="C40" s="164"/>
      <c r="D40" s="164"/>
      <c r="E40" s="165"/>
      <c r="F40" s="118"/>
      <c r="G40" s="118"/>
    </row>
    <row r="41" spans="1:9" ht="18" customHeight="1" x14ac:dyDescent="0.2">
      <c r="A41" s="79"/>
      <c r="B41" s="85"/>
      <c r="C41" s="76" t="s">
        <v>50</v>
      </c>
      <c r="D41" s="64" t="s">
        <v>113</v>
      </c>
      <c r="E41" s="59"/>
      <c r="F41" s="119">
        <f>F42+F43+F44+F45</f>
        <v>100000</v>
      </c>
      <c r="G41" s="119">
        <v>100000</v>
      </c>
    </row>
    <row r="42" spans="1:9" ht="18.75" x14ac:dyDescent="0.25">
      <c r="A42" s="79"/>
      <c r="B42" s="85"/>
      <c r="C42" s="51" t="s">
        <v>50</v>
      </c>
      <c r="D42" s="58" t="s">
        <v>114</v>
      </c>
      <c r="E42" s="66"/>
      <c r="F42" s="130">
        <v>100000</v>
      </c>
      <c r="G42" s="130">
        <v>100000</v>
      </c>
    </row>
    <row r="43" spans="1:9" ht="18.75" x14ac:dyDescent="0.2">
      <c r="A43" s="79"/>
      <c r="B43" s="85"/>
      <c r="C43" s="51" t="s">
        <v>50</v>
      </c>
      <c r="D43" s="58" t="s">
        <v>115</v>
      </c>
      <c r="E43" s="66"/>
      <c r="F43" s="117">
        <v>0</v>
      </c>
      <c r="G43" s="117">
        <v>0</v>
      </c>
    </row>
    <row r="44" spans="1:9" ht="18.75" x14ac:dyDescent="0.2">
      <c r="A44" s="79"/>
      <c r="B44" s="85"/>
      <c r="C44" s="51" t="s">
        <v>50</v>
      </c>
      <c r="D44" s="58" t="s">
        <v>116</v>
      </c>
      <c r="E44" s="66"/>
      <c r="F44" s="117">
        <v>0</v>
      </c>
      <c r="G44" s="117">
        <v>0</v>
      </c>
    </row>
    <row r="45" spans="1:9" ht="18.75" x14ac:dyDescent="0.2">
      <c r="A45" s="79"/>
      <c r="B45" s="85"/>
      <c r="C45" s="51" t="s">
        <v>50</v>
      </c>
      <c r="D45" s="58" t="s">
        <v>117</v>
      </c>
      <c r="E45" s="66"/>
      <c r="F45" s="117">
        <v>0</v>
      </c>
      <c r="G45" s="117">
        <v>0</v>
      </c>
    </row>
    <row r="46" spans="1:9" ht="18.75" x14ac:dyDescent="0.2">
      <c r="A46" s="79"/>
      <c r="B46" s="85"/>
      <c r="C46" s="78"/>
      <c r="D46" s="61">
        <v>1</v>
      </c>
      <c r="E46" s="62" t="s">
        <v>118</v>
      </c>
      <c r="F46" s="117">
        <v>549311</v>
      </c>
      <c r="G46" s="117">
        <v>478589</v>
      </c>
    </row>
    <row r="47" spans="1:9" ht="18.75" x14ac:dyDescent="0.2">
      <c r="A47" s="79"/>
      <c r="B47" s="85"/>
      <c r="C47" s="78"/>
      <c r="D47" s="61">
        <v>2</v>
      </c>
      <c r="E47" s="62" t="s">
        <v>119</v>
      </c>
      <c r="F47" s="117">
        <v>0</v>
      </c>
      <c r="G47" s="117">
        <v>0</v>
      </c>
    </row>
    <row r="48" spans="1:9" ht="18.75" x14ac:dyDescent="0.2">
      <c r="A48" s="79"/>
      <c r="B48" s="85"/>
      <c r="C48" s="78"/>
      <c r="D48" s="61">
        <v>3</v>
      </c>
      <c r="E48" s="62" t="s">
        <v>117</v>
      </c>
      <c r="F48" s="117">
        <v>0</v>
      </c>
      <c r="G48" s="117">
        <v>0</v>
      </c>
    </row>
    <row r="49" spans="1:7" ht="18.75" x14ac:dyDescent="0.2">
      <c r="A49" s="79"/>
      <c r="B49" s="85"/>
      <c r="C49" s="51" t="s">
        <v>50</v>
      </c>
      <c r="D49" s="58" t="s">
        <v>120</v>
      </c>
      <c r="E49" s="66"/>
      <c r="F49" s="117">
        <v>6269760</v>
      </c>
      <c r="G49" s="117">
        <v>4926050</v>
      </c>
    </row>
    <row r="50" spans="1:7" ht="18.75" x14ac:dyDescent="0.2">
      <c r="A50" s="79"/>
      <c r="B50" s="85"/>
      <c r="C50" s="51" t="s">
        <v>50</v>
      </c>
      <c r="D50" s="58" t="s">
        <v>121</v>
      </c>
      <c r="E50" s="66"/>
      <c r="F50" s="117">
        <v>244007</v>
      </c>
      <c r="G50" s="117">
        <v>1414432</v>
      </c>
    </row>
    <row r="51" spans="1:7" ht="18.75" x14ac:dyDescent="0.2">
      <c r="A51" s="79"/>
      <c r="B51" s="85"/>
      <c r="C51" s="51" t="s">
        <v>50</v>
      </c>
      <c r="D51" s="58" t="s">
        <v>218</v>
      </c>
      <c r="E51" s="66"/>
      <c r="F51" s="117">
        <v>0</v>
      </c>
      <c r="G51" s="117">
        <v>0</v>
      </c>
    </row>
    <row r="52" spans="1:7" ht="18.75" x14ac:dyDescent="0.2">
      <c r="A52" s="79"/>
      <c r="B52" s="85"/>
      <c r="C52" s="51" t="s">
        <v>50</v>
      </c>
      <c r="D52" s="58" t="s">
        <v>219</v>
      </c>
      <c r="E52" s="66"/>
      <c r="F52" s="117">
        <v>0</v>
      </c>
      <c r="G52" s="117">
        <v>0</v>
      </c>
    </row>
    <row r="53" spans="1:7" ht="18.75" customHeight="1" x14ac:dyDescent="0.2">
      <c r="A53" s="79"/>
      <c r="B53" s="89" t="s">
        <v>17</v>
      </c>
      <c r="C53" s="240" t="s">
        <v>125</v>
      </c>
      <c r="D53" s="241"/>
      <c r="E53" s="242"/>
      <c r="F53" s="116">
        <f>F41+F49+F50+F51+F52+F46</f>
        <v>7163078</v>
      </c>
      <c r="G53" s="116">
        <v>6919071</v>
      </c>
    </row>
    <row r="54" spans="1:7" ht="27" customHeight="1" x14ac:dyDescent="0.2">
      <c r="A54" s="79"/>
      <c r="B54" s="90" t="s">
        <v>18</v>
      </c>
      <c r="C54" s="240" t="s">
        <v>122</v>
      </c>
      <c r="D54" s="241"/>
      <c r="E54" s="242"/>
      <c r="F54" s="116">
        <f>F53+F38+F21</f>
        <v>7163078</v>
      </c>
      <c r="G54" s="116">
        <v>6919071</v>
      </c>
    </row>
    <row r="55" spans="1:7" x14ac:dyDescent="0.2">
      <c r="A55" s="9"/>
      <c r="B55" s="9"/>
      <c r="C55" s="9"/>
      <c r="E55" s="166" t="s">
        <v>220</v>
      </c>
      <c r="F55" s="167">
        <f>AKTIVI!F61-'PASIVI '!F54</f>
        <v>0</v>
      </c>
      <c r="G55" s="168">
        <f>AKTIVI!G61-'PASIVI '!G54</f>
        <v>0</v>
      </c>
    </row>
    <row r="56" spans="1:7" ht="23.25" customHeight="1" x14ac:dyDescent="0.2">
      <c r="B56" s="249" t="s">
        <v>250</v>
      </c>
      <c r="C56" s="249"/>
      <c r="D56" s="249"/>
      <c r="E56" s="249"/>
      <c r="F56" s="249"/>
      <c r="G56" s="249"/>
    </row>
    <row r="57" spans="1:7" x14ac:dyDescent="0.2">
      <c r="G57" s="215"/>
    </row>
    <row r="61" spans="1:7" ht="15" x14ac:dyDescent="0.25">
      <c r="E61" s="159"/>
      <c r="F61" s="158"/>
      <c r="G61" s="157"/>
    </row>
  </sheetData>
  <mergeCells count="8">
    <mergeCell ref="B56:G56"/>
    <mergeCell ref="B4:E4"/>
    <mergeCell ref="C53:E53"/>
    <mergeCell ref="C54:E54"/>
    <mergeCell ref="C6:E6"/>
    <mergeCell ref="C21:E21"/>
    <mergeCell ref="C38:E38"/>
    <mergeCell ref="C39:E39"/>
  </mergeCells>
  <phoneticPr fontId="2" type="noConversion"/>
  <pageMargins left="0" right="0" top="0" bottom="0"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62"/>
  <sheetViews>
    <sheetView tabSelected="1" view="pageBreakPreview" topLeftCell="B1" zoomScaleNormal="90" zoomScaleSheetLayoutView="100" workbookViewId="0">
      <selection activeCell="E9" sqref="E9"/>
    </sheetView>
  </sheetViews>
  <sheetFormatPr defaultColWidth="8.85546875" defaultRowHeight="12.75" x14ac:dyDescent="0.2"/>
  <cols>
    <col min="1" max="1" width="3.7109375" customWidth="1"/>
    <col min="2" max="2" width="4.7109375" customWidth="1"/>
    <col min="3" max="3" width="4.28515625" customWidth="1"/>
    <col min="4" max="4" width="64.7109375" customWidth="1"/>
    <col min="5" max="6" width="17.7109375" customWidth="1"/>
    <col min="8" max="8" width="18.42578125" customWidth="1"/>
  </cols>
  <sheetData>
    <row r="1" spans="1:6" ht="9" customHeight="1" x14ac:dyDescent="0.2">
      <c r="A1" s="40"/>
      <c r="B1" s="93"/>
      <c r="C1" s="94"/>
      <c r="D1" s="81"/>
      <c r="E1" s="82"/>
      <c r="F1" s="95"/>
    </row>
    <row r="2" spans="1:6" ht="12.75" customHeight="1" x14ac:dyDescent="0.2">
      <c r="A2" s="40"/>
      <c r="B2" s="93"/>
      <c r="C2" s="92" t="str">
        <f>'Kopertina '!F3</f>
        <v>STAR 07 SH.P.K</v>
      </c>
      <c r="D2" s="81"/>
      <c r="E2" s="82"/>
      <c r="F2" s="95"/>
    </row>
    <row r="3" spans="1:6" ht="12.75" customHeight="1" x14ac:dyDescent="0.2">
      <c r="A3" s="40"/>
      <c r="B3" s="93"/>
      <c r="C3" s="92" t="str">
        <f>'Kopertina '!F4</f>
        <v>K86513203I</v>
      </c>
      <c r="D3" s="81"/>
      <c r="E3" s="82"/>
      <c r="F3" s="95"/>
    </row>
    <row r="4" spans="1:6" ht="15.75" customHeight="1" x14ac:dyDescent="0.2">
      <c r="A4" s="40"/>
      <c r="B4" s="254" t="s">
        <v>252</v>
      </c>
      <c r="C4" s="254"/>
      <c r="D4" s="254"/>
      <c r="E4" s="254"/>
      <c r="F4" s="171">
        <f>'Kopertina '!F26</f>
        <v>2021</v>
      </c>
    </row>
    <row r="5" spans="1:6" ht="17.25" customHeight="1" x14ac:dyDescent="0.2">
      <c r="A5" s="40"/>
      <c r="B5" s="254" t="s">
        <v>251</v>
      </c>
      <c r="C5" s="254"/>
      <c r="D5" s="254"/>
      <c r="E5" s="254"/>
      <c r="F5" s="254"/>
    </row>
    <row r="6" spans="1:6" ht="14.25" customHeight="1" x14ac:dyDescent="0.2">
      <c r="A6" s="40"/>
      <c r="B6" s="255" t="s">
        <v>126</v>
      </c>
      <c r="C6" s="255"/>
      <c r="D6" s="255"/>
      <c r="E6" s="255"/>
      <c r="F6" s="255"/>
    </row>
    <row r="7" spans="1:6" ht="8.25" customHeight="1" x14ac:dyDescent="0.25">
      <c r="A7" s="45"/>
      <c r="B7" s="8"/>
      <c r="C7" s="55"/>
      <c r="D7" s="9"/>
      <c r="E7" s="30"/>
      <c r="F7" s="30"/>
    </row>
    <row r="8" spans="1:6" ht="33.75" customHeight="1" x14ac:dyDescent="0.2">
      <c r="A8" s="40"/>
      <c r="B8" s="96" t="s">
        <v>15</v>
      </c>
      <c r="C8" s="256" t="s">
        <v>127</v>
      </c>
      <c r="D8" s="256"/>
      <c r="E8" s="176" t="s">
        <v>223</v>
      </c>
      <c r="F8" s="176" t="s">
        <v>224</v>
      </c>
    </row>
    <row r="9" spans="1:6" ht="15.75" customHeight="1" x14ac:dyDescent="0.2">
      <c r="A9" s="40"/>
      <c r="B9" s="96" t="s">
        <v>50</v>
      </c>
      <c r="C9" s="177" t="s">
        <v>128</v>
      </c>
      <c r="D9" s="173"/>
      <c r="E9" s="120">
        <f>E10+E11+E12+E13+E14+E15+E16+E17</f>
        <v>18427442</v>
      </c>
      <c r="F9" s="120">
        <v>15606756</v>
      </c>
    </row>
    <row r="10" spans="1:6" ht="15.75" customHeight="1" x14ac:dyDescent="0.2">
      <c r="A10" s="40"/>
      <c r="B10" s="96" t="s">
        <v>50</v>
      </c>
      <c r="C10" s="85">
        <v>1</v>
      </c>
      <c r="D10" s="172" t="s">
        <v>227</v>
      </c>
      <c r="E10" s="121">
        <v>18427442</v>
      </c>
      <c r="F10" s="121">
        <v>15606756</v>
      </c>
    </row>
    <row r="11" spans="1:6" ht="15.75" customHeight="1" x14ac:dyDescent="0.2">
      <c r="A11" s="40"/>
      <c r="B11" s="96" t="s">
        <v>50</v>
      </c>
      <c r="C11" s="85">
        <v>2</v>
      </c>
      <c r="D11" s="172" t="s">
        <v>228</v>
      </c>
      <c r="E11" s="121"/>
      <c r="F11" s="121"/>
    </row>
    <row r="12" spans="1:6" ht="15.75" customHeight="1" x14ac:dyDescent="0.2">
      <c r="A12" s="40"/>
      <c r="B12" s="96" t="s">
        <v>50</v>
      </c>
      <c r="C12" s="85">
        <v>3</v>
      </c>
      <c r="D12" s="172" t="s">
        <v>229</v>
      </c>
      <c r="E12" s="121">
        <v>0</v>
      </c>
      <c r="F12" s="121">
        <v>0</v>
      </c>
    </row>
    <row r="13" spans="1:6" ht="15.75" customHeight="1" x14ac:dyDescent="0.2">
      <c r="A13" s="40"/>
      <c r="B13" s="96" t="s">
        <v>50</v>
      </c>
      <c r="C13" s="85">
        <v>4</v>
      </c>
      <c r="D13" s="172" t="s">
        <v>230</v>
      </c>
      <c r="E13" s="121">
        <v>0</v>
      </c>
      <c r="F13" s="121">
        <v>0</v>
      </c>
    </row>
    <row r="14" spans="1:6" ht="15.75" customHeight="1" x14ac:dyDescent="0.2">
      <c r="A14" s="40"/>
      <c r="B14" s="96" t="s">
        <v>50</v>
      </c>
      <c r="C14" s="85">
        <v>5</v>
      </c>
      <c r="D14" s="172" t="s">
        <v>381</v>
      </c>
      <c r="E14" s="121">
        <v>0</v>
      </c>
      <c r="F14" s="121">
        <v>0</v>
      </c>
    </row>
    <row r="15" spans="1:6" ht="15" customHeight="1" x14ac:dyDescent="0.2">
      <c r="A15" s="40"/>
      <c r="B15" s="96" t="s">
        <v>50</v>
      </c>
      <c r="C15" s="177" t="s">
        <v>253</v>
      </c>
      <c r="D15" s="173"/>
      <c r="E15" s="121"/>
      <c r="F15" s="121"/>
    </row>
    <row r="16" spans="1:6" ht="15" customHeight="1" x14ac:dyDescent="0.2">
      <c r="A16" s="40"/>
      <c r="B16" s="96" t="s">
        <v>50</v>
      </c>
      <c r="C16" s="177" t="s">
        <v>379</v>
      </c>
      <c r="D16" s="173"/>
      <c r="E16" s="121"/>
      <c r="F16" s="121"/>
    </row>
    <row r="17" spans="1:8" ht="15" customHeight="1" x14ac:dyDescent="0.2">
      <c r="A17" s="40"/>
      <c r="B17" s="96" t="s">
        <v>50</v>
      </c>
      <c r="C17" s="177" t="s">
        <v>129</v>
      </c>
      <c r="D17" s="173"/>
      <c r="E17" s="121">
        <v>0</v>
      </c>
      <c r="F17" s="121">
        <v>0</v>
      </c>
    </row>
    <row r="18" spans="1:8" ht="15" customHeight="1" x14ac:dyDescent="0.2">
      <c r="A18" s="40"/>
      <c r="B18" s="96" t="s">
        <v>50</v>
      </c>
      <c r="C18" s="177" t="s">
        <v>130</v>
      </c>
      <c r="D18" s="173"/>
      <c r="E18" s="120">
        <f>-(E19+E20)</f>
        <v>-142351</v>
      </c>
      <c r="F18" s="120">
        <v>-1223615</v>
      </c>
    </row>
    <row r="19" spans="1:8" ht="15" customHeight="1" x14ac:dyDescent="0.2">
      <c r="A19" s="40"/>
      <c r="B19" s="97"/>
      <c r="C19" s="85">
        <v>1</v>
      </c>
      <c r="D19" s="172" t="s">
        <v>130</v>
      </c>
      <c r="E19" s="121"/>
      <c r="F19" s="121"/>
      <c r="H19" s="225"/>
    </row>
    <row r="20" spans="1:8" ht="15" customHeight="1" x14ac:dyDescent="0.2">
      <c r="A20" s="40"/>
      <c r="B20" s="97"/>
      <c r="C20" s="85">
        <v>2</v>
      </c>
      <c r="D20" s="172" t="s">
        <v>131</v>
      </c>
      <c r="E20" s="121">
        <v>142351</v>
      </c>
      <c r="F20" s="121">
        <v>1223615</v>
      </c>
    </row>
    <row r="21" spans="1:8" ht="15" customHeight="1" x14ac:dyDescent="0.2">
      <c r="A21" s="40"/>
      <c r="B21" s="96" t="s">
        <v>50</v>
      </c>
      <c r="C21" s="177" t="s">
        <v>132</v>
      </c>
      <c r="D21" s="173"/>
      <c r="E21" s="120">
        <f>-(E22+E23+E24)</f>
        <v>-17998024</v>
      </c>
      <c r="F21" s="120">
        <v>-12596025</v>
      </c>
    </row>
    <row r="22" spans="1:8" ht="17.25" customHeight="1" x14ac:dyDescent="0.2">
      <c r="A22" s="40"/>
      <c r="B22" s="97"/>
      <c r="C22" s="85">
        <v>1</v>
      </c>
      <c r="D22" s="178" t="s">
        <v>133</v>
      </c>
      <c r="E22" s="121">
        <v>15650456</v>
      </c>
      <c r="F22" s="121">
        <v>10530591</v>
      </c>
    </row>
    <row r="23" spans="1:8" ht="15.75" customHeight="1" x14ac:dyDescent="0.2">
      <c r="A23" s="40"/>
      <c r="B23" s="97"/>
      <c r="C23" s="85">
        <v>2</v>
      </c>
      <c r="D23" s="178" t="s">
        <v>254</v>
      </c>
      <c r="E23" s="121">
        <v>2347568</v>
      </c>
      <c r="F23" s="121">
        <v>2065434</v>
      </c>
    </row>
    <row r="24" spans="1:8" ht="15.75" customHeight="1" x14ac:dyDescent="0.2">
      <c r="A24" s="40"/>
      <c r="B24" s="97"/>
      <c r="C24" s="85">
        <v>3</v>
      </c>
      <c r="D24" s="178" t="s">
        <v>255</v>
      </c>
      <c r="E24" s="121">
        <v>0</v>
      </c>
      <c r="F24" s="121">
        <v>0</v>
      </c>
    </row>
    <row r="25" spans="1:8" ht="15" customHeight="1" x14ac:dyDescent="0.2">
      <c r="A25" s="40"/>
      <c r="B25" s="96" t="s">
        <v>50</v>
      </c>
      <c r="C25" s="177" t="s">
        <v>134</v>
      </c>
      <c r="D25" s="173"/>
      <c r="E25" s="120">
        <v>0</v>
      </c>
      <c r="F25" s="120">
        <v>0</v>
      </c>
    </row>
    <row r="26" spans="1:8" ht="15" customHeight="1" x14ac:dyDescent="0.2">
      <c r="A26" s="40"/>
      <c r="B26" s="96" t="s">
        <v>50</v>
      </c>
      <c r="C26" s="177" t="s">
        <v>135</v>
      </c>
      <c r="D26" s="173"/>
      <c r="E26" s="120"/>
      <c r="F26" s="120">
        <v>-123078</v>
      </c>
    </row>
    <row r="27" spans="1:8" ht="15" customHeight="1" x14ac:dyDescent="0.2">
      <c r="A27" s="40"/>
      <c r="B27" s="96" t="s">
        <v>50</v>
      </c>
      <c r="C27" s="177" t="s">
        <v>136</v>
      </c>
      <c r="D27" s="173"/>
      <c r="E27" s="120"/>
      <c r="F27" s="120"/>
    </row>
    <row r="28" spans="1:8" ht="15" customHeight="1" x14ac:dyDescent="0.2">
      <c r="A28" s="40"/>
      <c r="B28" s="96" t="s">
        <v>50</v>
      </c>
      <c r="C28" s="177" t="s">
        <v>137</v>
      </c>
      <c r="D28" s="173"/>
      <c r="E28" s="120">
        <f>E29+E30+E31+E32+E33+E34</f>
        <v>0</v>
      </c>
      <c r="F28" s="120">
        <v>0</v>
      </c>
    </row>
    <row r="29" spans="1:8" ht="15" customHeight="1" x14ac:dyDescent="0.2">
      <c r="A29" s="40"/>
      <c r="B29" s="97"/>
      <c r="C29" s="85">
        <v>1</v>
      </c>
      <c r="D29" s="172" t="s">
        <v>232</v>
      </c>
      <c r="E29" s="117">
        <v>0</v>
      </c>
      <c r="F29" s="117">
        <v>0</v>
      </c>
    </row>
    <row r="30" spans="1:8" ht="15" customHeight="1" x14ac:dyDescent="0.2">
      <c r="A30" s="40"/>
      <c r="B30" s="97"/>
      <c r="C30" s="85">
        <v>2</v>
      </c>
      <c r="D30" s="172" t="s">
        <v>233</v>
      </c>
      <c r="E30" s="117">
        <v>0</v>
      </c>
      <c r="F30" s="117">
        <v>0</v>
      </c>
    </row>
    <row r="31" spans="1:8" ht="29.25" customHeight="1" x14ac:dyDescent="0.2">
      <c r="A31" s="40"/>
      <c r="B31" s="97"/>
      <c r="C31" s="85">
        <v>3</v>
      </c>
      <c r="D31" s="174" t="s">
        <v>234</v>
      </c>
      <c r="E31" s="117">
        <v>0</v>
      </c>
      <c r="F31" s="117">
        <v>0</v>
      </c>
    </row>
    <row r="32" spans="1:8" ht="29.25" customHeight="1" x14ac:dyDescent="0.2">
      <c r="A32" s="40"/>
      <c r="B32" s="97"/>
      <c r="C32" s="85">
        <v>4</v>
      </c>
      <c r="D32" s="174" t="s">
        <v>235</v>
      </c>
      <c r="E32" s="117">
        <v>0</v>
      </c>
      <c r="F32" s="117">
        <v>0</v>
      </c>
    </row>
    <row r="33" spans="1:6" ht="29.25" customHeight="1" x14ac:dyDescent="0.2">
      <c r="A33" s="40"/>
      <c r="B33" s="97"/>
      <c r="C33" s="85">
        <v>5</v>
      </c>
      <c r="D33" s="174" t="s">
        <v>236</v>
      </c>
      <c r="E33" s="117">
        <v>0</v>
      </c>
      <c r="F33" s="117">
        <v>0</v>
      </c>
    </row>
    <row r="34" spans="1:6" ht="29.25" customHeight="1" x14ac:dyDescent="0.2">
      <c r="A34" s="40"/>
      <c r="B34" s="97"/>
      <c r="C34" s="85">
        <v>6</v>
      </c>
      <c r="D34" s="174" t="s">
        <v>237</v>
      </c>
      <c r="E34" s="117">
        <v>0</v>
      </c>
      <c r="F34" s="117">
        <v>0</v>
      </c>
    </row>
    <row r="35" spans="1:6" ht="29.25" customHeight="1" x14ac:dyDescent="0.2">
      <c r="A35" s="40"/>
      <c r="B35" s="179" t="s">
        <v>50</v>
      </c>
      <c r="C35" s="257" t="s">
        <v>256</v>
      </c>
      <c r="D35" s="257"/>
      <c r="E35" s="120">
        <v>0</v>
      </c>
      <c r="F35" s="120">
        <v>0</v>
      </c>
    </row>
    <row r="36" spans="1:6" ht="15" customHeight="1" x14ac:dyDescent="0.2">
      <c r="A36" s="40"/>
      <c r="B36" s="96" t="s">
        <v>50</v>
      </c>
      <c r="C36" s="177" t="s">
        <v>138</v>
      </c>
      <c r="D36" s="173"/>
      <c r="E36" s="120">
        <f>-(E37+E38+E39)</f>
        <v>0</v>
      </c>
      <c r="F36" s="120">
        <v>0</v>
      </c>
    </row>
    <row r="37" spans="1:6" ht="16.5" customHeight="1" x14ac:dyDescent="0.25">
      <c r="A37" s="40"/>
      <c r="B37" s="97"/>
      <c r="C37" s="85">
        <v>1</v>
      </c>
      <c r="D37" s="180" t="s">
        <v>238</v>
      </c>
      <c r="E37" s="121"/>
      <c r="F37" s="121"/>
    </row>
    <row r="38" spans="1:6" ht="28.5" customHeight="1" x14ac:dyDescent="0.25">
      <c r="A38" s="40"/>
      <c r="B38" s="97"/>
      <c r="C38" s="85">
        <v>2</v>
      </c>
      <c r="D38" s="180" t="s">
        <v>239</v>
      </c>
      <c r="E38" s="117">
        <v>0</v>
      </c>
      <c r="F38" s="117">
        <v>0</v>
      </c>
    </row>
    <row r="39" spans="1:6" ht="15.75" x14ac:dyDescent="0.25">
      <c r="A39" s="40"/>
      <c r="B39" s="97"/>
      <c r="C39" s="85">
        <v>3</v>
      </c>
      <c r="D39" s="180" t="s">
        <v>240</v>
      </c>
      <c r="E39" s="121"/>
      <c r="F39" s="121"/>
    </row>
    <row r="40" spans="1:6" ht="15" customHeight="1" x14ac:dyDescent="0.2">
      <c r="A40" s="40"/>
      <c r="B40" s="96" t="s">
        <v>50</v>
      </c>
      <c r="C40" s="177" t="s">
        <v>139</v>
      </c>
      <c r="D40" s="173"/>
      <c r="E40" s="120">
        <v>0</v>
      </c>
      <c r="F40" s="120">
        <v>0</v>
      </c>
    </row>
    <row r="41" spans="1:6" ht="15.75" x14ac:dyDescent="0.25">
      <c r="A41" s="40"/>
      <c r="B41" s="97"/>
      <c r="C41" s="258" t="s">
        <v>241</v>
      </c>
      <c r="D41" s="258"/>
      <c r="E41" s="120">
        <v>0</v>
      </c>
      <c r="F41" s="120">
        <v>0</v>
      </c>
    </row>
    <row r="42" spans="1:6" ht="15" customHeight="1" x14ac:dyDescent="0.2">
      <c r="A42" s="40"/>
      <c r="B42" s="96" t="s">
        <v>50</v>
      </c>
      <c r="C42" s="177" t="s">
        <v>140</v>
      </c>
      <c r="D42" s="173"/>
      <c r="E42" s="120">
        <f>E10+E11+E12+E13+E14+E15+E16+E17+E18+E21+E25+E26+E27+E28+E35+E36+E40+E41</f>
        <v>287067</v>
      </c>
      <c r="F42" s="120">
        <v>1664038</v>
      </c>
    </row>
    <row r="43" spans="1:6" ht="15" customHeight="1" x14ac:dyDescent="0.2">
      <c r="A43" s="40"/>
      <c r="B43" s="96" t="s">
        <v>50</v>
      </c>
      <c r="C43" s="177" t="s">
        <v>141</v>
      </c>
      <c r="D43" s="173"/>
      <c r="E43" s="120">
        <f>-(E44+E45+E46)</f>
        <v>-43060.049999999996</v>
      </c>
      <c r="F43" s="120">
        <v>-83201.900000000009</v>
      </c>
    </row>
    <row r="44" spans="1:6" ht="15" customHeight="1" x14ac:dyDescent="0.2">
      <c r="A44" s="40"/>
      <c r="B44" s="97"/>
      <c r="C44" s="85">
        <v>1</v>
      </c>
      <c r="D44" s="172" t="s">
        <v>142</v>
      </c>
      <c r="E44" s="121">
        <f>E42*15%</f>
        <v>43060.049999999996</v>
      </c>
      <c r="F44" s="121">
        <v>83201.900000000009</v>
      </c>
    </row>
    <row r="45" spans="1:6" ht="15.75" x14ac:dyDescent="0.2">
      <c r="A45" s="40"/>
      <c r="B45" s="97"/>
      <c r="C45" s="85">
        <v>2</v>
      </c>
      <c r="D45" s="172" t="s">
        <v>143</v>
      </c>
      <c r="E45" s="121">
        <v>0</v>
      </c>
      <c r="F45" s="121">
        <v>0</v>
      </c>
    </row>
    <row r="46" spans="1:6" ht="15" customHeight="1" x14ac:dyDescent="0.2">
      <c r="A46" s="40"/>
      <c r="B46" s="97"/>
      <c r="C46" s="85">
        <v>3</v>
      </c>
      <c r="D46" s="172" t="s">
        <v>144</v>
      </c>
      <c r="E46" s="121">
        <f>E40*15%</f>
        <v>0</v>
      </c>
      <c r="F46" s="121">
        <v>0</v>
      </c>
    </row>
    <row r="47" spans="1:6" ht="15" customHeight="1" x14ac:dyDescent="0.2">
      <c r="A47" s="40"/>
      <c r="B47" s="96" t="s">
        <v>50</v>
      </c>
      <c r="C47" s="257" t="s">
        <v>242</v>
      </c>
      <c r="D47" s="257"/>
      <c r="E47" s="120">
        <f>E42+E43</f>
        <v>244006.95</v>
      </c>
      <c r="F47" s="120">
        <v>1580836.1</v>
      </c>
    </row>
    <row r="48" spans="1:6" ht="15.75" x14ac:dyDescent="0.2">
      <c r="A48" s="45"/>
      <c r="B48" s="96"/>
      <c r="C48" s="253" t="s">
        <v>243</v>
      </c>
      <c r="D48" s="253"/>
      <c r="E48" s="120"/>
      <c r="F48" s="120"/>
    </row>
    <row r="49" spans="1:6" ht="15.75" x14ac:dyDescent="0.25">
      <c r="A49" s="45"/>
      <c r="B49" s="34"/>
      <c r="C49" s="85">
        <v>1</v>
      </c>
      <c r="D49" s="181" t="s">
        <v>145</v>
      </c>
      <c r="E49" s="121">
        <v>0</v>
      </c>
      <c r="F49" s="121">
        <v>0</v>
      </c>
    </row>
    <row r="50" spans="1:6" ht="15.75" x14ac:dyDescent="0.25">
      <c r="A50" s="45"/>
      <c r="B50" s="34"/>
      <c r="C50" s="85">
        <v>2</v>
      </c>
      <c r="D50" s="181" t="s">
        <v>146</v>
      </c>
      <c r="E50" s="121">
        <v>0</v>
      </c>
      <c r="F50" s="121">
        <v>0</v>
      </c>
    </row>
    <row r="51" spans="1:6" ht="15.75" x14ac:dyDescent="0.25">
      <c r="A51" s="45"/>
      <c r="B51" s="34"/>
      <c r="C51" s="85">
        <v>3</v>
      </c>
      <c r="D51" s="181" t="s">
        <v>147</v>
      </c>
      <c r="E51" s="121">
        <v>0</v>
      </c>
      <c r="F51" s="121">
        <v>0</v>
      </c>
    </row>
    <row r="52" spans="1:6" ht="15.75" x14ac:dyDescent="0.25">
      <c r="A52" s="45"/>
      <c r="B52" s="34"/>
      <c r="C52" s="35">
        <v>4</v>
      </c>
      <c r="D52" s="181" t="s">
        <v>148</v>
      </c>
      <c r="E52" s="121">
        <v>0</v>
      </c>
      <c r="F52" s="121">
        <v>0</v>
      </c>
    </row>
    <row r="53" spans="1:6" ht="15.75" x14ac:dyDescent="0.25">
      <c r="A53" s="45"/>
      <c r="B53" s="34"/>
      <c r="C53" s="35">
        <v>5</v>
      </c>
      <c r="D53" s="182" t="s">
        <v>244</v>
      </c>
      <c r="E53" s="121">
        <v>0</v>
      </c>
      <c r="F53" s="121">
        <v>0</v>
      </c>
    </row>
    <row r="54" spans="1:6" ht="15.75" x14ac:dyDescent="0.2">
      <c r="A54" s="45"/>
      <c r="B54" s="96" t="s">
        <v>50</v>
      </c>
      <c r="C54" s="259" t="s">
        <v>245</v>
      </c>
      <c r="D54" s="259"/>
      <c r="E54" s="120">
        <f>E49+E50+E51+E52+E53</f>
        <v>0</v>
      </c>
      <c r="F54" s="120">
        <v>0</v>
      </c>
    </row>
    <row r="55" spans="1:6" ht="15.75" x14ac:dyDescent="0.2">
      <c r="A55" s="45"/>
      <c r="B55" s="96" t="s">
        <v>50</v>
      </c>
      <c r="C55" s="253" t="s">
        <v>246</v>
      </c>
      <c r="D55" s="253"/>
      <c r="E55" s="120">
        <f>E47+E54</f>
        <v>244006.95</v>
      </c>
      <c r="F55" s="120">
        <v>1580836.1</v>
      </c>
    </row>
    <row r="56" spans="1:6" ht="15.75" x14ac:dyDescent="0.25">
      <c r="A56" s="45"/>
      <c r="B56" s="96"/>
      <c r="C56" s="156"/>
      <c r="D56" s="183" t="s">
        <v>247</v>
      </c>
      <c r="E56" s="120">
        <f>E57+E58</f>
        <v>0</v>
      </c>
      <c r="F56" s="120">
        <v>0</v>
      </c>
    </row>
    <row r="57" spans="1:6" ht="15.75" x14ac:dyDescent="0.25">
      <c r="A57" s="45"/>
      <c r="B57" s="34"/>
      <c r="C57" s="156"/>
      <c r="D57" s="184" t="s">
        <v>248</v>
      </c>
      <c r="E57" s="175">
        <v>0</v>
      </c>
      <c r="F57" s="175">
        <v>0</v>
      </c>
    </row>
    <row r="58" spans="1:6" ht="15.75" x14ac:dyDescent="0.25">
      <c r="A58" s="45"/>
      <c r="B58" s="96"/>
      <c r="C58" s="156"/>
      <c r="D58" s="184" t="s">
        <v>249</v>
      </c>
      <c r="E58" s="175">
        <v>0</v>
      </c>
      <c r="F58" s="175">
        <v>0</v>
      </c>
    </row>
    <row r="59" spans="1:6" x14ac:dyDescent="0.2">
      <c r="B59" s="9"/>
      <c r="C59" s="9"/>
      <c r="D59" s="9"/>
      <c r="E59" s="9"/>
      <c r="F59" s="9"/>
    </row>
    <row r="60" spans="1:6" ht="27" customHeight="1" x14ac:dyDescent="0.2">
      <c r="B60" s="249" t="s">
        <v>250</v>
      </c>
      <c r="C60" s="249"/>
      <c r="D60" s="249"/>
      <c r="E60" s="249"/>
      <c r="F60" s="249"/>
    </row>
    <row r="61" spans="1:6" ht="14.25" x14ac:dyDescent="0.2">
      <c r="D61" s="169"/>
    </row>
    <row r="62" spans="1:6" ht="15" x14ac:dyDescent="0.25">
      <c r="D62" s="170"/>
    </row>
  </sheetData>
  <mergeCells count="11">
    <mergeCell ref="C54:D54"/>
    <mergeCell ref="C55:D55"/>
    <mergeCell ref="B60:F60"/>
    <mergeCell ref="B5:F5"/>
    <mergeCell ref="B6:F6"/>
    <mergeCell ref="C8:D8"/>
    <mergeCell ref="B4:E4"/>
    <mergeCell ref="C35:D35"/>
    <mergeCell ref="C41:D41"/>
    <mergeCell ref="C47:D47"/>
    <mergeCell ref="C48:D48"/>
  </mergeCells>
  <phoneticPr fontId="2" type="noConversion"/>
  <pageMargins left="0" right="0" top="0.25" bottom="0.25" header="0.25" footer="0.25"/>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3"/>
  <sheetViews>
    <sheetView topLeftCell="A28" zoomScale="90" zoomScaleNormal="90" workbookViewId="0">
      <selection activeCell="F48" sqref="F48"/>
    </sheetView>
  </sheetViews>
  <sheetFormatPr defaultColWidth="8.85546875" defaultRowHeight="12.75" x14ac:dyDescent="0.2"/>
  <cols>
    <col min="1" max="1" width="3.85546875" customWidth="1"/>
    <col min="2" max="2" width="5.28515625" customWidth="1"/>
    <col min="3" max="3" width="3.85546875" customWidth="1"/>
    <col min="4" max="4" width="59.28515625" customWidth="1"/>
    <col min="5" max="6" width="17.28515625" customWidth="1"/>
  </cols>
  <sheetData>
    <row r="2" spans="2:6" x14ac:dyDescent="0.2">
      <c r="C2" s="99" t="str">
        <f>'Kopertina '!F3</f>
        <v>STAR 07 SH.P.K</v>
      </c>
    </row>
    <row r="3" spans="2:6" x14ac:dyDescent="0.2">
      <c r="C3" s="99" t="str">
        <f>'Kopertina '!F4</f>
        <v>K86513203I</v>
      </c>
    </row>
    <row r="4" spans="2:6" ht="15.75" x14ac:dyDescent="0.25">
      <c r="B4" s="260" t="s">
        <v>149</v>
      </c>
      <c r="C4" s="260"/>
      <c r="D4" s="260"/>
      <c r="E4" s="260"/>
      <c r="F4" s="230">
        <f>'Kopertina '!F26</f>
        <v>2021</v>
      </c>
    </row>
    <row r="5" spans="2:6" ht="12" customHeight="1" x14ac:dyDescent="0.2">
      <c r="B5" s="261" t="s">
        <v>190</v>
      </c>
      <c r="C5" s="261"/>
      <c r="D5" s="261"/>
      <c r="E5" s="261"/>
      <c r="F5" s="30"/>
    </row>
    <row r="6" spans="2:6" ht="10.5" customHeight="1" x14ac:dyDescent="0.2">
      <c r="B6" s="55"/>
      <c r="C6" s="55"/>
      <c r="D6" s="9"/>
      <c r="E6" s="30"/>
      <c r="F6" s="30"/>
    </row>
    <row r="7" spans="2:6" ht="33" customHeight="1" x14ac:dyDescent="0.2">
      <c r="B7" s="114"/>
      <c r="C7" s="115"/>
      <c r="D7" s="113" t="s">
        <v>198</v>
      </c>
      <c r="E7" s="176" t="s">
        <v>223</v>
      </c>
      <c r="F7" s="176" t="s">
        <v>224</v>
      </c>
    </row>
    <row r="8" spans="2:6" ht="18" customHeight="1" x14ac:dyDescent="0.2">
      <c r="B8" s="106" t="s">
        <v>50</v>
      </c>
      <c r="C8" s="115" t="s">
        <v>150</v>
      </c>
      <c r="D8" s="62"/>
      <c r="E8" s="122">
        <f>E9+E10+E11+E12+E13+E14+E15+E16+E17+E18+E19+E20+E21+E22</f>
        <v>-772603.05</v>
      </c>
      <c r="F8" s="122">
        <f>F9+F10+F11+F12+F13+F14+F15+F16+F17+F18+F19+F20+F21+F22</f>
        <v>-3773097.9</v>
      </c>
    </row>
    <row r="9" spans="2:6" ht="18" customHeight="1" x14ac:dyDescent="0.2">
      <c r="B9" s="85"/>
      <c r="C9" s="115"/>
      <c r="D9" s="66" t="s">
        <v>257</v>
      </c>
      <c r="E9" s="121">
        <f>'Ardh e shp - natyres'!E47</f>
        <v>244006.95</v>
      </c>
      <c r="F9" s="121">
        <f>'Ardh e shp - natyres'!F47</f>
        <v>1580836.1</v>
      </c>
    </row>
    <row r="10" spans="2:6" ht="18" customHeight="1" x14ac:dyDescent="0.2">
      <c r="B10" s="85"/>
      <c r="C10" s="115"/>
      <c r="D10" s="62" t="s">
        <v>191</v>
      </c>
      <c r="E10" s="121">
        <v>0</v>
      </c>
      <c r="F10" s="121">
        <v>0</v>
      </c>
    </row>
    <row r="11" spans="2:6" ht="18" customHeight="1" x14ac:dyDescent="0.2">
      <c r="B11" s="85"/>
      <c r="C11" s="115"/>
      <c r="D11" s="66" t="s">
        <v>192</v>
      </c>
      <c r="E11" s="121">
        <v>0</v>
      </c>
      <c r="F11" s="121">
        <v>0</v>
      </c>
    </row>
    <row r="12" spans="2:6" ht="18" customHeight="1" x14ac:dyDescent="0.2">
      <c r="B12" s="85"/>
      <c r="C12" s="115"/>
      <c r="D12" s="66" t="s">
        <v>193</v>
      </c>
      <c r="E12" s="121">
        <v>0</v>
      </c>
      <c r="F12" s="121">
        <v>0</v>
      </c>
    </row>
    <row r="13" spans="2:6" ht="18" customHeight="1" x14ac:dyDescent="0.2">
      <c r="B13" s="85"/>
      <c r="C13" s="115"/>
      <c r="D13" s="66" t="s">
        <v>135</v>
      </c>
      <c r="E13" s="121">
        <f>-'Ardh e shp - natyres'!E26</f>
        <v>0</v>
      </c>
      <c r="F13" s="121">
        <f>-'Ardh e shp - natyres'!F26</f>
        <v>123078</v>
      </c>
    </row>
    <row r="14" spans="2:6" ht="18" customHeight="1" x14ac:dyDescent="0.2">
      <c r="B14" s="85"/>
      <c r="C14" s="115"/>
      <c r="D14" s="66" t="s">
        <v>134</v>
      </c>
      <c r="E14" s="121">
        <v>0</v>
      </c>
      <c r="F14" s="121">
        <v>0</v>
      </c>
    </row>
    <row r="15" spans="2:6" ht="18" customHeight="1" x14ac:dyDescent="0.2">
      <c r="B15" s="85"/>
      <c r="C15" s="115"/>
      <c r="D15" s="66" t="s">
        <v>194</v>
      </c>
      <c r="E15" s="121">
        <v>0</v>
      </c>
      <c r="F15" s="121">
        <v>0</v>
      </c>
    </row>
    <row r="16" spans="2:6" ht="18" customHeight="1" x14ac:dyDescent="0.2">
      <c r="B16" s="85"/>
      <c r="C16" s="115"/>
      <c r="D16" s="66" t="s">
        <v>258</v>
      </c>
      <c r="E16" s="121">
        <v>0</v>
      </c>
      <c r="F16" s="121">
        <v>0</v>
      </c>
    </row>
    <row r="17" spans="2:6" ht="18" customHeight="1" x14ac:dyDescent="0.2">
      <c r="B17" s="85"/>
      <c r="C17" s="115"/>
      <c r="D17" s="66" t="s">
        <v>195</v>
      </c>
      <c r="E17" s="121"/>
      <c r="F17" s="121"/>
    </row>
    <row r="18" spans="2:6" ht="18" customHeight="1" x14ac:dyDescent="0.2">
      <c r="B18" s="85"/>
      <c r="C18" s="115"/>
      <c r="D18" s="66" t="s">
        <v>259</v>
      </c>
      <c r="E18" s="121">
        <f>AKTIVI!G16-AKTIVI!F16</f>
        <v>-1016610</v>
      </c>
      <c r="F18" s="121">
        <f>AKTIVI!H16-AKTIVI!G16</f>
        <v>-5477012</v>
      </c>
    </row>
    <row r="19" spans="2:6" ht="18" customHeight="1" x14ac:dyDescent="0.2">
      <c r="B19" s="85"/>
      <c r="C19" s="115"/>
      <c r="D19" s="66" t="s">
        <v>260</v>
      </c>
      <c r="E19" s="121">
        <f>AKTIVI!G22-AKTIVI!F22</f>
        <v>0</v>
      </c>
      <c r="F19" s="121">
        <f>AKTIVI!H22-AKTIVI!G22</f>
        <v>0</v>
      </c>
    </row>
    <row r="20" spans="2:6" ht="18" customHeight="1" x14ac:dyDescent="0.2">
      <c r="B20" s="85"/>
      <c r="C20" s="115"/>
      <c r="D20" s="66" t="s">
        <v>196</v>
      </c>
      <c r="E20" s="121">
        <f>'PASIVI '!F39-'PASIVI '!G39</f>
        <v>0</v>
      </c>
      <c r="F20" s="121">
        <f>'PASIVI '!G39-'PASIVI '!H39</f>
        <v>0</v>
      </c>
    </row>
    <row r="21" spans="2:6" ht="18" customHeight="1" x14ac:dyDescent="0.2">
      <c r="B21" s="85"/>
      <c r="C21" s="115"/>
      <c r="D21" s="66" t="s">
        <v>197</v>
      </c>
      <c r="E21" s="121">
        <v>0</v>
      </c>
      <c r="F21" s="228"/>
    </row>
    <row r="22" spans="2:6" ht="18" customHeight="1" x14ac:dyDescent="0.2">
      <c r="B22" s="85"/>
      <c r="C22" s="115" t="s">
        <v>151</v>
      </c>
      <c r="D22" s="62"/>
      <c r="E22" s="120"/>
      <c r="F22" s="120"/>
    </row>
    <row r="23" spans="2:6" ht="18" customHeight="1" x14ac:dyDescent="0.2">
      <c r="B23" s="106" t="s">
        <v>50</v>
      </c>
      <c r="C23" s="115" t="s">
        <v>152</v>
      </c>
      <c r="D23" s="62"/>
      <c r="E23" s="120">
        <f>E24+E25+E26+E27+E28+E29+E30+E31</f>
        <v>0</v>
      </c>
      <c r="F23" s="120">
        <f>F24+F25+F26+F27+F28+F29+F30+F31</f>
        <v>0</v>
      </c>
    </row>
    <row r="24" spans="2:6" ht="18" customHeight="1" x14ac:dyDescent="0.2">
      <c r="B24" s="85"/>
      <c r="C24" s="65" t="s">
        <v>264</v>
      </c>
      <c r="D24" s="62" t="s">
        <v>261</v>
      </c>
      <c r="E24" s="121">
        <v>0</v>
      </c>
      <c r="F24" s="121">
        <v>0</v>
      </c>
    </row>
    <row r="25" spans="2:6" ht="18" customHeight="1" x14ac:dyDescent="0.2">
      <c r="B25" s="85"/>
      <c r="C25" s="65" t="s">
        <v>265</v>
      </c>
      <c r="D25" s="62" t="s">
        <v>153</v>
      </c>
      <c r="E25" s="121">
        <v>0</v>
      </c>
      <c r="F25" s="121">
        <v>0</v>
      </c>
    </row>
    <row r="26" spans="2:6" ht="18" customHeight="1" x14ac:dyDescent="0.2">
      <c r="B26" s="85"/>
      <c r="C26" s="65" t="s">
        <v>266</v>
      </c>
      <c r="D26" s="62" t="s">
        <v>262</v>
      </c>
      <c r="E26" s="121"/>
      <c r="F26" s="121">
        <v>0</v>
      </c>
    </row>
    <row r="27" spans="2:6" ht="18" customHeight="1" x14ac:dyDescent="0.2">
      <c r="B27" s="85"/>
      <c r="C27" s="65" t="s">
        <v>267</v>
      </c>
      <c r="D27" s="62" t="s">
        <v>154</v>
      </c>
      <c r="E27" s="121">
        <v>0</v>
      </c>
      <c r="F27" s="121">
        <v>0</v>
      </c>
    </row>
    <row r="28" spans="2:6" ht="18" customHeight="1" x14ac:dyDescent="0.2">
      <c r="B28" s="85"/>
      <c r="C28" s="65" t="s">
        <v>268</v>
      </c>
      <c r="D28" s="62" t="s">
        <v>263</v>
      </c>
      <c r="E28" s="121">
        <v>0</v>
      </c>
      <c r="F28" s="121">
        <v>0</v>
      </c>
    </row>
    <row r="29" spans="2:6" ht="18" customHeight="1" x14ac:dyDescent="0.2">
      <c r="B29" s="85"/>
      <c r="C29" s="65" t="s">
        <v>269</v>
      </c>
      <c r="D29" s="62" t="s">
        <v>155</v>
      </c>
      <c r="E29" s="121">
        <v>0</v>
      </c>
      <c r="F29" s="121">
        <v>0</v>
      </c>
    </row>
    <row r="30" spans="2:6" ht="18" customHeight="1" x14ac:dyDescent="0.2">
      <c r="B30" s="85"/>
      <c r="C30" s="65" t="s">
        <v>270</v>
      </c>
      <c r="D30" s="62" t="s">
        <v>156</v>
      </c>
      <c r="E30" s="121">
        <v>0</v>
      </c>
      <c r="F30" s="121">
        <v>0</v>
      </c>
    </row>
    <row r="31" spans="2:6" ht="18" customHeight="1" x14ac:dyDescent="0.2">
      <c r="B31" s="85"/>
      <c r="C31" s="115" t="s">
        <v>274</v>
      </c>
      <c r="D31" s="62"/>
      <c r="E31" s="120">
        <v>0</v>
      </c>
      <c r="F31" s="120">
        <v>0</v>
      </c>
    </row>
    <row r="32" spans="2:6" ht="18" customHeight="1" x14ac:dyDescent="0.2">
      <c r="B32" s="106" t="s">
        <v>50</v>
      </c>
      <c r="C32" s="115" t="s">
        <v>157</v>
      </c>
      <c r="D32" s="62"/>
      <c r="E32" s="120">
        <f>E33+E34+E35+E36+E37+E38+E39+E40+E41+E42+E43</f>
        <v>0</v>
      </c>
      <c r="F32" s="120">
        <f>F33+F34+F35+F36+F37+F38+F39+F40+F41+F42+F43</f>
        <v>0</v>
      </c>
    </row>
    <row r="33" spans="2:6" ht="18" customHeight="1" x14ac:dyDescent="0.2">
      <c r="B33" s="85"/>
      <c r="C33" s="65" t="s">
        <v>264</v>
      </c>
      <c r="D33" s="62" t="s">
        <v>158</v>
      </c>
      <c r="E33" s="121">
        <v>0</v>
      </c>
      <c r="F33" s="121"/>
    </row>
    <row r="34" spans="2:6" ht="18" customHeight="1" x14ac:dyDescent="0.2">
      <c r="B34" s="85"/>
      <c r="C34" s="65" t="s">
        <v>265</v>
      </c>
      <c r="D34" s="62" t="s">
        <v>159</v>
      </c>
      <c r="E34" s="121">
        <v>0</v>
      </c>
      <c r="F34" s="121">
        <v>0</v>
      </c>
    </row>
    <row r="35" spans="2:6" ht="18" customHeight="1" x14ac:dyDescent="0.2">
      <c r="B35" s="85"/>
      <c r="C35" s="65" t="s">
        <v>266</v>
      </c>
      <c r="D35" s="62" t="s">
        <v>160</v>
      </c>
      <c r="E35" s="121">
        <v>0</v>
      </c>
      <c r="F35" s="121">
        <v>0</v>
      </c>
    </row>
    <row r="36" spans="2:6" ht="18" customHeight="1" x14ac:dyDescent="0.2">
      <c r="B36" s="85"/>
      <c r="C36" s="65" t="s">
        <v>267</v>
      </c>
      <c r="D36" s="62" t="s">
        <v>275</v>
      </c>
      <c r="E36" s="121">
        <v>0</v>
      </c>
      <c r="F36" s="121">
        <v>0</v>
      </c>
    </row>
    <row r="37" spans="2:6" ht="18" customHeight="1" x14ac:dyDescent="0.2">
      <c r="B37" s="85"/>
      <c r="C37" s="65" t="s">
        <v>268</v>
      </c>
      <c r="D37" s="62" t="s">
        <v>276</v>
      </c>
      <c r="E37" s="121">
        <v>0</v>
      </c>
      <c r="F37" s="121">
        <v>0</v>
      </c>
    </row>
    <row r="38" spans="2:6" ht="18" customHeight="1" x14ac:dyDescent="0.2">
      <c r="B38" s="85"/>
      <c r="C38" s="65" t="s">
        <v>269</v>
      </c>
      <c r="D38" s="62" t="s">
        <v>277</v>
      </c>
      <c r="E38" s="121">
        <v>0</v>
      </c>
      <c r="F38" s="121">
        <v>0</v>
      </c>
    </row>
    <row r="39" spans="2:6" ht="18" customHeight="1" x14ac:dyDescent="0.2">
      <c r="B39" s="85"/>
      <c r="C39" s="65" t="s">
        <v>270</v>
      </c>
      <c r="D39" s="62" t="s">
        <v>278</v>
      </c>
      <c r="E39" s="121">
        <v>0</v>
      </c>
      <c r="F39" s="121">
        <v>0</v>
      </c>
    </row>
    <row r="40" spans="2:6" ht="18" customHeight="1" x14ac:dyDescent="0.2">
      <c r="B40" s="85"/>
      <c r="C40" s="65" t="s">
        <v>271</v>
      </c>
      <c r="D40" s="62" t="s">
        <v>279</v>
      </c>
      <c r="E40" s="121">
        <v>0</v>
      </c>
      <c r="F40" s="121">
        <v>0</v>
      </c>
    </row>
    <row r="41" spans="2:6" ht="18" customHeight="1" x14ac:dyDescent="0.2">
      <c r="B41" s="85"/>
      <c r="C41" s="65" t="s">
        <v>272</v>
      </c>
      <c r="D41" s="62" t="s">
        <v>280</v>
      </c>
      <c r="E41" s="121">
        <v>0</v>
      </c>
      <c r="F41" s="121">
        <v>0</v>
      </c>
    </row>
    <row r="42" spans="2:6" ht="18" customHeight="1" x14ac:dyDescent="0.2">
      <c r="B42" s="85"/>
      <c r="C42" s="65" t="s">
        <v>273</v>
      </c>
      <c r="D42" s="62" t="s">
        <v>281</v>
      </c>
      <c r="E42" s="121">
        <v>0</v>
      </c>
      <c r="F42" s="121">
        <v>0</v>
      </c>
    </row>
    <row r="43" spans="2:6" ht="18" customHeight="1" x14ac:dyDescent="0.2">
      <c r="B43" s="85"/>
      <c r="C43" s="115" t="s">
        <v>282</v>
      </c>
      <c r="D43" s="62"/>
      <c r="E43" s="120">
        <v>0</v>
      </c>
      <c r="F43" s="120">
        <v>0</v>
      </c>
    </row>
    <row r="44" spans="2:6" ht="18" customHeight="1" x14ac:dyDescent="0.2">
      <c r="B44" s="85"/>
      <c r="C44" s="115"/>
      <c r="D44" s="62"/>
      <c r="E44" s="121"/>
      <c r="F44" s="121"/>
    </row>
    <row r="45" spans="2:6" ht="18" customHeight="1" x14ac:dyDescent="0.2">
      <c r="B45" s="85"/>
      <c r="C45" s="115" t="s">
        <v>162</v>
      </c>
      <c r="D45" s="62"/>
      <c r="E45" s="120">
        <f>E8++E23+E32</f>
        <v>-772603.05</v>
      </c>
      <c r="F45" s="120">
        <f>F8++F23+F32</f>
        <v>-3773097.9</v>
      </c>
    </row>
    <row r="46" spans="2:6" ht="18" customHeight="1" x14ac:dyDescent="0.2">
      <c r="B46" s="85"/>
      <c r="C46" s="115" t="s">
        <v>163</v>
      </c>
      <c r="D46" s="62"/>
      <c r="E46" s="120">
        <f>F48</f>
        <v>949745</v>
      </c>
      <c r="F46" s="120">
        <f>G48</f>
        <v>0</v>
      </c>
    </row>
    <row r="47" spans="2:6" ht="18" customHeight="1" x14ac:dyDescent="0.2">
      <c r="B47" s="85"/>
      <c r="C47" s="115"/>
      <c r="D47" s="62" t="s">
        <v>164</v>
      </c>
      <c r="E47" s="121">
        <v>0</v>
      </c>
      <c r="F47" s="121"/>
    </row>
    <row r="48" spans="2:6" ht="18" customHeight="1" x14ac:dyDescent="0.2">
      <c r="B48" s="85"/>
      <c r="C48" s="115" t="s">
        <v>165</v>
      </c>
      <c r="D48" s="62"/>
      <c r="E48" s="120">
        <f>AKTIVI!F9</f>
        <v>177142</v>
      </c>
      <c r="F48" s="120">
        <f>AKTIVI!G9</f>
        <v>949745</v>
      </c>
    </row>
    <row r="49" spans="2:6" ht="12.75" customHeight="1" x14ac:dyDescent="0.2">
      <c r="B49" s="9"/>
      <c r="C49" s="9"/>
      <c r="D49" s="9"/>
      <c r="E49" s="123"/>
      <c r="F49" s="123"/>
    </row>
    <row r="53" spans="2:6" x14ac:dyDescent="0.2">
      <c r="E53" s="225"/>
    </row>
  </sheetData>
  <mergeCells count="2">
    <mergeCell ref="B4:E4"/>
    <mergeCell ref="B5:E5"/>
  </mergeCells>
  <phoneticPr fontId="2" type="noConversion"/>
  <pageMargins left="0.25" right="0.25" top="0.25" bottom="0.25"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1"/>
  <sheetViews>
    <sheetView workbookViewId="0">
      <pane ySplit="5" topLeftCell="A12" activePane="bottomLeft" state="frozen"/>
      <selection pane="bottomLeft" activeCell="M30" sqref="M30"/>
    </sheetView>
  </sheetViews>
  <sheetFormatPr defaultColWidth="8.85546875" defaultRowHeight="12.75" x14ac:dyDescent="0.2"/>
  <cols>
    <col min="1" max="1" width="3.42578125" customWidth="1"/>
    <col min="2" max="2" width="45.42578125" customWidth="1"/>
    <col min="3" max="3" width="11.28515625" customWidth="1"/>
    <col min="4" max="4" width="11" customWidth="1"/>
    <col min="5" max="5" width="9.28515625" customWidth="1"/>
    <col min="6" max="6" width="10.5703125" customWidth="1"/>
    <col min="7" max="7" width="10.42578125" customWidth="1"/>
    <col min="8" max="8" width="9.28515625" customWidth="1"/>
    <col min="9" max="9" width="12.5703125" customWidth="1"/>
    <col min="10" max="10" width="11.42578125" customWidth="1"/>
    <col min="11" max="11" width="13.7109375" customWidth="1"/>
    <col min="13" max="13" width="13.85546875" customWidth="1"/>
  </cols>
  <sheetData>
    <row r="1" spans="1:13" ht="16.5" customHeight="1" x14ac:dyDescent="0.2">
      <c r="B1" s="111" t="str">
        <f>'Kopertina '!F3</f>
        <v>STAR 07 SH.P.K</v>
      </c>
    </row>
    <row r="2" spans="1:13" ht="16.5" customHeight="1" x14ac:dyDescent="0.2">
      <c r="B2" s="111" t="str">
        <f>'Kopertina '!F4</f>
        <v>K86513203I</v>
      </c>
    </row>
    <row r="3" spans="1:13" ht="18" customHeight="1" x14ac:dyDescent="0.3">
      <c r="A3" s="103"/>
      <c r="B3" s="262" t="s">
        <v>167</v>
      </c>
      <c r="C3" s="262"/>
      <c r="D3" s="262"/>
      <c r="E3" s="262"/>
      <c r="F3" s="262"/>
      <c r="G3" s="262"/>
      <c r="H3" s="262"/>
      <c r="I3" s="262"/>
      <c r="J3" s="262"/>
      <c r="K3" s="262"/>
      <c r="L3" s="185"/>
      <c r="M3" s="186">
        <f>'Kopertina '!F26</f>
        <v>2021</v>
      </c>
    </row>
    <row r="4" spans="1:13" ht="14.25" customHeight="1" x14ac:dyDescent="0.25">
      <c r="A4" s="103"/>
      <c r="B4" s="104"/>
      <c r="C4" s="104"/>
      <c r="D4" s="104"/>
      <c r="E4" s="104"/>
      <c r="F4" s="104"/>
      <c r="G4" s="104"/>
      <c r="H4" s="104"/>
      <c r="I4" s="104"/>
      <c r="J4" s="104"/>
      <c r="K4" s="104"/>
      <c r="L4" s="104"/>
      <c r="M4" s="104"/>
    </row>
    <row r="5" spans="1:13" ht="120" customHeight="1" x14ac:dyDescent="0.25">
      <c r="A5" s="105"/>
      <c r="B5" s="37" t="s">
        <v>183</v>
      </c>
      <c r="C5" s="107" t="s">
        <v>168</v>
      </c>
      <c r="D5" s="108" t="s">
        <v>115</v>
      </c>
      <c r="E5" s="108" t="s">
        <v>169</v>
      </c>
      <c r="F5" s="108" t="s">
        <v>170</v>
      </c>
      <c r="G5" s="108" t="s">
        <v>171</v>
      </c>
      <c r="H5" s="108" t="s">
        <v>117</v>
      </c>
      <c r="I5" s="108" t="s">
        <v>172</v>
      </c>
      <c r="J5" s="108" t="s">
        <v>173</v>
      </c>
      <c r="K5" s="108" t="s">
        <v>38</v>
      </c>
      <c r="L5" s="108" t="s">
        <v>174</v>
      </c>
      <c r="M5" s="108" t="s">
        <v>38</v>
      </c>
    </row>
    <row r="6" spans="1:13" ht="18.75" x14ac:dyDescent="0.2">
      <c r="A6" s="106" t="s">
        <v>50</v>
      </c>
      <c r="B6" s="109" t="s">
        <v>216</v>
      </c>
      <c r="C6" s="132">
        <v>0</v>
      </c>
      <c r="D6" s="132"/>
      <c r="E6" s="132"/>
      <c r="F6" s="132"/>
      <c r="G6" s="132"/>
      <c r="H6" s="132"/>
      <c r="I6" s="152">
        <v>0</v>
      </c>
      <c r="J6" s="132">
        <v>0</v>
      </c>
      <c r="K6" s="132">
        <f>D6+E6+F6+G6+H6+I6+J6+C6</f>
        <v>0</v>
      </c>
      <c r="L6" s="132">
        <v>0</v>
      </c>
      <c r="M6" s="132">
        <f>K6+L6</f>
        <v>0</v>
      </c>
    </row>
    <row r="7" spans="1:13" ht="18.75" customHeight="1" x14ac:dyDescent="0.25">
      <c r="A7" s="105"/>
      <c r="B7" s="110" t="s">
        <v>175</v>
      </c>
      <c r="C7" s="131"/>
      <c r="D7" s="131"/>
      <c r="E7" s="131"/>
      <c r="F7" s="131"/>
      <c r="G7" s="131"/>
      <c r="H7" s="131"/>
      <c r="I7" s="131">
        <v>0</v>
      </c>
      <c r="J7" s="131">
        <v>0</v>
      </c>
      <c r="K7" s="131">
        <v>0</v>
      </c>
      <c r="L7" s="131">
        <v>0</v>
      </c>
      <c r="M7" s="131">
        <v>0</v>
      </c>
    </row>
    <row r="8" spans="1:13" ht="18.75" x14ac:dyDescent="0.2">
      <c r="A8" s="106" t="s">
        <v>50</v>
      </c>
      <c r="B8" s="109" t="s">
        <v>401</v>
      </c>
      <c r="C8" s="131">
        <v>0</v>
      </c>
      <c r="D8" s="131">
        <v>0</v>
      </c>
      <c r="E8" s="131">
        <v>0</v>
      </c>
      <c r="F8" s="131">
        <v>0</v>
      </c>
      <c r="G8" s="131">
        <v>0</v>
      </c>
      <c r="H8" s="131">
        <v>0</v>
      </c>
      <c r="I8" s="131">
        <f>I6+I7</f>
        <v>0</v>
      </c>
      <c r="J8" s="131">
        <v>0</v>
      </c>
      <c r="K8" s="132">
        <f>D8+E8+F8+G8+H8+I8+J8+C8</f>
        <v>0</v>
      </c>
      <c r="L8" s="131">
        <f>L6+L7</f>
        <v>0</v>
      </c>
      <c r="M8" s="132">
        <f>K8+L8</f>
        <v>0</v>
      </c>
    </row>
    <row r="9" spans="1:13" ht="18.75" customHeight="1" x14ac:dyDescent="0.25">
      <c r="A9" s="105"/>
      <c r="B9" s="109" t="s">
        <v>176</v>
      </c>
      <c r="C9" s="131"/>
      <c r="D9" s="131">
        <v>0</v>
      </c>
      <c r="E9" s="131">
        <v>0</v>
      </c>
      <c r="F9" s="131">
        <v>0</v>
      </c>
      <c r="G9" s="131">
        <v>0</v>
      </c>
      <c r="H9" s="131">
        <v>0</v>
      </c>
      <c r="I9" s="131">
        <v>0</v>
      </c>
      <c r="J9" s="131">
        <v>0</v>
      </c>
      <c r="K9" s="131">
        <v>0</v>
      </c>
      <c r="L9" s="131">
        <v>0</v>
      </c>
      <c r="M9" s="131">
        <v>0</v>
      </c>
    </row>
    <row r="10" spans="1:13" ht="18.75" customHeight="1" x14ac:dyDescent="0.25">
      <c r="A10" s="105"/>
      <c r="B10" s="110" t="s">
        <v>177</v>
      </c>
      <c r="C10" s="131">
        <v>0</v>
      </c>
      <c r="D10" s="131">
        <v>0</v>
      </c>
      <c r="E10" s="131">
        <v>0</v>
      </c>
      <c r="F10" s="131">
        <v>0</v>
      </c>
      <c r="G10" s="131">
        <v>0</v>
      </c>
      <c r="H10" s="131">
        <v>0</v>
      </c>
      <c r="I10" s="131">
        <v>0</v>
      </c>
      <c r="J10" s="131"/>
      <c r="K10" s="132">
        <f>D10+E10+F10+G10+H10+I10+J10+C10</f>
        <v>0</v>
      </c>
      <c r="L10" s="131">
        <v>0</v>
      </c>
      <c r="M10" s="132">
        <f>K10+L10</f>
        <v>0</v>
      </c>
    </row>
    <row r="11" spans="1:13" ht="18.75" customHeight="1" x14ac:dyDescent="0.25">
      <c r="A11" s="105"/>
      <c r="B11" s="109" t="s">
        <v>178</v>
      </c>
      <c r="C11" s="131">
        <v>0</v>
      </c>
      <c r="D11" s="131">
        <v>0</v>
      </c>
      <c r="E11" s="131">
        <v>0</v>
      </c>
      <c r="F11" s="131">
        <v>0</v>
      </c>
      <c r="G11" s="131">
        <v>0</v>
      </c>
      <c r="H11" s="131">
        <v>0</v>
      </c>
      <c r="I11" s="131">
        <v>0</v>
      </c>
      <c r="J11" s="131">
        <v>0</v>
      </c>
      <c r="K11" s="132">
        <f>D11+E11+F11+G11+H11+I11+J11+C11</f>
        <v>0</v>
      </c>
      <c r="L11" s="131">
        <v>0</v>
      </c>
      <c r="M11" s="131">
        <f t="shared" ref="M11:M16" si="0">K11+L11</f>
        <v>0</v>
      </c>
    </row>
    <row r="12" spans="1:13" ht="18.75" customHeight="1" x14ac:dyDescent="0.25">
      <c r="A12" s="105"/>
      <c r="B12" s="109" t="s">
        <v>179</v>
      </c>
      <c r="C12" s="132">
        <v>0</v>
      </c>
      <c r="D12" s="132">
        <v>0</v>
      </c>
      <c r="E12" s="132">
        <f>E11</f>
        <v>0</v>
      </c>
      <c r="F12" s="132">
        <v>0</v>
      </c>
      <c r="G12" s="132">
        <v>0</v>
      </c>
      <c r="H12" s="132">
        <v>0</v>
      </c>
      <c r="I12" s="132">
        <f>I10+I11</f>
        <v>0</v>
      </c>
      <c r="J12" s="131">
        <v>0</v>
      </c>
      <c r="K12" s="132">
        <f>D12+E12+F12+G12+H12+I12+J12+C12</f>
        <v>0</v>
      </c>
      <c r="L12" s="132">
        <f>L10+L11</f>
        <v>0</v>
      </c>
      <c r="M12" s="132">
        <f>K12+L12</f>
        <v>0</v>
      </c>
    </row>
    <row r="13" spans="1:13" ht="25.5" customHeight="1" x14ac:dyDescent="0.25">
      <c r="A13" s="105"/>
      <c r="B13" s="109" t="s">
        <v>180</v>
      </c>
      <c r="C13" s="131">
        <v>0</v>
      </c>
      <c r="D13" s="131">
        <v>0</v>
      </c>
      <c r="E13" s="131">
        <v>0</v>
      </c>
      <c r="F13" s="131">
        <v>0</v>
      </c>
      <c r="G13" s="131">
        <v>0</v>
      </c>
      <c r="H13" s="131">
        <v>0</v>
      </c>
      <c r="I13" s="131">
        <v>0</v>
      </c>
      <c r="J13" s="131">
        <v>0</v>
      </c>
      <c r="K13" s="131">
        <v>0</v>
      </c>
      <c r="L13" s="131">
        <v>0</v>
      </c>
      <c r="M13" s="131">
        <v>0</v>
      </c>
    </row>
    <row r="14" spans="1:13" ht="18.75" customHeight="1" x14ac:dyDescent="0.25">
      <c r="A14" s="105"/>
      <c r="B14" s="110" t="s">
        <v>181</v>
      </c>
      <c r="C14" s="131">
        <v>0</v>
      </c>
      <c r="D14" s="131">
        <v>0</v>
      </c>
      <c r="E14" s="131">
        <v>0</v>
      </c>
      <c r="F14" s="131">
        <v>0</v>
      </c>
      <c r="G14" s="131">
        <v>0</v>
      </c>
      <c r="H14" s="131">
        <v>0</v>
      </c>
      <c r="I14" s="131">
        <v>0</v>
      </c>
      <c r="J14" s="131">
        <v>0</v>
      </c>
      <c r="K14" s="132">
        <v>0</v>
      </c>
      <c r="L14" s="131">
        <v>0</v>
      </c>
      <c r="M14" s="132">
        <f t="shared" si="0"/>
        <v>0</v>
      </c>
    </row>
    <row r="15" spans="1:13" ht="18.75" customHeight="1" x14ac:dyDescent="0.25">
      <c r="A15" s="105"/>
      <c r="B15" s="110" t="s">
        <v>161</v>
      </c>
      <c r="C15" s="131">
        <v>0</v>
      </c>
      <c r="D15" s="131">
        <v>0</v>
      </c>
      <c r="E15" s="131">
        <v>0</v>
      </c>
      <c r="F15" s="131">
        <v>0</v>
      </c>
      <c r="G15" s="131">
        <v>0</v>
      </c>
      <c r="H15" s="131">
        <v>0</v>
      </c>
      <c r="I15" s="131">
        <v>0</v>
      </c>
      <c r="J15" s="131">
        <v>0</v>
      </c>
      <c r="K15" s="132">
        <f>D15+E15+F15+G15+H15+I15+J15</f>
        <v>0</v>
      </c>
      <c r="L15" s="131"/>
      <c r="M15" s="131"/>
    </row>
    <row r="16" spans="1:13" ht="18.75" customHeight="1" x14ac:dyDescent="0.25">
      <c r="A16" s="105"/>
      <c r="B16" s="109" t="s">
        <v>182</v>
      </c>
      <c r="C16" s="131">
        <v>0</v>
      </c>
      <c r="D16" s="131">
        <f>D11+D12+D13+D14+D15</f>
        <v>0</v>
      </c>
      <c r="E16" s="131">
        <f>E12+E13+E14+E15</f>
        <v>0</v>
      </c>
      <c r="F16" s="131">
        <v>0</v>
      </c>
      <c r="G16" s="131">
        <v>0</v>
      </c>
      <c r="H16" s="131">
        <f>H11+H12+H13+H14+H15</f>
        <v>0</v>
      </c>
      <c r="I16" s="131">
        <v>0</v>
      </c>
      <c r="J16" s="131">
        <v>0</v>
      </c>
      <c r="K16" s="131">
        <f>D16+E16+F16+G16+H16+I16+J16+C16</f>
        <v>0</v>
      </c>
      <c r="L16" s="131">
        <f>L14+L17</f>
        <v>0</v>
      </c>
      <c r="M16" s="131">
        <f t="shared" si="0"/>
        <v>0</v>
      </c>
    </row>
    <row r="17" spans="1:13" ht="17.25" customHeight="1" x14ac:dyDescent="0.25">
      <c r="A17" s="105"/>
      <c r="B17" s="109"/>
      <c r="C17" s="132"/>
      <c r="D17" s="132"/>
      <c r="E17" s="132"/>
      <c r="F17" s="132"/>
      <c r="G17" s="132"/>
      <c r="H17" s="132"/>
      <c r="I17" s="132"/>
      <c r="J17" s="132"/>
      <c r="K17" s="132"/>
      <c r="L17" s="132"/>
      <c r="M17" s="132"/>
    </row>
    <row r="18" spans="1:13" ht="18.75" customHeight="1" x14ac:dyDescent="0.2">
      <c r="A18" s="106" t="s">
        <v>50</v>
      </c>
      <c r="B18" s="109" t="s">
        <v>400</v>
      </c>
      <c r="C18" s="132">
        <v>100000</v>
      </c>
      <c r="D18" s="132">
        <f>D8+D9+D10+D11+D12+D13+D14+D15+D16+D17</f>
        <v>0</v>
      </c>
      <c r="E18" s="132">
        <f>E8+E9+E10+E11+E12+E13+E14+E15+E16+E17</f>
        <v>0</v>
      </c>
      <c r="F18" s="132">
        <v>478589</v>
      </c>
      <c r="G18" s="132">
        <f>G6+G13+G14</f>
        <v>0</v>
      </c>
      <c r="H18" s="132"/>
      <c r="I18" s="132">
        <v>4735810</v>
      </c>
      <c r="J18" s="132">
        <v>333184</v>
      </c>
      <c r="K18" s="132">
        <f>D18+E18+F18+G18+H18+I18+J18+C18</f>
        <v>5647583</v>
      </c>
      <c r="L18" s="132">
        <f>L16+L17</f>
        <v>0</v>
      </c>
      <c r="M18" s="132">
        <f>K18+L18</f>
        <v>5647583</v>
      </c>
    </row>
    <row r="19" spans="1:13" ht="17.25" customHeight="1" x14ac:dyDescent="0.25">
      <c r="A19" s="105"/>
      <c r="B19" s="110" t="s">
        <v>175</v>
      </c>
      <c r="C19" s="131">
        <v>0</v>
      </c>
      <c r="D19" s="131">
        <v>0</v>
      </c>
      <c r="E19" s="131">
        <v>0</v>
      </c>
      <c r="F19" s="131">
        <v>0</v>
      </c>
      <c r="G19" s="131">
        <v>0</v>
      </c>
      <c r="H19" s="131">
        <v>0</v>
      </c>
      <c r="I19" s="131">
        <v>0</v>
      </c>
      <c r="J19" s="131">
        <v>0</v>
      </c>
      <c r="K19" s="131">
        <v>0</v>
      </c>
      <c r="L19" s="131">
        <v>0</v>
      </c>
      <c r="M19" s="131">
        <v>0</v>
      </c>
    </row>
    <row r="20" spans="1:13" ht="18.75" customHeight="1" x14ac:dyDescent="0.2">
      <c r="A20" s="106" t="s">
        <v>50</v>
      </c>
      <c r="B20" s="109" t="s">
        <v>399</v>
      </c>
      <c r="C20" s="132">
        <f t="shared" ref="C20:J20" si="1">C18+C19</f>
        <v>100000</v>
      </c>
      <c r="D20" s="132">
        <f t="shared" si="1"/>
        <v>0</v>
      </c>
      <c r="E20" s="132">
        <f t="shared" si="1"/>
        <v>0</v>
      </c>
      <c r="F20" s="132">
        <f t="shared" si="1"/>
        <v>478589</v>
      </c>
      <c r="G20" s="132">
        <f t="shared" si="1"/>
        <v>0</v>
      </c>
      <c r="H20" s="132">
        <f t="shared" si="1"/>
        <v>0</v>
      </c>
      <c r="I20" s="132">
        <f t="shared" si="1"/>
        <v>4735810</v>
      </c>
      <c r="J20" s="132">
        <f t="shared" si="1"/>
        <v>333184</v>
      </c>
      <c r="K20" s="132">
        <f>D20+E20+F20+G20+H20+I20+J20+C20</f>
        <v>5647583</v>
      </c>
      <c r="L20" s="132">
        <f>L18+L19</f>
        <v>0</v>
      </c>
      <c r="M20" s="132">
        <f t="shared" ref="M20:M28" si="2">K20+L20</f>
        <v>5647583</v>
      </c>
    </row>
    <row r="21" spans="1:13" ht="18.75" customHeight="1" x14ac:dyDescent="0.25">
      <c r="A21" s="105"/>
      <c r="B21" s="109" t="s">
        <v>179</v>
      </c>
      <c r="C21" s="131">
        <v>0</v>
      </c>
      <c r="D21" s="131">
        <v>0</v>
      </c>
      <c r="E21" s="131">
        <v>0</v>
      </c>
      <c r="F21" s="131">
        <v>0</v>
      </c>
      <c r="G21" s="131">
        <v>0</v>
      </c>
      <c r="H21" s="131">
        <v>0</v>
      </c>
      <c r="I21" s="131">
        <v>0</v>
      </c>
      <c r="J21" s="131">
        <v>0</v>
      </c>
      <c r="K21" s="132">
        <f>D21+E21+F21+G21+H21+I21+J21+C21</f>
        <v>0</v>
      </c>
      <c r="L21" s="131">
        <v>0</v>
      </c>
      <c r="M21" s="132">
        <f t="shared" si="2"/>
        <v>0</v>
      </c>
    </row>
    <row r="22" spans="1:13" ht="18.75" customHeight="1" x14ac:dyDescent="0.25">
      <c r="A22" s="105"/>
      <c r="B22" s="110" t="s">
        <v>177</v>
      </c>
      <c r="C22" s="131">
        <v>0</v>
      </c>
      <c r="D22" s="131">
        <v>0</v>
      </c>
      <c r="E22" s="131">
        <v>0</v>
      </c>
      <c r="F22" s="131"/>
      <c r="G22" s="131">
        <v>0</v>
      </c>
      <c r="H22" s="131"/>
      <c r="I22" s="131"/>
      <c r="J22" s="224"/>
      <c r="K22" s="131"/>
      <c r="L22" s="131">
        <v>0</v>
      </c>
      <c r="M22" s="131">
        <f>K22+L22</f>
        <v>0</v>
      </c>
    </row>
    <row r="23" spans="1:13" ht="18.75" customHeight="1" x14ac:dyDescent="0.25">
      <c r="A23" s="105"/>
      <c r="B23" s="109" t="s">
        <v>178</v>
      </c>
      <c r="C23" s="131">
        <v>0</v>
      </c>
      <c r="D23" s="131">
        <v>0</v>
      </c>
      <c r="E23" s="131">
        <v>0</v>
      </c>
      <c r="F23" s="131">
        <v>0</v>
      </c>
      <c r="G23" s="131">
        <v>0</v>
      </c>
      <c r="H23" s="131">
        <v>0</v>
      </c>
      <c r="I23" s="131">
        <v>0</v>
      </c>
      <c r="J23" s="131">
        <v>0</v>
      </c>
      <c r="K23" s="131">
        <v>0</v>
      </c>
      <c r="L23" s="131">
        <v>0</v>
      </c>
      <c r="M23" s="131">
        <f t="shared" si="2"/>
        <v>0</v>
      </c>
    </row>
    <row r="24" spans="1:13" ht="18.75" customHeight="1" x14ac:dyDescent="0.25">
      <c r="A24" s="105"/>
      <c r="B24" s="109" t="s">
        <v>176</v>
      </c>
      <c r="C24" s="132">
        <v>0</v>
      </c>
      <c r="D24" s="131">
        <v>0</v>
      </c>
      <c r="E24" s="132">
        <f>E22+E23</f>
        <v>0</v>
      </c>
      <c r="F24" s="132">
        <v>0</v>
      </c>
      <c r="G24" s="132">
        <v>0</v>
      </c>
      <c r="H24" s="132">
        <v>0</v>
      </c>
      <c r="I24" s="132">
        <v>0</v>
      </c>
      <c r="J24" s="132">
        <v>0</v>
      </c>
      <c r="K24" s="132">
        <v>0</v>
      </c>
      <c r="L24" s="132">
        <f>L22+L23</f>
        <v>0</v>
      </c>
      <c r="M24" s="132">
        <f t="shared" si="2"/>
        <v>0</v>
      </c>
    </row>
    <row r="25" spans="1:13" ht="27.75" customHeight="1" x14ac:dyDescent="0.25">
      <c r="A25" s="105"/>
      <c r="B25" s="109" t="s">
        <v>180</v>
      </c>
      <c r="C25" s="131">
        <v>0</v>
      </c>
      <c r="D25" s="131">
        <v>0</v>
      </c>
      <c r="E25" s="131">
        <v>0</v>
      </c>
      <c r="F25" s="131">
        <v>0</v>
      </c>
      <c r="G25" s="131">
        <v>0</v>
      </c>
      <c r="H25" s="131">
        <v>0</v>
      </c>
      <c r="I25" s="131"/>
      <c r="J25" s="131"/>
      <c r="K25" s="132">
        <f>C25+D25+E25+F25+G25+H25+I25+J25</f>
        <v>0</v>
      </c>
      <c r="L25" s="131">
        <v>0</v>
      </c>
      <c r="M25" s="132">
        <f t="shared" si="2"/>
        <v>0</v>
      </c>
    </row>
    <row r="26" spans="1:13" ht="18.75" customHeight="1" x14ac:dyDescent="0.25">
      <c r="A26" s="105"/>
      <c r="B26" s="110" t="s">
        <v>181</v>
      </c>
      <c r="C26" s="131">
        <v>0</v>
      </c>
      <c r="D26" s="131">
        <v>0</v>
      </c>
      <c r="E26" s="131"/>
      <c r="F26" s="131"/>
      <c r="G26" s="131">
        <v>0</v>
      </c>
      <c r="H26" s="131"/>
      <c r="I26" s="131">
        <v>0</v>
      </c>
      <c r="J26" s="131">
        <v>0</v>
      </c>
      <c r="K26" s="131">
        <f>D26+E26+F26+G26+H26+I26+J26+C26</f>
        <v>0</v>
      </c>
      <c r="L26" s="131">
        <v>0</v>
      </c>
      <c r="M26" s="131">
        <f t="shared" si="2"/>
        <v>0</v>
      </c>
    </row>
    <row r="27" spans="1:13" ht="18.75" customHeight="1" x14ac:dyDescent="0.25">
      <c r="A27" s="105"/>
      <c r="B27" s="110" t="s">
        <v>161</v>
      </c>
      <c r="C27" s="131"/>
      <c r="D27" s="131"/>
      <c r="E27" s="131"/>
      <c r="F27" s="131"/>
      <c r="G27" s="131"/>
      <c r="H27" s="131"/>
      <c r="I27" s="131">
        <v>0</v>
      </c>
      <c r="J27" s="131">
        <v>0</v>
      </c>
      <c r="K27" s="131">
        <v>0</v>
      </c>
      <c r="L27" s="131"/>
      <c r="M27" s="131">
        <f>K27+L27+C27</f>
        <v>0</v>
      </c>
    </row>
    <row r="28" spans="1:13" ht="18.75" customHeight="1" x14ac:dyDescent="0.25">
      <c r="A28" s="105"/>
      <c r="B28" s="109" t="s">
        <v>182</v>
      </c>
      <c r="C28" s="132"/>
      <c r="D28" s="132">
        <f>D26+D27</f>
        <v>0</v>
      </c>
      <c r="E28" s="132"/>
      <c r="F28" s="132"/>
      <c r="G28" s="132"/>
      <c r="H28" s="132"/>
      <c r="I28" s="131">
        <v>0</v>
      </c>
      <c r="J28" s="131">
        <v>0</v>
      </c>
      <c r="K28" s="131">
        <f>D28+E28+F28+G28+H28+I28+J28+C28</f>
        <v>0</v>
      </c>
      <c r="L28" s="131"/>
      <c r="M28" s="131">
        <f t="shared" si="2"/>
        <v>0</v>
      </c>
    </row>
    <row r="29" spans="1:13" ht="24.75" customHeight="1" x14ac:dyDescent="0.2">
      <c r="A29" s="106" t="s">
        <v>50</v>
      </c>
      <c r="B29" s="109" t="s">
        <v>398</v>
      </c>
      <c r="C29" s="132">
        <f>SUM(C20:C28)</f>
        <v>100000</v>
      </c>
      <c r="D29" s="132">
        <f t="shared" ref="D29:L29" si="3">SUM(D20:D28)</f>
        <v>0</v>
      </c>
      <c r="E29" s="132">
        <f t="shared" si="3"/>
        <v>0</v>
      </c>
      <c r="F29" s="132">
        <v>549311</v>
      </c>
      <c r="G29" s="132">
        <f t="shared" si="3"/>
        <v>0</v>
      </c>
      <c r="H29" s="132">
        <f t="shared" si="3"/>
        <v>0</v>
      </c>
      <c r="I29" s="132">
        <v>6269760</v>
      </c>
      <c r="J29" s="132">
        <v>272714</v>
      </c>
      <c r="K29" s="132">
        <f>SUM(C29:J29)</f>
        <v>7191785</v>
      </c>
      <c r="L29" s="132">
        <f t="shared" si="3"/>
        <v>0</v>
      </c>
      <c r="M29" s="132">
        <f>K29</f>
        <v>7191785</v>
      </c>
    </row>
    <row r="30" spans="1:13" ht="12.75" customHeight="1" x14ac:dyDescent="0.2"/>
    <row r="31" spans="1:13" ht="16.5" customHeight="1" x14ac:dyDescent="0.2"/>
  </sheetData>
  <mergeCells count="1">
    <mergeCell ref="B3:K3"/>
  </mergeCells>
  <phoneticPr fontId="2" type="noConversion"/>
  <pageMargins left="0.25" right="0" top="0.25" bottom="0.25" header="0" footer="0"/>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D5" sqref="D5"/>
    </sheetView>
  </sheetViews>
  <sheetFormatPr defaultColWidth="8.85546875" defaultRowHeight="12.75" x14ac:dyDescent="0.2"/>
  <cols>
    <col min="1" max="1" width="11" customWidth="1"/>
    <col min="2" max="2" width="27.28515625" customWidth="1"/>
    <col min="3" max="5" width="10.7109375" customWidth="1"/>
    <col min="6" max="6" width="12.42578125" customWidth="1"/>
  </cols>
  <sheetData>
    <row r="1" spans="1:6" x14ac:dyDescent="0.2">
      <c r="F1" s="2"/>
    </row>
    <row r="2" spans="1:6" x14ac:dyDescent="0.2">
      <c r="A2" s="112" t="s">
        <v>184</v>
      </c>
      <c r="B2" s="111" t="str">
        <f>'Kopertina '!F3</f>
        <v>STAR 07 SH.P.K</v>
      </c>
      <c r="F2" s="2"/>
    </row>
    <row r="3" spans="1:6" x14ac:dyDescent="0.2">
      <c r="A3" s="112" t="s">
        <v>185</v>
      </c>
      <c r="B3" s="111" t="str">
        <f>'Kopertina '!F4</f>
        <v>K86513203I</v>
      </c>
      <c r="F3" s="2"/>
    </row>
    <row r="4" spans="1:6" ht="18.75" x14ac:dyDescent="0.3">
      <c r="A4" s="9"/>
      <c r="B4" s="263" t="s">
        <v>166</v>
      </c>
      <c r="C4" s="263"/>
      <c r="D4" s="32" t="s">
        <v>397</v>
      </c>
      <c r="E4" s="100"/>
      <c r="F4" s="100"/>
    </row>
    <row r="5" spans="1:6" x14ac:dyDescent="0.2">
      <c r="A5" s="9"/>
      <c r="B5" s="9"/>
      <c r="C5" s="9"/>
      <c r="D5" s="9"/>
      <c r="E5" s="9"/>
      <c r="F5" s="9"/>
    </row>
    <row r="6" spans="1:6" x14ac:dyDescent="0.2">
      <c r="A6" s="124" t="s">
        <v>20</v>
      </c>
      <c r="B6" s="124" t="s">
        <v>21</v>
      </c>
      <c r="C6" s="124" t="s">
        <v>22</v>
      </c>
      <c r="D6" s="124" t="s">
        <v>23</v>
      </c>
      <c r="E6" s="124" t="s">
        <v>24</v>
      </c>
      <c r="F6" s="124" t="s">
        <v>25</v>
      </c>
    </row>
    <row r="7" spans="1:6" x14ac:dyDescent="0.2">
      <c r="A7" s="35">
        <v>1</v>
      </c>
      <c r="B7" s="134"/>
      <c r="C7" s="135"/>
      <c r="D7" s="136"/>
      <c r="E7" s="137"/>
      <c r="F7" s="136">
        <f>D7*E7</f>
        <v>0</v>
      </c>
    </row>
    <row r="8" spans="1:6" x14ac:dyDescent="0.2">
      <c r="A8" s="35">
        <f>A7+1</f>
        <v>2</v>
      </c>
      <c r="B8" s="134"/>
      <c r="C8" s="135"/>
      <c r="D8" s="136"/>
      <c r="E8" s="137"/>
      <c r="F8" s="136">
        <f t="shared" ref="F8:F14" si="0">D8*E8</f>
        <v>0</v>
      </c>
    </row>
    <row r="9" spans="1:6" x14ac:dyDescent="0.2">
      <c r="A9" s="35">
        <f t="shared" ref="A9:A14" si="1">A8+1</f>
        <v>3</v>
      </c>
      <c r="B9" s="134"/>
      <c r="C9" s="135"/>
      <c r="D9" s="136"/>
      <c r="E9" s="137"/>
      <c r="F9" s="136">
        <f t="shared" si="0"/>
        <v>0</v>
      </c>
    </row>
    <row r="10" spans="1:6" x14ac:dyDescent="0.2">
      <c r="A10" s="35">
        <f t="shared" si="1"/>
        <v>4</v>
      </c>
      <c r="B10" s="134"/>
      <c r="C10" s="135"/>
      <c r="D10" s="136"/>
      <c r="E10" s="137"/>
      <c r="F10" s="136">
        <f t="shared" si="0"/>
        <v>0</v>
      </c>
    </row>
    <row r="11" spans="1:6" x14ac:dyDescent="0.2">
      <c r="A11" s="35">
        <f t="shared" si="1"/>
        <v>5</v>
      </c>
      <c r="B11" s="134"/>
      <c r="C11" s="135"/>
      <c r="D11" s="136"/>
      <c r="E11" s="137"/>
      <c r="F11" s="136">
        <f t="shared" si="0"/>
        <v>0</v>
      </c>
    </row>
    <row r="12" spans="1:6" x14ac:dyDescent="0.2">
      <c r="A12" s="35">
        <f t="shared" si="1"/>
        <v>6</v>
      </c>
      <c r="B12" s="134"/>
      <c r="C12" s="135"/>
      <c r="D12" s="136"/>
      <c r="E12" s="137"/>
      <c r="F12" s="136">
        <f t="shared" si="0"/>
        <v>0</v>
      </c>
    </row>
    <row r="13" spans="1:6" x14ac:dyDescent="0.2">
      <c r="A13" s="35">
        <f t="shared" si="1"/>
        <v>7</v>
      </c>
      <c r="B13" s="134"/>
      <c r="C13" s="135"/>
      <c r="D13" s="136"/>
      <c r="E13" s="137"/>
      <c r="F13" s="136">
        <f t="shared" si="0"/>
        <v>0</v>
      </c>
    </row>
    <row r="14" spans="1:6" x14ac:dyDescent="0.2">
      <c r="A14" s="35">
        <f t="shared" si="1"/>
        <v>8</v>
      </c>
      <c r="B14" s="134"/>
      <c r="C14" s="135"/>
      <c r="D14" s="136"/>
      <c r="E14" s="137"/>
      <c r="F14" s="136">
        <f t="shared" si="0"/>
        <v>0</v>
      </c>
    </row>
    <row r="15" spans="1:6" ht="15" x14ac:dyDescent="0.2">
      <c r="A15" s="101"/>
      <c r="B15" s="36" t="s">
        <v>26</v>
      </c>
      <c r="C15" s="36"/>
      <c r="D15" s="117"/>
      <c r="E15" s="121"/>
      <c r="F15" s="117">
        <f>SUM(F7:F14)</f>
        <v>0</v>
      </c>
    </row>
    <row r="16" spans="1:6" x14ac:dyDescent="0.2">
      <c r="A16" s="9"/>
      <c r="B16" s="9"/>
      <c r="C16" s="9"/>
      <c r="D16" s="9"/>
      <c r="E16" s="9"/>
      <c r="F16" s="9"/>
    </row>
    <row r="18" spans="3:6" x14ac:dyDescent="0.2">
      <c r="C18" s="264" t="s">
        <v>27</v>
      </c>
      <c r="D18" s="264"/>
      <c r="E18" s="264"/>
      <c r="F18" s="264"/>
    </row>
    <row r="19" spans="3:6" x14ac:dyDescent="0.2">
      <c r="C19" s="264" t="s">
        <v>395</v>
      </c>
      <c r="D19" s="264"/>
      <c r="E19" s="264"/>
      <c r="F19" s="264"/>
    </row>
    <row r="20" spans="3:6" x14ac:dyDescent="0.2">
      <c r="C20" s="264" t="s">
        <v>28</v>
      </c>
      <c r="D20" s="264"/>
      <c r="E20" s="264"/>
      <c r="F20" s="264"/>
    </row>
  </sheetData>
  <mergeCells count="4">
    <mergeCell ref="B4:C4"/>
    <mergeCell ref="C18:F18"/>
    <mergeCell ref="C19:F19"/>
    <mergeCell ref="C20:F20"/>
  </mergeCell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B6" sqref="B6"/>
    </sheetView>
  </sheetViews>
  <sheetFormatPr defaultColWidth="8.85546875" defaultRowHeight="12.75" x14ac:dyDescent="0.2"/>
  <cols>
    <col min="1" max="1" width="6.42578125" customWidth="1"/>
    <col min="2" max="2" width="13.7109375" customWidth="1"/>
    <col min="3" max="3" width="21.5703125" customWidth="1"/>
    <col min="4" max="4" width="18.28515625" customWidth="1"/>
    <col min="5" max="5" width="10.85546875" customWidth="1"/>
    <col min="6" max="6" width="19.7109375" customWidth="1"/>
    <col min="7" max="7" width="9.5703125" customWidth="1"/>
    <col min="8" max="8" width="13.42578125" customWidth="1"/>
    <col min="9" max="9" width="9" customWidth="1"/>
    <col min="10" max="11" width="11.5703125" customWidth="1"/>
    <col min="12" max="12" width="14.5703125" customWidth="1"/>
    <col min="13" max="13" width="9.85546875" customWidth="1"/>
  </cols>
  <sheetData>
    <row r="1" spans="1:13" ht="15.75" x14ac:dyDescent="0.25">
      <c r="A1" s="3"/>
      <c r="B1" s="3"/>
      <c r="C1" s="3"/>
      <c r="D1" s="3"/>
      <c r="E1" s="3"/>
      <c r="F1" s="4"/>
    </row>
    <row r="2" spans="1:13" ht="15.75" x14ac:dyDescent="0.25">
      <c r="A2" s="112" t="s">
        <v>184</v>
      </c>
      <c r="B2" s="112" t="str">
        <f>'Kopertina '!F3</f>
        <v>STAR 07 SH.P.K</v>
      </c>
      <c r="C2" s="33"/>
      <c r="D2" s="5"/>
      <c r="E2" s="6"/>
      <c r="F2" s="7"/>
    </row>
    <row r="3" spans="1:13" ht="15.75" x14ac:dyDescent="0.25">
      <c r="A3" s="112" t="s">
        <v>185</v>
      </c>
      <c r="B3" s="112" t="str">
        <f>'Kopertina '!F4</f>
        <v>K86513203I</v>
      </c>
      <c r="C3" s="102"/>
      <c r="D3" s="5"/>
      <c r="E3" s="6"/>
      <c r="F3" s="7"/>
    </row>
    <row r="4" spans="1:13" ht="15.75" x14ac:dyDescent="0.25">
      <c r="A4" s="3"/>
      <c r="B4" s="38"/>
      <c r="C4" s="31"/>
      <c r="D4" s="5"/>
      <c r="E4" s="6"/>
      <c r="F4" s="7"/>
    </row>
    <row r="5" spans="1:13" ht="15.75" x14ac:dyDescent="0.25">
      <c r="A5" s="125"/>
      <c r="B5" s="265" t="s">
        <v>402</v>
      </c>
      <c r="C5" s="265"/>
      <c r="D5" s="265"/>
      <c r="E5" s="265"/>
      <c r="F5" s="265"/>
      <c r="G5" s="265"/>
      <c r="H5" s="265"/>
      <c r="I5" s="265"/>
      <c r="J5" s="265"/>
      <c r="K5" s="265"/>
      <c r="L5" s="189"/>
      <c r="M5" s="9"/>
    </row>
    <row r="6" spans="1:13" x14ac:dyDescent="0.2">
      <c r="A6" s="9"/>
      <c r="B6" s="9"/>
      <c r="C6" s="9"/>
      <c r="D6" s="9"/>
      <c r="E6" s="9"/>
      <c r="F6" s="9"/>
      <c r="G6" s="9"/>
      <c r="H6" s="9"/>
      <c r="I6" s="9"/>
      <c r="J6" s="9"/>
      <c r="K6" s="9"/>
      <c r="L6" s="9"/>
      <c r="M6" s="9"/>
    </row>
    <row r="7" spans="1:13" ht="38.25" x14ac:dyDescent="0.2">
      <c r="A7" s="90" t="s">
        <v>20</v>
      </c>
      <c r="B7" s="190" t="s">
        <v>292</v>
      </c>
      <c r="C7" s="90" t="s">
        <v>293</v>
      </c>
      <c r="D7" s="190" t="s">
        <v>294</v>
      </c>
      <c r="E7" s="190" t="s">
        <v>295</v>
      </c>
      <c r="F7" s="190" t="s">
        <v>296</v>
      </c>
      <c r="G7" s="190" t="s">
        <v>297</v>
      </c>
      <c r="H7" s="190" t="s">
        <v>298</v>
      </c>
      <c r="I7" s="190" t="s">
        <v>302</v>
      </c>
      <c r="J7" s="190" t="s">
        <v>288</v>
      </c>
      <c r="K7" s="190" t="s">
        <v>299</v>
      </c>
      <c r="L7" s="190" t="s">
        <v>300</v>
      </c>
      <c r="M7" s="190" t="s">
        <v>301</v>
      </c>
    </row>
    <row r="8" spans="1:13" x14ac:dyDescent="0.2">
      <c r="A8" s="35">
        <v>1</v>
      </c>
      <c r="B8" s="35"/>
      <c r="C8" s="156"/>
      <c r="D8" s="156"/>
      <c r="E8" s="26"/>
      <c r="F8" s="156"/>
      <c r="G8" s="35"/>
      <c r="H8" s="156"/>
      <c r="I8" s="27"/>
      <c r="J8" s="27"/>
      <c r="K8" s="27">
        <v>0</v>
      </c>
      <c r="L8" s="156">
        <v>0</v>
      </c>
      <c r="M8" s="27">
        <v>0</v>
      </c>
    </row>
    <row r="9" spans="1:13" x14ac:dyDescent="0.2">
      <c r="A9" s="35">
        <f>A8+1</f>
        <v>2</v>
      </c>
      <c r="B9" s="35"/>
      <c r="C9" s="156"/>
      <c r="D9" s="156"/>
      <c r="E9" s="26"/>
      <c r="F9" s="156"/>
      <c r="G9" s="35"/>
      <c r="H9" s="156"/>
      <c r="I9" s="27"/>
      <c r="J9" s="27"/>
      <c r="K9" s="27"/>
      <c r="L9" s="156"/>
      <c r="M9" s="27"/>
    </row>
    <row r="10" spans="1:13" x14ac:dyDescent="0.2">
      <c r="A10" s="35">
        <f t="shared" ref="A10:A17" si="0">A9+1</f>
        <v>3</v>
      </c>
      <c r="B10" s="35"/>
      <c r="C10" s="156"/>
      <c r="D10" s="156"/>
      <c r="E10" s="26"/>
      <c r="F10" s="156"/>
      <c r="G10" s="35"/>
      <c r="H10" s="156"/>
      <c r="I10" s="27"/>
      <c r="J10" s="27"/>
      <c r="K10" s="27"/>
      <c r="L10" s="156"/>
      <c r="M10" s="27"/>
    </row>
    <row r="11" spans="1:13" x14ac:dyDescent="0.2">
      <c r="A11" s="35">
        <f t="shared" si="0"/>
        <v>4</v>
      </c>
      <c r="B11" s="35"/>
      <c r="C11" s="156"/>
      <c r="D11" s="156"/>
      <c r="E11" s="26"/>
      <c r="F11" s="156"/>
      <c r="G11" s="35"/>
      <c r="H11" s="156"/>
      <c r="I11" s="27"/>
      <c r="J11" s="27"/>
      <c r="K11" s="27"/>
      <c r="L11" s="156"/>
      <c r="M11" s="27"/>
    </row>
    <row r="12" spans="1:13" x14ac:dyDescent="0.2">
      <c r="A12" s="35">
        <f t="shared" si="0"/>
        <v>5</v>
      </c>
      <c r="B12" s="35"/>
      <c r="C12" s="156"/>
      <c r="D12" s="156"/>
      <c r="E12" s="26"/>
      <c r="F12" s="156"/>
      <c r="G12" s="35"/>
      <c r="H12" s="156"/>
      <c r="I12" s="27"/>
      <c r="J12" s="27"/>
      <c r="K12" s="27"/>
      <c r="L12" s="156"/>
      <c r="M12" s="27"/>
    </row>
    <row r="13" spans="1:13" x14ac:dyDescent="0.2">
      <c r="A13" s="35">
        <f t="shared" si="0"/>
        <v>6</v>
      </c>
      <c r="B13" s="35"/>
      <c r="C13" s="156"/>
      <c r="D13" s="156"/>
      <c r="E13" s="26"/>
      <c r="F13" s="156"/>
      <c r="G13" s="35"/>
      <c r="H13" s="156"/>
      <c r="I13" s="27"/>
      <c r="J13" s="27"/>
      <c r="K13" s="27"/>
      <c r="L13" s="156"/>
      <c r="M13" s="27"/>
    </row>
    <row r="14" spans="1:13" x14ac:dyDescent="0.2">
      <c r="A14" s="35">
        <f t="shared" si="0"/>
        <v>7</v>
      </c>
      <c r="B14" s="35"/>
      <c r="C14" s="156"/>
      <c r="D14" s="156"/>
      <c r="E14" s="26"/>
      <c r="F14" s="156"/>
      <c r="G14" s="35"/>
      <c r="H14" s="156"/>
      <c r="I14" s="27"/>
      <c r="J14" s="27"/>
      <c r="K14" s="27"/>
      <c r="L14" s="156"/>
      <c r="M14" s="27"/>
    </row>
    <row r="15" spans="1:13" x14ac:dyDescent="0.2">
      <c r="A15" s="35">
        <f t="shared" si="0"/>
        <v>8</v>
      </c>
      <c r="B15" s="35"/>
      <c r="C15" s="156"/>
      <c r="D15" s="156"/>
      <c r="E15" s="26"/>
      <c r="F15" s="156"/>
      <c r="G15" s="35"/>
      <c r="H15" s="156"/>
      <c r="I15" s="27"/>
      <c r="J15" s="27"/>
      <c r="K15" s="27"/>
      <c r="L15" s="156"/>
      <c r="M15" s="27"/>
    </row>
    <row r="16" spans="1:13" x14ac:dyDescent="0.2">
      <c r="A16" s="35">
        <f t="shared" si="0"/>
        <v>9</v>
      </c>
      <c r="B16" s="35"/>
      <c r="C16" s="156"/>
      <c r="D16" s="156"/>
      <c r="E16" s="26"/>
      <c r="F16" s="156"/>
      <c r="G16" s="35"/>
      <c r="H16" s="156"/>
      <c r="I16" s="27"/>
      <c r="J16" s="27"/>
      <c r="K16" s="27"/>
      <c r="L16" s="156"/>
      <c r="M16" s="27"/>
    </row>
    <row r="17" spans="1:13" x14ac:dyDescent="0.2">
      <c r="A17" s="35">
        <f t="shared" si="0"/>
        <v>10</v>
      </c>
      <c r="B17" s="35"/>
      <c r="C17" s="156"/>
      <c r="D17" s="156"/>
      <c r="E17" s="26"/>
      <c r="F17" s="156"/>
      <c r="G17" s="35"/>
      <c r="H17" s="156"/>
      <c r="I17" s="27"/>
      <c r="J17" s="27"/>
      <c r="K17" s="27"/>
      <c r="L17" s="156"/>
      <c r="M17" s="27"/>
    </row>
    <row r="18" spans="1:13" x14ac:dyDescent="0.2">
      <c r="A18" s="266" t="s">
        <v>38</v>
      </c>
      <c r="B18" s="266"/>
      <c r="C18" s="266"/>
      <c r="D18" s="266"/>
      <c r="E18" s="266"/>
      <c r="F18" s="28"/>
      <c r="G18" s="28"/>
      <c r="H18" s="28"/>
      <c r="I18" s="151"/>
      <c r="J18" s="151">
        <f>SUM(J8:J17)</f>
        <v>0</v>
      </c>
      <c r="K18" s="151">
        <f>SUM(K8:K17)</f>
        <v>0</v>
      </c>
      <c r="L18" s="28"/>
      <c r="M18" s="151"/>
    </row>
    <row r="20" spans="1:13" x14ac:dyDescent="0.2">
      <c r="F20" s="264" t="s">
        <v>27</v>
      </c>
      <c r="G20" s="264"/>
      <c r="H20" s="264"/>
      <c r="I20" s="264"/>
    </row>
    <row r="21" spans="1:13" x14ac:dyDescent="0.2">
      <c r="F21" s="264" t="s">
        <v>395</v>
      </c>
      <c r="G21" s="264"/>
      <c r="H21" s="264"/>
      <c r="I21" s="264"/>
    </row>
    <row r="22" spans="1:13" x14ac:dyDescent="0.2">
      <c r="F22" s="264" t="s">
        <v>28</v>
      </c>
      <c r="G22" s="264"/>
      <c r="H22" s="264"/>
      <c r="I22" s="264"/>
    </row>
  </sheetData>
  <mergeCells count="5">
    <mergeCell ref="F22:I22"/>
    <mergeCell ref="B5:K5"/>
    <mergeCell ref="A18:E18"/>
    <mergeCell ref="F20:I20"/>
    <mergeCell ref="F21:I21"/>
  </mergeCells>
  <phoneticPr fontId="2" type="noConversion"/>
  <pageMargins left="0.25" right="0.25" top="0.25" bottom="0.25" header="0.5" footer="0.5"/>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workbookViewId="0">
      <selection activeCell="B6" sqref="B6"/>
    </sheetView>
  </sheetViews>
  <sheetFormatPr defaultColWidth="8.85546875" defaultRowHeight="12.75" x14ac:dyDescent="0.2"/>
  <cols>
    <col min="2" max="2" width="13" customWidth="1"/>
    <col min="3" max="3" width="22.42578125" customWidth="1"/>
    <col min="4" max="4" width="11.140625" customWidth="1"/>
    <col min="5" max="5" width="10.7109375" customWidth="1"/>
    <col min="6" max="6" width="12.42578125" customWidth="1"/>
    <col min="7" max="7" width="12.7109375" customWidth="1"/>
    <col min="8" max="8" width="12.28515625" customWidth="1"/>
    <col min="9" max="10" width="12.7109375" customWidth="1"/>
    <col min="11" max="11" width="9.7109375" customWidth="1"/>
    <col min="12" max="12" width="11" customWidth="1"/>
  </cols>
  <sheetData>
    <row r="2" spans="1:12" x14ac:dyDescent="0.2">
      <c r="A2" s="112" t="s">
        <v>184</v>
      </c>
      <c r="B2" s="112" t="str">
        <f>'Kopertina '!F3</f>
        <v>STAR 07 SH.P.K</v>
      </c>
      <c r="C2" s="112"/>
      <c r="D2" s="112"/>
      <c r="E2" s="112"/>
    </row>
    <row r="3" spans="1:12" x14ac:dyDescent="0.2">
      <c r="A3" s="112" t="s">
        <v>185</v>
      </c>
      <c r="B3" s="112" t="str">
        <f>'Kopertina '!F4</f>
        <v>K86513203I</v>
      </c>
      <c r="C3" s="112"/>
      <c r="D3" s="112"/>
      <c r="E3" s="112"/>
    </row>
    <row r="4" spans="1:12" ht="15" x14ac:dyDescent="0.25">
      <c r="A4" s="98"/>
      <c r="B4" s="98"/>
      <c r="C4" s="98"/>
      <c r="D4" s="98"/>
      <c r="E4" s="98"/>
    </row>
    <row r="5" spans="1:12" ht="15.75" x14ac:dyDescent="0.25">
      <c r="A5" s="125"/>
      <c r="B5" s="265" t="s">
        <v>403</v>
      </c>
      <c r="C5" s="265"/>
      <c r="D5" s="265"/>
      <c r="E5" s="265"/>
      <c r="F5" s="265"/>
      <c r="G5" s="265"/>
      <c r="H5" s="265"/>
      <c r="I5" s="265"/>
      <c r="J5" s="265"/>
      <c r="K5" s="265"/>
      <c r="L5" s="9"/>
    </row>
    <row r="6" spans="1:12" x14ac:dyDescent="0.2">
      <c r="A6" s="9"/>
      <c r="B6" s="9"/>
      <c r="C6" s="9"/>
      <c r="D6" s="9"/>
      <c r="E6" s="9"/>
      <c r="F6" s="9"/>
      <c r="G6" s="9"/>
      <c r="H6" s="9"/>
      <c r="I6" s="9"/>
      <c r="J6" s="9"/>
      <c r="K6" s="9"/>
      <c r="L6" s="9"/>
    </row>
    <row r="7" spans="1:12" ht="35.25" customHeight="1" x14ac:dyDescent="0.2">
      <c r="A7" s="85" t="s">
        <v>20</v>
      </c>
      <c r="B7" s="188" t="s">
        <v>292</v>
      </c>
      <c r="C7" s="85" t="s">
        <v>293</v>
      </c>
      <c r="D7" s="85" t="s">
        <v>284</v>
      </c>
      <c r="E7" s="85" t="s">
        <v>285</v>
      </c>
      <c r="F7" s="85" t="s">
        <v>286</v>
      </c>
      <c r="G7" s="85" t="s">
        <v>287</v>
      </c>
      <c r="H7" s="85" t="s">
        <v>29</v>
      </c>
      <c r="I7" s="85" t="s">
        <v>288</v>
      </c>
      <c r="J7" s="188" t="s">
        <v>289</v>
      </c>
      <c r="K7" s="188" t="s">
        <v>290</v>
      </c>
      <c r="L7" s="188" t="s">
        <v>291</v>
      </c>
    </row>
    <row r="8" spans="1:12" x14ac:dyDescent="0.2">
      <c r="A8" s="35">
        <v>1</v>
      </c>
      <c r="B8" s="35"/>
      <c r="C8" s="35"/>
      <c r="D8" s="156"/>
      <c r="E8" s="26"/>
      <c r="F8" s="35"/>
      <c r="G8" s="35"/>
      <c r="H8" s="35"/>
      <c r="I8" s="27"/>
      <c r="J8" s="27"/>
      <c r="K8" s="35"/>
      <c r="L8" s="27"/>
    </row>
    <row r="9" spans="1:12" x14ac:dyDescent="0.2">
      <c r="A9" s="35">
        <v>2</v>
      </c>
      <c r="B9" s="35"/>
      <c r="C9" s="35"/>
      <c r="D9" s="156"/>
      <c r="E9" s="26"/>
      <c r="F9" s="35"/>
      <c r="G9" s="35"/>
      <c r="H9" s="35"/>
      <c r="I9" s="27">
        <v>0</v>
      </c>
      <c r="J9" s="27">
        <v>0</v>
      </c>
      <c r="K9" s="35"/>
      <c r="L9" s="27"/>
    </row>
    <row r="10" spans="1:12" x14ac:dyDescent="0.2">
      <c r="A10" s="35">
        <v>3</v>
      </c>
      <c r="B10" s="35"/>
      <c r="C10" s="35"/>
      <c r="D10" s="156"/>
      <c r="E10" s="26"/>
      <c r="F10" s="35"/>
      <c r="G10" s="35"/>
      <c r="H10" s="35"/>
      <c r="I10" s="27">
        <v>0</v>
      </c>
      <c r="J10" s="27">
        <v>0</v>
      </c>
      <c r="K10" s="35"/>
      <c r="L10" s="27"/>
    </row>
    <row r="11" spans="1:12" x14ac:dyDescent="0.2">
      <c r="A11" s="35">
        <v>4</v>
      </c>
      <c r="B11" s="35"/>
      <c r="C11" s="35"/>
      <c r="D11" s="156"/>
      <c r="E11" s="26"/>
      <c r="F11" s="35"/>
      <c r="G11" s="35"/>
      <c r="H11" s="35"/>
      <c r="I11" s="27">
        <v>0</v>
      </c>
      <c r="J11" s="27">
        <v>0</v>
      </c>
      <c r="K11" s="35"/>
      <c r="L11" s="27"/>
    </row>
    <row r="12" spans="1:12" x14ac:dyDescent="0.2">
      <c r="A12" s="35">
        <v>5</v>
      </c>
      <c r="B12" s="35"/>
      <c r="C12" s="35"/>
      <c r="D12" s="35"/>
      <c r="E12" s="26"/>
      <c r="F12" s="35"/>
      <c r="G12" s="26"/>
      <c r="H12" s="26"/>
      <c r="I12" s="27">
        <v>0</v>
      </c>
      <c r="J12" s="27">
        <v>0</v>
      </c>
      <c r="K12" s="26"/>
      <c r="L12" s="27"/>
    </row>
    <row r="13" spans="1:12" x14ac:dyDescent="0.2">
      <c r="A13" s="35">
        <v>6</v>
      </c>
      <c r="B13" s="35"/>
      <c r="C13" s="35"/>
      <c r="D13" s="35"/>
      <c r="E13" s="26"/>
      <c r="F13" s="35"/>
      <c r="G13" s="26"/>
      <c r="H13" s="26"/>
      <c r="I13" s="27">
        <v>0</v>
      </c>
      <c r="J13" s="27">
        <v>0</v>
      </c>
      <c r="K13" s="26"/>
      <c r="L13" s="27"/>
    </row>
    <row r="14" spans="1:12" x14ac:dyDescent="0.2">
      <c r="A14" s="35">
        <v>7</v>
      </c>
      <c r="B14" s="35"/>
      <c r="C14" s="35"/>
      <c r="D14" s="35"/>
      <c r="E14" s="126"/>
      <c r="F14" s="35"/>
      <c r="G14" s="26"/>
      <c r="H14" s="26"/>
      <c r="I14" s="27">
        <v>0</v>
      </c>
      <c r="J14" s="27">
        <v>0</v>
      </c>
      <c r="K14" s="26"/>
      <c r="L14" s="27"/>
    </row>
    <row r="15" spans="1:12" x14ac:dyDescent="0.2">
      <c r="A15" s="35">
        <v>8</v>
      </c>
      <c r="B15" s="35"/>
      <c r="C15" s="35"/>
      <c r="D15" s="35"/>
      <c r="E15" s="126"/>
      <c r="F15" s="35"/>
      <c r="G15" s="26"/>
      <c r="H15" s="26"/>
      <c r="I15" s="27">
        <v>0</v>
      </c>
      <c r="J15" s="27">
        <v>0</v>
      </c>
      <c r="K15" s="26"/>
      <c r="L15" s="27"/>
    </row>
    <row r="16" spans="1:12" x14ac:dyDescent="0.2">
      <c r="A16" s="35">
        <v>9</v>
      </c>
      <c r="B16" s="35"/>
      <c r="C16" s="35"/>
      <c r="D16" s="35"/>
      <c r="E16" s="126"/>
      <c r="F16" s="35"/>
      <c r="G16" s="26"/>
      <c r="H16" s="26"/>
      <c r="I16" s="27">
        <v>0</v>
      </c>
      <c r="J16" s="27">
        <v>0</v>
      </c>
      <c r="K16" s="26"/>
      <c r="L16" s="27"/>
    </row>
    <row r="17" spans="1:12" x14ac:dyDescent="0.2">
      <c r="A17" s="35">
        <v>10</v>
      </c>
      <c r="B17" s="35"/>
      <c r="C17" s="35"/>
      <c r="D17" s="35"/>
      <c r="E17" s="26"/>
      <c r="F17" s="35"/>
      <c r="G17" s="26"/>
      <c r="H17" s="26"/>
      <c r="I17" s="27">
        <v>0</v>
      </c>
      <c r="J17" s="27">
        <v>0</v>
      </c>
      <c r="K17" s="26"/>
      <c r="L17" s="27"/>
    </row>
    <row r="18" spans="1:12" x14ac:dyDescent="0.2">
      <c r="A18" s="35">
        <v>11</v>
      </c>
      <c r="B18" s="35"/>
      <c r="C18" s="35"/>
      <c r="D18" s="35"/>
      <c r="E18" s="26"/>
      <c r="F18" s="35"/>
      <c r="G18" s="26"/>
      <c r="H18" s="26"/>
      <c r="I18" s="27">
        <v>0</v>
      </c>
      <c r="J18" s="27">
        <v>0</v>
      </c>
      <c r="K18" s="26"/>
      <c r="L18" s="27"/>
    </row>
    <row r="19" spans="1:12" x14ac:dyDescent="0.2">
      <c r="A19" s="35">
        <v>12</v>
      </c>
      <c r="B19" s="35"/>
      <c r="C19" s="35"/>
      <c r="D19" s="35"/>
      <c r="E19" s="26"/>
      <c r="F19" s="35"/>
      <c r="G19" s="26"/>
      <c r="H19" s="26"/>
      <c r="I19" s="27">
        <v>0</v>
      </c>
      <c r="J19" s="27">
        <v>0</v>
      </c>
      <c r="K19" s="26"/>
      <c r="L19" s="27"/>
    </row>
    <row r="20" spans="1:12" x14ac:dyDescent="0.2">
      <c r="A20" s="35">
        <v>13</v>
      </c>
      <c r="B20" s="35"/>
      <c r="C20" s="35"/>
      <c r="D20" s="35"/>
      <c r="E20" s="26"/>
      <c r="F20" s="35"/>
      <c r="G20" s="26"/>
      <c r="H20" s="26"/>
      <c r="I20" s="27">
        <v>0</v>
      </c>
      <c r="J20" s="27">
        <v>0</v>
      </c>
      <c r="K20" s="26"/>
      <c r="L20" s="27"/>
    </row>
    <row r="21" spans="1:12" x14ac:dyDescent="0.2">
      <c r="A21" s="35">
        <v>14</v>
      </c>
      <c r="B21" s="35"/>
      <c r="C21" s="35"/>
      <c r="D21" s="35"/>
      <c r="E21" s="26"/>
      <c r="F21" s="35"/>
      <c r="G21" s="26"/>
      <c r="H21" s="26"/>
      <c r="I21" s="27">
        <v>0</v>
      </c>
      <c r="J21" s="27">
        <v>0</v>
      </c>
      <c r="K21" s="26"/>
      <c r="L21" s="27"/>
    </row>
    <row r="22" spans="1:12" x14ac:dyDescent="0.2">
      <c r="A22" s="35">
        <v>15</v>
      </c>
      <c r="B22" s="35"/>
      <c r="C22" s="35"/>
      <c r="D22" s="35"/>
      <c r="E22" s="26"/>
      <c r="F22" s="26"/>
      <c r="G22" s="26"/>
      <c r="H22" s="26"/>
      <c r="I22" s="27">
        <v>0</v>
      </c>
      <c r="J22" s="27">
        <v>0</v>
      </c>
      <c r="K22" s="26"/>
      <c r="L22" s="27"/>
    </row>
    <row r="23" spans="1:12" x14ac:dyDescent="0.2">
      <c r="A23" s="266" t="s">
        <v>38</v>
      </c>
      <c r="B23" s="266"/>
      <c r="C23" s="266"/>
      <c r="D23" s="266"/>
      <c r="E23" s="266"/>
      <c r="F23" s="28"/>
      <c r="G23" s="28"/>
      <c r="H23" s="28"/>
      <c r="I23" s="151">
        <f>SUM(I8:I22)</f>
        <v>0</v>
      </c>
      <c r="J23" s="151">
        <f>SUM(J8:J22)</f>
        <v>0</v>
      </c>
      <c r="K23" s="28"/>
      <c r="L23" s="151"/>
    </row>
    <row r="24" spans="1:12" x14ac:dyDescent="0.2">
      <c r="A24" s="9"/>
      <c r="B24" s="9"/>
      <c r="C24" s="9"/>
      <c r="D24" s="9"/>
      <c r="E24" s="9"/>
      <c r="F24" s="9"/>
      <c r="G24" s="9"/>
      <c r="H24" s="9"/>
      <c r="I24" s="9"/>
      <c r="J24" s="9"/>
      <c r="K24" s="9"/>
      <c r="L24" s="9"/>
    </row>
    <row r="25" spans="1:12" x14ac:dyDescent="0.2">
      <c r="A25" s="9"/>
      <c r="B25" s="9"/>
      <c r="C25" s="9"/>
      <c r="D25" s="9"/>
      <c r="E25" s="9"/>
      <c r="F25" s="9"/>
      <c r="G25" s="9"/>
      <c r="H25" s="9"/>
      <c r="I25" s="9"/>
      <c r="J25" s="9"/>
      <c r="K25" s="9"/>
      <c r="L25" s="9"/>
    </row>
    <row r="26" spans="1:12" x14ac:dyDescent="0.2">
      <c r="G26" s="264" t="s">
        <v>27</v>
      </c>
      <c r="H26" s="264"/>
      <c r="I26" s="264"/>
      <c r="J26" s="264"/>
    </row>
    <row r="27" spans="1:12" x14ac:dyDescent="0.2">
      <c r="G27" s="264" t="s">
        <v>395</v>
      </c>
      <c r="H27" s="264"/>
      <c r="I27" s="264"/>
      <c r="J27" s="264"/>
    </row>
    <row r="28" spans="1:12" x14ac:dyDescent="0.2">
      <c r="G28" s="264" t="s">
        <v>28</v>
      </c>
      <c r="H28" s="264"/>
      <c r="I28" s="264"/>
      <c r="J28" s="264"/>
    </row>
  </sheetData>
  <mergeCells count="5">
    <mergeCell ref="G27:J27"/>
    <mergeCell ref="G28:J28"/>
    <mergeCell ref="A23:E23"/>
    <mergeCell ref="B5:K5"/>
    <mergeCell ref="G26:J26"/>
  </mergeCells>
  <phoneticPr fontId="2" type="noConversion"/>
  <pageMargins left="0.25" right="0.25" top="0.25" bottom="0.25" header="0.5" footer="0.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E-store</cp:lastModifiedBy>
  <cp:lastPrinted>2020-06-23T18:02:45Z</cp:lastPrinted>
  <dcterms:created xsi:type="dcterms:W3CDTF">2008-12-07T08:59:09Z</dcterms:created>
  <dcterms:modified xsi:type="dcterms:W3CDTF">2022-07-28T09:57:25Z</dcterms:modified>
</cp:coreProperties>
</file>