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57" i="1"/>
  <c r="B17"/>
  <c r="B10"/>
  <c r="B60"/>
  <c r="D55"/>
  <c r="B55"/>
  <c r="D39"/>
  <c r="B39"/>
  <c r="D27"/>
  <c r="B27"/>
  <c r="B42" s="1"/>
  <c r="B47" s="1"/>
  <c r="B26"/>
  <c r="D19"/>
  <c r="B19"/>
  <c r="D17"/>
  <c r="D10"/>
  <c r="D42" s="1"/>
  <c r="D47" s="1"/>
  <c r="D57" s="1"/>
  <c r="D62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<sst xmlns="http://schemas.openxmlformats.org/spreadsheetml/2006/main" count="69" uniqueCount="65">
  <si>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</si>
  <si>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</si>
  <si>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</si>
  <si>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</si>
  <si>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</si>
  <si>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</si>
  <si>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</si>
  <si>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</si>
  <si>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</si>
  <si>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</si>
  <si>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</si>
  <si>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</si>
  <si>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</si>
  <si>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</si>
  <si>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</si>
  <si>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</si>
  <si>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</si>
  <si>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</si>
  <si>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</si>
  <si>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</si>
  <si>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</si>
  <si>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</si>
  <si>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</si>
  <si>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</si>
  <si>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</si>
  <si>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</si>
  <si>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</si>
  <si>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</si>
  <si>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</si>
  <si>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</si>
  <si>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</si>
  <si>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</si>
  <si>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</si>
  <si>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</si>
  <si>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</si>
  <si>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</si>
  <si>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</si>
  <si>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</si>
  <si>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</si>
  <si>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</si>
  <si>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</si>
  <si>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</si>
  <si>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</si>
  <si>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</si>
  <si>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</si>
  <si>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</si>
  <si>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</si>
  <si>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</si>
  <si>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</si>
  <si>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</si>
  <si>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</si>
  <si>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</si>
  <si>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</si>
  <si>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</si>
  <si>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</si>
  <si>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</si>
  <si>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</si>
  <si>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</si>
  <si>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</si>
  <si>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</si>
  <si>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</si>
  <si>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</si>
  <si>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PETAL SHPK</t>
  </si>
  <si>
    <t>K21626004K</t>
  </si>
  <si>
    <t>LEK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</si>
</sst>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0_);\(#,##0.00000\)"/>
    <numFmt numFmtId="195" formatCode="#,##0.00000000000000000000000000000000_);\(#,##0.000000000000000000000000000000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165" fontId="14" fillId="0" borderId="0" xfId="3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20" fillId="5" borderId="0" xfId="0" applyFont="1" applyFill="1" applyBorder="1"/>
    <xf numFmtId="195" fontId="5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TAL%20BILANC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"/>
      <sheetName val="BILANCI "/>
      <sheetName val="PASH "/>
      <sheetName val="Shpenzime te pazbritshme 14  "/>
      <sheetName val="CASH FLOW "/>
      <sheetName val="KAPITALI"/>
    </sheetNames>
    <sheetDataSet>
      <sheetData sheetId="0"/>
      <sheetData sheetId="1">
        <row r="106">
          <cell r="D106">
            <v>266729.56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9" workbookViewId="0">
      <selection activeCell="B57" sqref="B57"/>
    </sheetView>
  </sheetViews>
  <sheetFormatPr defaultRowHeight="15"/>
  <cols>
    <col min="1" max="1" width="104.5703125" style="3" customWidth="1"/>
    <col min="2" max="2" width="39.425781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54">
        <v>2019</v>
      </c>
    </row>
    <row r="2" spans="1:6">
      <c r="A2" s="4" t="s">
        <v>1</v>
      </c>
      <c r="B2" s="55" t="s">
        <v>62</v>
      </c>
    </row>
    <row r="3" spans="1:6" ht="15.75">
      <c r="A3" s="4" t="s">
        <v>2</v>
      </c>
      <c r="B3" s="56" t="s">
        <v>63</v>
      </c>
    </row>
    <row r="4" spans="1:6">
      <c r="A4" s="4" t="s">
        <v>3</v>
      </c>
      <c r="B4" s="54" t="s">
        <v>64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f>2890668.13+12689381.22-0.990000002</f>
        <v>15580048.359999999</v>
      </c>
      <c r="C10" s="14"/>
      <c r="D10" s="17">
        <f>3609003.56+11134490.11</f>
        <v>14743493.67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>
        <f>8.87+12.29+47517.39+1</f>
        <v>47539.55</v>
      </c>
      <c r="C17" s="14"/>
      <c r="D17" s="17">
        <f>5.56+79.93+259517.69</f>
        <v>259603.18</v>
      </c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f>-(446546.86+10501073.21)</f>
        <v>-10947620.07</v>
      </c>
      <c r="C19" s="14"/>
      <c r="D19" s="17">
        <f>-(11537502.57-1008629.98)</f>
        <v>-10528872.59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-1524950</v>
      </c>
      <c r="C22" s="14"/>
      <c r="D22" s="17">
        <v>-1541165</v>
      </c>
      <c r="E22" s="13"/>
      <c r="F22" s="3"/>
    </row>
    <row r="23" spans="1:6">
      <c r="A23" s="16" t="s">
        <v>25</v>
      </c>
      <c r="B23" s="17">
        <v>-254668</v>
      </c>
      <c r="C23" s="14"/>
      <c r="D23" s="17">
        <v>-257375.5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f>-(336067)</f>
        <v>-336067</v>
      </c>
      <c r="C26" s="14"/>
      <c r="D26" s="17"/>
      <c r="E26" s="13"/>
      <c r="F26" s="3"/>
    </row>
    <row r="27" spans="1:6">
      <c r="A27" s="12" t="s">
        <v>29</v>
      </c>
      <c r="B27" s="17">
        <f>-(64783.06+650669.94+48667+405675.52+3316.33+338491.92+228832+152464.32+3916.5)</f>
        <v>-1896816.59</v>
      </c>
      <c r="C27" s="14"/>
      <c r="D27" s="17">
        <f>-(1482975.51+304281.72+5124+218394.33+101000+84733.94+51)</f>
        <v>-2196560.5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f>-(18528.13+92627.93+31860.26+99.93)</f>
        <v>-143116.25</v>
      </c>
      <c r="C39" s="14"/>
      <c r="D39" s="17">
        <f>-(93841.19+50853.34+20571.48+48.44)</f>
        <v>-165314.45000000001</v>
      </c>
      <c r="E39" s="13"/>
      <c r="F39" s="20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1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2">
        <f>SUM(B9:B41)</f>
        <v>524349.99999999977</v>
      </c>
      <c r="C42" s="23"/>
      <c r="D42" s="22">
        <f>SUM(D9:D41)</f>
        <v>313808.80999999976</v>
      </c>
      <c r="E42" s="24"/>
      <c r="F42" s="3"/>
    </row>
    <row r="43" spans="1:6">
      <c r="A43" s="12" t="s">
        <v>45</v>
      </c>
      <c r="B43" s="23"/>
      <c r="C43" s="23"/>
      <c r="D43" s="23"/>
      <c r="E43" s="24"/>
      <c r="F43" s="3"/>
    </row>
    <row r="44" spans="1:6">
      <c r="A44" s="16" t="s">
        <v>46</v>
      </c>
      <c r="B44" s="17">
        <v>-79240</v>
      </c>
      <c r="C44" s="14"/>
      <c r="D44" s="17">
        <v>-47079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5">
        <f>SUM(B42:B46)</f>
        <v>445109.99999999977</v>
      </c>
      <c r="C47" s="24"/>
      <c r="D47" s="25">
        <f>SUM(D42:D46)</f>
        <v>266729.80999999976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6" t="s">
        <v>51</v>
      </c>
      <c r="B50" s="31"/>
      <c r="C50" s="30"/>
      <c r="D50" s="31"/>
      <c r="E50" s="13"/>
      <c r="F50" s="3"/>
    </row>
    <row r="51" spans="1:6">
      <c r="A51" s="16" t="s">
        <v>52</v>
      </c>
      <c r="B51" s="31"/>
      <c r="C51" s="30"/>
      <c r="D51" s="31"/>
      <c r="E51" s="13"/>
      <c r="F51" s="3"/>
    </row>
    <row r="52" spans="1:6">
      <c r="A52" s="16" t="s">
        <v>53</v>
      </c>
      <c r="B52" s="31"/>
      <c r="C52" s="30"/>
      <c r="D52" s="31"/>
      <c r="E52" s="11"/>
      <c r="F52" s="3"/>
    </row>
    <row r="53" spans="1:6">
      <c r="A53" s="16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445109.99999999977</v>
      </c>
      <c r="C57" s="42"/>
      <c r="D57" s="41">
        <f>D47+D55</f>
        <v>266729.80999999976</v>
      </c>
      <c r="E57" s="32"/>
      <c r="F57" s="33"/>
    </row>
    <row r="58" spans="1:6" ht="15.75" thickTop="1">
      <c r="A58" s="38"/>
      <c r="B58" s="57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7">
        <f>B28</f>
        <v>0</v>
      </c>
      <c r="C60" s="17"/>
      <c r="D60" s="46"/>
      <c r="E60" s="44"/>
      <c r="F60" s="45"/>
    </row>
    <row r="61" spans="1:6">
      <c r="A61" s="38" t="s">
        <v>60</v>
      </c>
      <c r="B61" s="17"/>
      <c r="C61" s="17"/>
      <c r="D61" s="17"/>
      <c r="E61" s="44"/>
      <c r="F61" s="45"/>
    </row>
    <row r="62" spans="1:6">
      <c r="A62" s="47"/>
      <c r="B62" s="45"/>
      <c r="C62" s="45"/>
      <c r="D62" s="48">
        <f>D57-'[1]BILANCI '!D106</f>
        <v>0.24999999976716936</v>
      </c>
      <c r="E62" s="44"/>
      <c r="F62" s="45"/>
    </row>
    <row r="63" spans="1:6">
      <c r="A63" s="47"/>
      <c r="B63" s="48"/>
      <c r="C63" s="45"/>
      <c r="D63" s="45"/>
      <c r="E63" s="44"/>
      <c r="F63" s="45"/>
    </row>
    <row r="64" spans="1:6">
      <c r="A64" s="49" t="s">
        <v>61</v>
      </c>
      <c r="B64" s="45"/>
      <c r="C64" s="45"/>
      <c r="D64" s="50"/>
      <c r="E64" s="44"/>
      <c r="F64" s="45"/>
    </row>
    <row r="65" spans="1:6">
      <c r="A65" s="51"/>
      <c r="B65" s="52"/>
      <c r="C65" s="52"/>
      <c r="D65" s="52"/>
      <c r="E65" s="53"/>
      <c r="F6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2020-07-20T10:38:53Z</dcterms:modified>
</cp:coreProperties>
</file>