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11745" tabRatio="823" activeTab="6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" sheetId="29" r:id="rId6"/>
    <sheet name="Shenimet " sheetId="22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C25" i="29" l="1"/>
  <c r="H9" i="29"/>
  <c r="H17" i="29" s="1"/>
  <c r="H25" i="29" s="1"/>
  <c r="G9" i="29"/>
  <c r="G17" i="29" s="1"/>
  <c r="F9" i="29"/>
  <c r="F17" i="29" s="1"/>
  <c r="G10" i="15"/>
  <c r="F10" i="15"/>
  <c r="G44" i="14"/>
  <c r="F44" i="14"/>
  <c r="G6" i="4"/>
  <c r="F6" i="4"/>
  <c r="F22" i="15" l="1"/>
  <c r="G22" i="15"/>
  <c r="G13" i="15"/>
  <c r="G9" i="15" l="1"/>
  <c r="F9" i="15"/>
  <c r="G20" i="14" l="1"/>
  <c r="J19" i="29" l="1"/>
  <c r="J13" i="29"/>
  <c r="K13" i="29" s="1"/>
  <c r="K10" i="29"/>
  <c r="K12" i="29"/>
  <c r="K14" i="29"/>
  <c r="K15" i="29"/>
  <c r="K16" i="29"/>
  <c r="K18" i="29"/>
  <c r="K21" i="29"/>
  <c r="K22" i="29"/>
  <c r="K23" i="29"/>
  <c r="K24" i="29"/>
  <c r="K9" i="29"/>
  <c r="K17" i="29" s="1"/>
  <c r="G25" i="29"/>
  <c r="F41" i="18"/>
  <c r="G62" i="15" l="1"/>
  <c r="F62" i="15"/>
  <c r="J20" i="29" l="1"/>
  <c r="J25" i="29" s="1"/>
  <c r="I20" i="29"/>
  <c r="F21" i="18"/>
  <c r="K20" i="29" l="1"/>
  <c r="E46" i="18"/>
  <c r="F11" i="18"/>
  <c r="E11" i="18"/>
  <c r="G41" i="15" l="1"/>
  <c r="F41" i="15"/>
  <c r="G32" i="15" l="1"/>
  <c r="F32" i="15"/>
  <c r="F13" i="15" l="1"/>
  <c r="F21" i="15" s="1"/>
  <c r="F39" i="15" s="1"/>
  <c r="F68" i="15" l="1"/>
  <c r="G21" i="15"/>
  <c r="G39" i="15" s="1"/>
  <c r="G46" i="15" s="1"/>
  <c r="F46" i="15"/>
  <c r="G51" i="14"/>
  <c r="F51" i="14"/>
  <c r="G68" i="15" l="1"/>
  <c r="E31" i="18"/>
  <c r="E41" i="18" s="1"/>
  <c r="F53" i="15"/>
  <c r="E7" i="18" s="1"/>
  <c r="F48" i="15"/>
  <c r="G53" i="15"/>
  <c r="F7" i="18" s="1"/>
  <c r="F20" i="18" s="1"/>
  <c r="G48" i="15"/>
  <c r="F78" i="15"/>
  <c r="F82" i="15" s="1"/>
  <c r="I19" i="29"/>
  <c r="K19" i="29" s="1"/>
  <c r="E17" i="29"/>
  <c r="E25" i="29" s="1"/>
  <c r="D17" i="29"/>
  <c r="D25" i="29" s="1"/>
  <c r="I11" i="29"/>
  <c r="I17" i="29" s="1"/>
  <c r="F25" i="29"/>
  <c r="G82" i="15" l="1"/>
  <c r="C17" i="29"/>
  <c r="K11" i="29"/>
  <c r="I25" i="29" l="1"/>
  <c r="K25" i="29" s="1"/>
  <c r="F43" i="18" l="1"/>
  <c r="G32" i="14"/>
  <c r="G37" i="14" s="1"/>
  <c r="H32" i="14"/>
  <c r="F32" i="14"/>
  <c r="F20" i="14"/>
  <c r="G5" i="14"/>
  <c r="G19" i="14" s="1"/>
  <c r="F5" i="14"/>
  <c r="F19" i="14" s="1"/>
  <c r="G51" i="4"/>
  <c r="F51" i="4"/>
  <c r="G49" i="4"/>
  <c r="F49" i="4"/>
  <c r="G43" i="4"/>
  <c r="F43" i="4"/>
  <c r="G35" i="4"/>
  <c r="F35" i="4"/>
  <c r="G21" i="4"/>
  <c r="F21" i="4"/>
  <c r="G14" i="4"/>
  <c r="H14" i="4"/>
  <c r="F14" i="4"/>
  <c r="G9" i="4"/>
  <c r="F9" i="4"/>
  <c r="F46" i="18"/>
  <c r="E44" i="18" s="1"/>
  <c r="E16" i="18" l="1"/>
  <c r="G58" i="4"/>
  <c r="E17" i="18"/>
  <c r="F37" i="14"/>
  <c r="F39" i="14" s="1"/>
  <c r="F53" i="14" s="1"/>
  <c r="G39" i="14"/>
  <c r="G53" i="14" s="1"/>
  <c r="F58" i="4"/>
  <c r="E24" i="18" s="1"/>
  <c r="E21" i="18" s="1"/>
  <c r="G33" i="4"/>
  <c r="F33" i="4"/>
  <c r="E18" i="18" l="1"/>
  <c r="E20" i="18" s="1"/>
  <c r="E43" i="18" s="1"/>
  <c r="G59" i="4"/>
  <c r="F59" i="4"/>
  <c r="F55" i="14" s="1"/>
</calcChain>
</file>

<file path=xl/sharedStrings.xml><?xml version="1.0" encoding="utf-8"?>
<sst xmlns="http://schemas.openxmlformats.org/spreadsheetml/2006/main" count="358" uniqueCount="273">
  <si>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</si>
  <si>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</si>
  <si>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</si>
  <si>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</si>
  <si>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</si>
  <si>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</si>
  <si>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</si>
  <si>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</si>
  <si>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</si>
  <si>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</si>
  <si>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</si>
  <si>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</si>
  <si>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</si>
  <si>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</si>
  <si>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</si>
  <si>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</si>
  <si>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</si>
  <si>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</si>
  <si>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</si>
  <si>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</si>
  <si>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</si>
  <si>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</si>
  <si>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</si>
  <si>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</si>
  <si>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</si>
  <si>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</si>
  <si>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Shënimet qe shpjegojnë zërat e ndryshëm të pasqyrave financiare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</si>
  <si>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</si>
  <si>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</si>
  <si>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</si>
  <si>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</si>
  <si>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</si>
  <si>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</si>
  <si>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</si>
  <si>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</si>
  <si>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</si>
  <si>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</si>
  <si>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</si>
  <si>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</si>
  <si>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</si>
  <si>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</si>
  <si>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</si>
  <si>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</si>
  <si>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</si>
  <si>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</si>
  <si>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</si>
  <si>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</si>
  <si>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</si>
  <si>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</si>
  <si>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</si>
  <si>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</si>
  <si>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</si>
  <si>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</si>
  <si>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</si>
  <si>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</si>
  <si>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</si>
  <si>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</si>
  <si>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</si>
  <si>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</si>
  <si>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</si>
  <si>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</si>
  <si>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</si>
  <si>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</si>
  <si>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</si>
  <si>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</si>
  <si>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</si>
  <si>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</si>
  <si>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</si>
  <si>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</si>
  <si>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</si>
  <si>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</si>
  <si>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</si>
  <si>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</si>
  <si>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</si>
  <si>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</si>
  <si>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</si>
  <si>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</si>
  <si>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</si>
  <si>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</si>
  <si>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</si>
  <si>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</si>
  <si>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</si>
  <si>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</si>
  <si>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</si>
  <si>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</si>
  <si>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</si>
  <si>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</si>
  <si>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</si>
  <si>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</si>
  <si>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</si>
  <si>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</si>
  <si>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</si>
  <si>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</si>
  <si>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</si>
  <si>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</si>
  <si>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</si>
  <si>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</si>
  <si>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</si>
  <si>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</si>
  <si>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</si>
  <si>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</si>
  <si>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</si>
  <si>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</si>
  <si>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</si>
  <si>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</si>
  <si>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</si>
  <si>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</si>
  <si>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</si>
  <si>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</si>
  <si>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</si>
  <si>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</si>
  <si>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</si>
  <si>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</si>
  <si>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</si>
  <si>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</si>
  <si>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</si>
  <si>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</si>
  <si>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</si>
  <si>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</si>
  <si>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</si>
  <si>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</si>
  <si>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</si>
  <si>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</si>
  <si>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</si>
  <si>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</si>
  <si>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</si>
  <si>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</si>
  <si>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</si>
  <si>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</si>
  <si>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</si>
  <si>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</si>
  <si>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</si>
  <si>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</si>
  <si>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</si>
  <si>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</si>
  <si>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</si>
  <si>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</si>
  <si>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</si>
  <si>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</si>
  <si>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</si>
  <si>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</si>
  <si>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</si>
  <si>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</si>
  <si>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</si>
  <si>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</si>
  <si>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</si>
  <si>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</si>
  <si>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</si>
  <si>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</si>
  <si>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</si>
  <si>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</si>
  <si>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</si>
  <si>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</si>
  <si>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</si>
  <si>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</si>
  <si>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</si>
  <si>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</si>
  <si>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</si>
  <si>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</si>
  <si>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</si>
  <si>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</si>
  <si>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</si>
  <si>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</si>
  <si>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</si>
  <si>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</si>
  <si>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</si>
  <si>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</si>
  <si>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</si>
  <si>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</si>
  <si>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</si>
  <si>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</si>
  <si>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</si>
  <si>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</si>
  <si>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</si>
  <si>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</si>
  <si>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</si>
  <si>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</si>
  <si>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</si>
  <si>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</si>
  <si>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</si>
  <si>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</si>
  <si>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</si>
  <si>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</si>
  <si>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</si>
  <si>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</si>
  <si>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</si>
  <si>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</si>
  <si>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</si>
  <si>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</si>
  <si>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</si>
  <si>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</si>
  <si>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</si>
  <si>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</si>
  <si>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</si>
  <si>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</si>
  <si>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</si>
  <si>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</si>
  <si>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</si>
  <si>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</si>
  <si>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 xml:space="preserve">(  Ne zbatim te Standartit Kombetar te Kontabilitetit Nr.2 te Permiresuar dhe </t>
  </si>
  <si>
    <t>Pasqyra e Pozicionit Financiar (Bilanci)</t>
  </si>
  <si>
    <t>PASQYRA  E NDRYSHIMEVE NE KAPITAL</t>
  </si>
  <si>
    <t>Në një pasqyre të pakonsoliduar</t>
  </si>
  <si>
    <t>Kapitali i rregjistruar(aksionar)</t>
  </si>
  <si>
    <t>Primi i aksionit</t>
  </si>
  <si>
    <t>Fitimi pashpërndarë</t>
  </si>
  <si>
    <t>Efekti ndryshimeve ne politikat kontabël</t>
  </si>
  <si>
    <t>Pozicioni I rregulluar</t>
  </si>
  <si>
    <t>Rritje e rezervës së kapitalit</t>
  </si>
  <si>
    <t>Emetimi I aksioneve</t>
  </si>
  <si>
    <t>Pozicioni më 31 Dhjetor 2014</t>
  </si>
  <si>
    <t>ADMINISTRATORI</t>
  </si>
  <si>
    <t>Shoqeria : "    "  sh.p.k,  TIRANE     2015</t>
  </si>
  <si>
    <t>X X X X X X X X X X X</t>
  </si>
  <si>
    <t>Pozicioni financiar më 31 dhjetor 2XX2</t>
  </si>
  <si>
    <t>Pozicioni më 31 Dhjetor 2015</t>
  </si>
  <si>
    <t>Te ardhura gjithperfshise per vitin</t>
  </si>
  <si>
    <t>Fitimi /humbje e vitit</t>
  </si>
  <si>
    <t>Transaksione me pronarët( shperdarje dividente)</t>
  </si>
  <si>
    <t>Fitim/humbje vitit</t>
  </si>
  <si>
    <t>Rezerve Statusore</t>
  </si>
  <si>
    <t>Rezerva te Tjera</t>
  </si>
  <si>
    <t>Viti   2015</t>
  </si>
  <si>
    <t>Leke</t>
  </si>
  <si>
    <t>01.01.2015</t>
  </si>
  <si>
    <t>31.12.2015</t>
  </si>
  <si>
    <t>Te tjera(interesa bankare mbi 1:4)</t>
  </si>
  <si>
    <t>a</t>
  </si>
  <si>
    <t>Shpenzime te pa njohura per efekt fiskal</t>
  </si>
  <si>
    <t>Amortizimi tej normave fiskale</t>
  </si>
  <si>
    <t>shpenzime prije edhurim  tej kufirit lejuar</t>
  </si>
  <si>
    <t>Gjoba,penalitete demshperblime</t>
  </si>
  <si>
    <t>Provizione  e shpenzime te tjera te pa njohura</t>
  </si>
  <si>
    <t>vlera e mbetur e aktiveve te qend.kur eshte me madhe se te ardhurat</t>
  </si>
  <si>
    <t>Pjese nga Humbja  e mbartur</t>
  </si>
  <si>
    <t>Fitimi/Humbja para llogaritjes tatimit</t>
  </si>
  <si>
    <t>PERCAKTIMI I REZULTATIT TATIMOR</t>
  </si>
  <si>
    <t>Rezerve Rivlersimi</t>
  </si>
  <si>
    <t>individuale</t>
  </si>
  <si>
    <t>deri 1 leke</t>
  </si>
  <si>
    <t xml:space="preserve">  TOTALI </t>
  </si>
  <si>
    <t>TOTALI</t>
  </si>
  <si>
    <t>INTERGRAFIKA  sh.p.k</t>
  </si>
  <si>
    <t>K51901008V</t>
  </si>
  <si>
    <t>Rr. Dervish Hima, kulla 3, Tirane</t>
  </si>
  <si>
    <t>01.07.2005</t>
  </si>
  <si>
    <t>Eduard  SHIMA</t>
  </si>
  <si>
    <t xml:space="preserve">Nr.Vendim Gjykate ,Tirane - Nr. 33604 date 01.06.2005   </t>
  </si>
  <si>
    <t xml:space="preserve">Botime, Perpunime dhe Realizime Grafike </t>
  </si>
  <si>
    <t>INTERGRAFIKA   SH.P.K       Nuis:   K-51901008-V</t>
  </si>
  <si>
    <t xml:space="preserve">     Plotesimi i te dhenave te kesaj pjese eshte bere sipas kerkesave dhe struktures standarde te</t>
  </si>
  <si>
    <t xml:space="preserve">     percaktuar ne SKK 2 dhe konkretisht paragrafit 49-55. rradha e dhenies se sgpjegimeve  duhet te jete:</t>
  </si>
  <si>
    <t xml:space="preserve">                              a)Informacion i prgjithshem dhe politikat kontabel</t>
  </si>
  <si>
    <t xml:space="preserve">                              b)Shenime qe shpjegojne zerat e ndryshem te pasqyrave finaciare</t>
  </si>
  <si>
    <t xml:space="preserve">                              c)Shenime te tjera shpjeguese</t>
  </si>
  <si>
    <t xml:space="preserve">                             - Bilanci eshte hartuar duke plotesuar kerkesat e ligjit nr.9228 date 29.04.2004</t>
  </si>
  <si>
    <t>"Per Kontabilitetin dhe Pasqyrat Financiare" si dhe te Standarteve Kombtare te Kontabilitetit</t>
  </si>
  <si>
    <t xml:space="preserve">                             -Politikat kontabel te ndjekura nga shoqeria ne hartimin perfundimtare te Pasqyrave</t>
  </si>
  <si>
    <t xml:space="preserve">                             -Hartimi I Pasqyrave Financiare te shoqerise eshte bere nga  personel i kualifikuar</t>
  </si>
  <si>
    <t xml:space="preserve">                              -Kontabiliteti mbahet me ane te regjistrimeve kontabel ne informatike, duke</t>
  </si>
  <si>
    <t>perdorur sistemin centralizator, qe na mundeson pasqyrimin e sakte e te plote te informacionit</t>
  </si>
  <si>
    <t>kontabel, qe eshte I domosdoshem per hartimin e Pasqyrave Financiare.</t>
  </si>
  <si>
    <t xml:space="preserve">                               -Pasqyrat Financiare te shoqerise jane te plota dhe te sakta duke shprehur qarte</t>
  </si>
  <si>
    <t>pasqyruar te plota te gjitha te ardhurat dhe shpenzimet e ushtrimit, duke nxjere keshtu nje rezultat</t>
  </si>
  <si>
    <t>te plote dhe te sakte ne fund te vitit.</t>
  </si>
  <si>
    <t xml:space="preserve">                                -Shpjegime konkrete mbi hartimin e Pasqyrave Finanviare te shoqerise jane ne</t>
  </si>
  <si>
    <t>pasqyren e Shenimeve Shpjeguese bashkangjitur Pasqyrave Financiare.</t>
  </si>
  <si>
    <t xml:space="preserve">          Hartues                                                                           Administratori</t>
  </si>
  <si>
    <t>Fiorela   SHIMA                                                           Eduard  SHIMA</t>
  </si>
  <si>
    <t xml:space="preserve">     Dhenia e shenimeve shpjeguese ne kete pjese eshte e detyrueshme sipas SKK</t>
  </si>
  <si>
    <t>Financiare mbyllure me 31.12.2015 jane ato te pasqyruara ne Standartet Kombetare te Kontabilitetit.</t>
  </si>
  <si>
    <t>gjendje ekonomike dhe financiare te shoqerise me 31.12.2015</t>
  </si>
  <si>
    <t xml:space="preserve">                               -Rezultati I  ushtrimit 2015  eshte nxjerre ne rruge te drejte kontable, 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</si>
</sst>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8"/>
      <name val="Arial"/>
      <family val="2"/>
    </font>
    <font>
      <b/>
      <sz val="11"/>
      <color indexed="10"/>
      <name val="Calibri"/>
      <family val="2"/>
    </font>
    <font>
      <b/>
      <sz val="14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2"/>
      <color rgb="FF0000FF"/>
      <name val="Times New Roman"/>
      <family val="1"/>
    </font>
    <font>
      <b/>
      <sz val="11"/>
      <color rgb="FF0000FF"/>
      <name val="Calibri"/>
      <family val="2"/>
      <scheme val="minor"/>
    </font>
    <font>
      <b/>
      <sz val="26"/>
      <color rgb="FF0000FF"/>
      <name val="Arial"/>
      <family val="2"/>
    </font>
    <font>
      <i/>
      <sz val="12"/>
      <color rgb="FF0000FF"/>
      <name val="Arial"/>
      <family val="2"/>
    </font>
    <font>
      <sz val="14"/>
      <color rgb="FF0000FF"/>
      <name val="Arial"/>
      <family val="2"/>
    </font>
    <font>
      <i/>
      <sz val="14"/>
      <color rgb="FF0000FF"/>
      <name val="Arial"/>
      <family val="2"/>
    </font>
    <font>
      <b/>
      <sz val="26"/>
      <color rgb="FF0000FF"/>
      <name val="Arial Narrow"/>
      <family val="2"/>
    </font>
    <font>
      <b/>
      <sz val="11"/>
      <color rgb="FF0000FF"/>
      <name val="Arial"/>
      <family val="2"/>
    </font>
    <font>
      <sz val="12"/>
      <color rgb="FF0000FF"/>
      <name val="Calibri"/>
      <family val="2"/>
      <scheme val="minor"/>
    </font>
    <font>
      <b/>
      <sz val="14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indexed="27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7" fillId="0" borderId="0"/>
    <xf numFmtId="0" fontId="19" fillId="0" borderId="16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8" borderId="0" applyNumberFormat="0" applyBorder="0" applyAlignment="0" applyProtection="0"/>
    <xf numFmtId="0" fontId="34" fillId="9" borderId="41" applyNumberFormat="0" applyAlignment="0" applyProtection="0"/>
    <xf numFmtId="0" fontId="1" fillId="0" borderId="0"/>
    <xf numFmtId="0" fontId="25" fillId="10" borderId="0" applyNumberFormat="0" applyBorder="0" applyAlignment="0" applyProtection="0"/>
    <xf numFmtId="0" fontId="2" fillId="0" borderId="0"/>
  </cellStyleXfs>
  <cellXfs count="3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9" xfId="0" applyFont="1" applyBorder="1"/>
    <xf numFmtId="0" fontId="0" fillId="0" borderId="0" xfId="0" applyBorder="1" applyAlignment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Border="1"/>
    <xf numFmtId="0" fontId="0" fillId="0" borderId="7" xfId="0" applyBorder="1" applyAlignment="1">
      <alignment horizontal="center"/>
    </xf>
    <xf numFmtId="0" fontId="12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18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0" fontId="10" fillId="0" borderId="0" xfId="0" applyFont="1"/>
    <xf numFmtId="0" fontId="10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0" xfId="0" applyFont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3" borderId="13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vertical="center"/>
    </xf>
    <xf numFmtId="0" fontId="15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21" fillId="0" borderId="0" xfId="0" applyFont="1" applyFill="1"/>
    <xf numFmtId="0" fontId="22" fillId="0" borderId="0" xfId="0" applyFont="1"/>
    <xf numFmtId="0" fontId="23" fillId="4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4" borderId="0" xfId="2" applyFont="1" applyFill="1" applyBorder="1" applyAlignment="1">
      <alignment horizontal="left"/>
    </xf>
    <xf numFmtId="0" fontId="22" fillId="5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164" fontId="10" fillId="0" borderId="20" xfId="3" applyNumberFormat="1" applyFont="1" applyBorder="1" applyAlignment="1">
      <alignment horizontal="center"/>
    </xf>
    <xf numFmtId="0" fontId="22" fillId="0" borderId="21" xfId="0" applyFont="1" applyBorder="1"/>
    <xf numFmtId="0" fontId="22" fillId="0" borderId="22" xfId="0" applyFont="1" applyBorder="1"/>
    <xf numFmtId="164" fontId="10" fillId="0" borderId="23" xfId="3" applyNumberFormat="1" applyFont="1" applyBorder="1" applyAlignment="1">
      <alignment horizontal="center"/>
    </xf>
    <xf numFmtId="0" fontId="22" fillId="0" borderId="24" xfId="0" applyFont="1" applyBorder="1"/>
    <xf numFmtId="164" fontId="10" fillId="0" borderId="25" xfId="3" applyNumberFormat="1" applyFont="1" applyBorder="1" applyAlignment="1">
      <alignment horizontal="center"/>
    </xf>
    <xf numFmtId="164" fontId="10" fillId="0" borderId="26" xfId="3" applyNumberFormat="1" applyFont="1" applyBorder="1" applyAlignment="1">
      <alignment horizontal="center"/>
    </xf>
    <xf numFmtId="0" fontId="22" fillId="0" borderId="27" xfId="0" applyFont="1" applyBorder="1"/>
    <xf numFmtId="164" fontId="10" fillId="0" borderId="28" xfId="3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25" xfId="0" applyFont="1" applyBorder="1"/>
    <xf numFmtId="0" fontId="29" fillId="0" borderId="28" xfId="0" applyFont="1" applyBorder="1"/>
    <xf numFmtId="0" fontId="29" fillId="0" borderId="20" xfId="0" applyFont="1" applyBorder="1" applyAlignment="1">
      <alignment horizontal="left"/>
    </xf>
    <xf numFmtId="0" fontId="30" fillId="0" borderId="20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20" xfId="0" applyFont="1" applyBorder="1" applyAlignment="1">
      <alignment horizontal="left"/>
    </xf>
    <xf numFmtId="0" fontId="22" fillId="0" borderId="29" xfId="0" applyFont="1" applyBorder="1"/>
    <xf numFmtId="164" fontId="10" fillId="0" borderId="30" xfId="3" applyNumberFormat="1" applyFont="1" applyBorder="1" applyAlignment="1">
      <alignment horizontal="center"/>
    </xf>
    <xf numFmtId="164" fontId="10" fillId="0" borderId="31" xfId="3" applyNumberFormat="1" applyFont="1" applyBorder="1" applyAlignment="1">
      <alignment horizontal="center"/>
    </xf>
    <xf numFmtId="0" fontId="8" fillId="5" borderId="17" xfId="0" applyFont="1" applyFill="1" applyBorder="1" applyAlignment="1">
      <alignment horizontal="center" vertical="center" wrapText="1"/>
    </xf>
    <xf numFmtId="3" fontId="26" fillId="0" borderId="0" xfId="0" applyNumberFormat="1" applyFont="1" applyBorder="1"/>
    <xf numFmtId="0" fontId="22" fillId="6" borderId="0" xfId="0" applyFont="1" applyFill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9" fontId="22" fillId="0" borderId="0" xfId="4" applyNumberFormat="1" applyFont="1" applyFill="1" applyBorder="1"/>
    <xf numFmtId="39" fontId="32" fillId="0" borderId="0" xfId="4" applyNumberFormat="1" applyFont="1" applyFill="1" applyBorder="1"/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/>
    <xf numFmtId="3" fontId="2" fillId="0" borderId="0" xfId="0" applyNumberFormat="1" applyFont="1" applyBorder="1"/>
    <xf numFmtId="39" fontId="2" fillId="0" borderId="0" xfId="4" applyNumberFormat="1" applyFont="1" applyFill="1" applyBorder="1"/>
    <xf numFmtId="0" fontId="22" fillId="0" borderId="0" xfId="0" applyFont="1" applyFill="1" applyBorder="1" applyAlignment="1">
      <alignment horizontal="left"/>
    </xf>
    <xf numFmtId="39" fontId="22" fillId="0" borderId="0" xfId="0" applyNumberFormat="1" applyFont="1" applyFill="1" applyBorder="1"/>
    <xf numFmtId="0" fontId="2" fillId="0" borderId="10" xfId="0" applyFont="1" applyBorder="1"/>
    <xf numFmtId="0" fontId="2" fillId="0" borderId="8" xfId="0" applyFont="1" applyBorder="1"/>
    <xf numFmtId="0" fontId="8" fillId="0" borderId="12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8" fillId="7" borderId="38" xfId="0" applyFont="1" applyFill="1" applyBorder="1"/>
    <xf numFmtId="3" fontId="10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7" applyFont="1" applyBorder="1" applyAlignment="1">
      <alignment horizontal="right"/>
    </xf>
    <xf numFmtId="0" fontId="3" fillId="0" borderId="0" xfId="7" applyFont="1" applyBorder="1"/>
    <xf numFmtId="3" fontId="2" fillId="0" borderId="13" xfId="0" applyNumberFormat="1" applyFont="1" applyBorder="1" applyAlignment="1">
      <alignment horizontal="right" vertical="center"/>
    </xf>
    <xf numFmtId="164" fontId="21" fillId="0" borderId="13" xfId="4" applyNumberFormat="1" applyFont="1" applyFill="1" applyBorder="1"/>
    <xf numFmtId="164" fontId="21" fillId="0" borderId="13" xfId="4" applyNumberFormat="1" applyFont="1" applyFill="1" applyBorder="1"/>
    <xf numFmtId="0" fontId="5" fillId="0" borderId="0" xfId="0" applyFont="1" applyAlignment="1"/>
    <xf numFmtId="164" fontId="10" fillId="0" borderId="42" xfId="3" applyNumberFormat="1" applyFont="1" applyBorder="1" applyAlignment="1">
      <alignment horizontal="center"/>
    </xf>
    <xf numFmtId="0" fontId="35" fillId="0" borderId="0" xfId="7" applyFont="1" applyFill="1" applyBorder="1"/>
    <xf numFmtId="0" fontId="1" fillId="0" borderId="0" xfId="7"/>
    <xf numFmtId="164" fontId="20" fillId="0" borderId="20" xfId="4" applyNumberFormat="1" applyFont="1" applyBorder="1" applyAlignment="1">
      <alignment horizontal="center"/>
    </xf>
    <xf numFmtId="0" fontId="21" fillId="0" borderId="0" xfId="7" applyFont="1" applyFill="1" applyBorder="1"/>
    <xf numFmtId="164" fontId="21" fillId="0" borderId="13" xfId="4" applyNumberFormat="1" applyFont="1" applyFill="1" applyBorder="1"/>
    <xf numFmtId="0" fontId="1" fillId="0" borderId="0" xfId="7" applyBorder="1"/>
    <xf numFmtId="0" fontId="21" fillId="0" borderId="0" xfId="7" applyFont="1" applyFill="1" applyBorder="1" applyAlignment="1">
      <alignment horizontal="left"/>
    </xf>
    <xf numFmtId="164" fontId="20" fillId="0" borderId="20" xfId="4" applyNumberFormat="1" applyFont="1" applyBorder="1" applyAlignment="1">
      <alignment horizontal="left"/>
    </xf>
    <xf numFmtId="164" fontId="22" fillId="0" borderId="13" xfId="4" applyNumberFormat="1" applyFont="1" applyFill="1" applyBorder="1"/>
    <xf numFmtId="3" fontId="2" fillId="0" borderId="13" xfId="0" applyNumberFormat="1" applyFont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7" fontId="22" fillId="0" borderId="23" xfId="4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5" fillId="6" borderId="0" xfId="0" applyFont="1" applyFill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8" fillId="0" borderId="0" xfId="7" applyFont="1" applyBorder="1"/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4" fontId="2" fillId="0" borderId="0" xfId="4" applyNumberFormat="1" applyFont="1" applyFill="1" applyBorder="1"/>
    <xf numFmtId="3" fontId="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0" fontId="37" fillId="0" borderId="0" xfId="7" applyFont="1" applyBorder="1" applyAlignment="1">
      <alignment horizontal="left"/>
    </xf>
    <xf numFmtId="0" fontId="37" fillId="0" borderId="0" xfId="7" applyFont="1" applyBorder="1" applyAlignment="1"/>
    <xf numFmtId="0" fontId="38" fillId="0" borderId="0" xfId="7" applyFont="1" applyBorder="1"/>
    <xf numFmtId="0" fontId="39" fillId="0" borderId="11" xfId="7" applyFont="1" applyBorder="1" applyAlignment="1"/>
    <xf numFmtId="0" fontId="40" fillId="0" borderId="11" xfId="7" applyFont="1" applyBorder="1" applyAlignment="1"/>
    <xf numFmtId="0" fontId="38" fillId="0" borderId="11" xfId="7" applyFont="1" applyBorder="1" applyAlignment="1">
      <alignment horizontal="center"/>
    </xf>
    <xf numFmtId="0" fontId="40" fillId="0" borderId="0" xfId="7" applyFont="1" applyBorder="1" applyAlignment="1"/>
    <xf numFmtId="0" fontId="41" fillId="0" borderId="0" xfId="7" applyFont="1" applyBorder="1"/>
    <xf numFmtId="0" fontId="38" fillId="0" borderId="11" xfId="7" applyFont="1" applyBorder="1"/>
    <xf numFmtId="0" fontId="41" fillId="0" borderId="0" xfId="7" applyFont="1" applyBorder="1" applyAlignment="1">
      <alignment horizontal="center"/>
    </xf>
    <xf numFmtId="0" fontId="40" fillId="0" borderId="7" xfId="7" applyFont="1" applyBorder="1"/>
    <xf numFmtId="0" fontId="43" fillId="0" borderId="7" xfId="7" applyFont="1" applyBorder="1"/>
    <xf numFmtId="0" fontId="43" fillId="0" borderId="0" xfId="7" applyFont="1" applyBorder="1"/>
    <xf numFmtId="0" fontId="40" fillId="0" borderId="11" xfId="7" applyFont="1" applyBorder="1"/>
    <xf numFmtId="0" fontId="43" fillId="0" borderId="11" xfId="7" applyFont="1" applyBorder="1"/>
    <xf numFmtId="0" fontId="44" fillId="0" borderId="0" xfId="0" applyFont="1" applyBorder="1" applyAlignment="1">
      <alignment horizontal="center"/>
    </xf>
    <xf numFmtId="3" fontId="8" fillId="0" borderId="13" xfId="0" applyNumberFormat="1" applyFont="1" applyBorder="1" applyAlignment="1">
      <alignment vertical="center"/>
    </xf>
    <xf numFmtId="164" fontId="2" fillId="0" borderId="13" xfId="4" applyNumberFormat="1" applyFont="1" applyFill="1" applyBorder="1"/>
    <xf numFmtId="164" fontId="8" fillId="11" borderId="13" xfId="4" applyNumberFormat="1" applyFont="1" applyFill="1" applyBorder="1"/>
    <xf numFmtId="164" fontId="6" fillId="0" borderId="13" xfId="4" applyNumberFormat="1" applyFont="1" applyFill="1" applyBorder="1"/>
    <xf numFmtId="0" fontId="5" fillId="3" borderId="11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1" fontId="10" fillId="2" borderId="13" xfId="0" applyNumberFormat="1" applyFont="1" applyFill="1" applyBorder="1" applyAlignment="1">
      <alignment horizontal="center" vertical="center"/>
    </xf>
    <xf numFmtId="164" fontId="8" fillId="0" borderId="13" xfId="4" applyNumberFormat="1" applyFont="1" applyFill="1" applyBorder="1"/>
    <xf numFmtId="0" fontId="2" fillId="0" borderId="11" xfId="0" applyFont="1" applyBorder="1"/>
    <xf numFmtId="0" fontId="2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3" fontId="2" fillId="0" borderId="28" xfId="0" applyNumberFormat="1" applyFont="1" applyBorder="1" applyAlignment="1">
      <alignment horizontal="right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3" fontId="2" fillId="7" borderId="35" xfId="0" applyNumberFormat="1" applyFont="1" applyFill="1" applyBorder="1"/>
    <xf numFmtId="0" fontId="2" fillId="0" borderId="12" xfId="0" applyFont="1" applyBorder="1" applyAlignment="1">
      <alignment horizontal="center"/>
    </xf>
    <xf numFmtId="3" fontId="2" fillId="0" borderId="13" xfId="0" applyNumberFormat="1" applyFont="1" applyFill="1" applyBorder="1"/>
    <xf numFmtId="3" fontId="2" fillId="0" borderId="13" xfId="0" applyNumberFormat="1" applyFont="1" applyBorder="1"/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3" fontId="8" fillId="7" borderId="13" xfId="0" applyNumberFormat="1" applyFont="1" applyFill="1" applyBorder="1" applyAlignment="1">
      <alignment horizontal="right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13" borderId="13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left" vertical="center"/>
    </xf>
    <xf numFmtId="0" fontId="2" fillId="13" borderId="11" xfId="0" applyFont="1" applyFill="1" applyBorder="1" applyAlignment="1">
      <alignment horizontal="left" vertical="center"/>
    </xf>
    <xf numFmtId="3" fontId="8" fillId="13" borderId="13" xfId="0" applyNumberFormat="1" applyFont="1" applyFill="1" applyBorder="1" applyAlignment="1">
      <alignment horizontal="right" vertical="center"/>
    </xf>
    <xf numFmtId="164" fontId="2" fillId="13" borderId="13" xfId="4" applyNumberFormat="1" applyFont="1" applyFill="1" applyBorder="1"/>
    <xf numFmtId="0" fontId="2" fillId="7" borderId="10" xfId="0" applyFont="1" applyFill="1" applyBorder="1" applyAlignment="1">
      <alignment horizontal="left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3" fontId="8" fillId="12" borderId="15" xfId="0" applyNumberFormat="1" applyFont="1" applyFill="1" applyBorder="1" applyAlignment="1">
      <alignment horizontal="right" vertical="center"/>
    </xf>
    <xf numFmtId="0" fontId="8" fillId="12" borderId="13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left" vertical="center"/>
    </xf>
    <xf numFmtId="0" fontId="8" fillId="12" borderId="11" xfId="0" applyFont="1" applyFill="1" applyBorder="1" applyAlignment="1">
      <alignment horizontal="center"/>
    </xf>
    <xf numFmtId="0" fontId="8" fillId="12" borderId="10" xfId="0" applyFont="1" applyFill="1" applyBorder="1"/>
    <xf numFmtId="3" fontId="8" fillId="12" borderId="13" xfId="0" applyNumberFormat="1" applyFont="1" applyFill="1" applyBorder="1" applyAlignment="1">
      <alignment horizontal="right"/>
    </xf>
    <xf numFmtId="0" fontId="8" fillId="12" borderId="28" xfId="0" applyFont="1" applyFill="1" applyBorder="1" applyAlignment="1">
      <alignment horizontal="center" vertical="center"/>
    </xf>
    <xf numFmtId="0" fontId="8" fillId="12" borderId="32" xfId="0" applyFont="1" applyFill="1" applyBorder="1" applyAlignment="1">
      <alignment horizontal="left" vertical="center"/>
    </xf>
    <xf numFmtId="0" fontId="2" fillId="12" borderId="33" xfId="0" applyFont="1" applyFill="1" applyBorder="1" applyAlignment="1">
      <alignment horizontal="left" vertical="center"/>
    </xf>
    <xf numFmtId="0" fontId="2" fillId="12" borderId="34" xfId="0" applyFont="1" applyFill="1" applyBorder="1" applyAlignment="1">
      <alignment horizontal="left" vertical="center"/>
    </xf>
    <xf numFmtId="3" fontId="8" fillId="12" borderId="28" xfId="0" applyNumberFormat="1" applyFont="1" applyFill="1" applyBorder="1" applyAlignment="1">
      <alignment horizontal="right" vertical="center"/>
    </xf>
    <xf numFmtId="0" fontId="1" fillId="0" borderId="5" xfId="7" applyBorder="1" applyAlignment="1">
      <alignment horizontal="center"/>
    </xf>
    <xf numFmtId="0" fontId="42" fillId="0" borderId="0" xfId="0" applyFont="1" applyBorder="1"/>
    <xf numFmtId="0" fontId="50" fillId="0" borderId="11" xfId="7" applyFont="1" applyBorder="1"/>
    <xf numFmtId="0" fontId="50" fillId="0" borderId="0" xfId="7" applyFont="1" applyBorder="1"/>
    <xf numFmtId="0" fontId="49" fillId="0" borderId="0" xfId="0" applyFont="1" applyBorder="1"/>
    <xf numFmtId="0" fontId="49" fillId="0" borderId="0" xfId="0" applyFont="1" applyBorder="1" applyAlignment="1">
      <alignment horizontal="center"/>
    </xf>
    <xf numFmtId="0" fontId="49" fillId="0" borderId="7" xfId="0" applyFont="1" applyBorder="1"/>
    <xf numFmtId="0" fontId="1" fillId="0" borderId="0" xfId="7" applyFill="1" applyBorder="1"/>
    <xf numFmtId="0" fontId="1" fillId="0" borderId="0" xfId="7" applyFill="1"/>
    <xf numFmtId="0" fontId="0" fillId="0" borderId="0" xfId="0" applyFill="1"/>
    <xf numFmtId="0" fontId="21" fillId="0" borderId="0" xfId="7" applyFont="1" applyFill="1" applyBorder="1" applyAlignment="1">
      <alignment horizontal="center" vertical="center" wrapText="1"/>
    </xf>
    <xf numFmtId="0" fontId="20" fillId="0" borderId="0" xfId="7" applyFont="1" applyFill="1" applyBorder="1" applyAlignment="1">
      <alignment horizontal="left" vertical="center" wrapText="1"/>
    </xf>
    <xf numFmtId="0" fontId="20" fillId="0" borderId="0" xfId="7" applyFont="1" applyFill="1" applyBorder="1" applyAlignment="1">
      <alignment horizontal="center" vertical="center" wrapText="1"/>
    </xf>
    <xf numFmtId="0" fontId="25" fillId="0" borderId="0" xfId="8" applyFill="1" applyBorder="1" applyAlignment="1">
      <alignment horizontal="center" vertical="center" wrapText="1"/>
    </xf>
    <xf numFmtId="0" fontId="33" fillId="0" borderId="0" xfId="5" applyFill="1" applyBorder="1"/>
    <xf numFmtId="0" fontId="20" fillId="0" borderId="0" xfId="7" applyFont="1" applyFill="1" applyBorder="1"/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4" fontId="20" fillId="0" borderId="0" xfId="4" applyNumberFormat="1" applyFont="1" applyFill="1" applyBorder="1" applyAlignment="1">
      <alignment horizontal="center"/>
    </xf>
    <xf numFmtId="164" fontId="33" fillId="0" borderId="0" xfId="5" applyNumberForma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36" fillId="0" borderId="0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164" fontId="20" fillId="0" borderId="0" xfId="4" applyNumberFormat="1" applyFont="1" applyFill="1" applyBorder="1" applyAlignment="1">
      <alignment horizontal="left"/>
    </xf>
    <xf numFmtId="14" fontId="49" fillId="0" borderId="7" xfId="0" applyNumberFormat="1" applyFont="1" applyBorder="1" applyAlignment="1">
      <alignment horizontal="left"/>
    </xf>
    <xf numFmtId="164" fontId="21" fillId="0" borderId="0" xfId="7" applyNumberFormat="1" applyFont="1" applyFill="1" applyBorder="1"/>
    <xf numFmtId="0" fontId="51" fillId="0" borderId="40" xfId="9" applyFont="1" applyBorder="1" applyAlignment="1">
      <alignment horizontal="centerContinuous"/>
    </xf>
    <xf numFmtId="0" fontId="51" fillId="0" borderId="0" xfId="9" applyFont="1" applyBorder="1" applyAlignment="1">
      <alignment horizontal="centerContinuous"/>
    </xf>
    <xf numFmtId="0" fontId="51" fillId="6" borderId="0" xfId="9" applyFont="1" applyFill="1" applyBorder="1"/>
    <xf numFmtId="0" fontId="52" fillId="0" borderId="0" xfId="9" applyFont="1" applyBorder="1"/>
    <xf numFmtId="0" fontId="52" fillId="0" borderId="39" xfId="9" applyFont="1" applyBorder="1"/>
    <xf numFmtId="0" fontId="53" fillId="0" borderId="40" xfId="9" applyFont="1" applyBorder="1" applyAlignment="1">
      <alignment horizontal="center"/>
    </xf>
    <xf numFmtId="0" fontId="53" fillId="0" borderId="0" xfId="9" applyFont="1" applyBorder="1" applyAlignment="1">
      <alignment horizontal="center"/>
    </xf>
    <xf numFmtId="0" fontId="52" fillId="0" borderId="40" xfId="9" applyFont="1" applyBorder="1" applyAlignment="1">
      <alignment horizontal="left"/>
    </xf>
    <xf numFmtId="0" fontId="52" fillId="0" borderId="0" xfId="9" applyFont="1" applyBorder="1" applyAlignment="1">
      <alignment horizontal="left"/>
    </xf>
    <xf numFmtId="0" fontId="52" fillId="0" borderId="39" xfId="9" applyFont="1" applyBorder="1" applyAlignment="1">
      <alignment horizontal="left"/>
    </xf>
    <xf numFmtId="0" fontId="53" fillId="0" borderId="40" xfId="9" applyFont="1" applyBorder="1" applyAlignment="1">
      <alignment horizontal="centerContinuous"/>
    </xf>
    <xf numFmtId="0" fontId="53" fillId="0" borderId="0" xfId="9" applyFont="1" applyBorder="1" applyAlignment="1">
      <alignment horizontal="centerContinuous"/>
    </xf>
    <xf numFmtId="0" fontId="54" fillId="0" borderId="0" xfId="9" applyFont="1" applyBorder="1" applyAlignment="1">
      <alignment horizontal="centerContinuous"/>
    </xf>
    <xf numFmtId="0" fontId="53" fillId="0" borderId="39" xfId="9" applyFont="1" applyBorder="1" applyAlignment="1">
      <alignment horizontal="centerContinuous"/>
    </xf>
    <xf numFmtId="0" fontId="48" fillId="0" borderId="4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46" fontId="49" fillId="0" borderId="0" xfId="0" applyNumberFormat="1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11" xfId="0" applyFont="1" applyBorder="1" applyAlignment="1">
      <alignment horizontal="center"/>
    </xf>
    <xf numFmtId="21" fontId="49" fillId="0" borderId="0" xfId="0" applyNumberFormat="1" applyFont="1" applyBorder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3" borderId="8" xfId="0" applyFont="1" applyFill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46" fillId="3" borderId="1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49" fontId="24" fillId="4" borderId="0" xfId="2" applyNumberFormat="1" applyFont="1" applyFill="1" applyBorder="1" applyAlignment="1">
      <alignment horizontal="left"/>
    </xf>
    <xf numFmtId="0" fontId="24" fillId="4" borderId="0" xfId="2" applyFont="1" applyFill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</cellXfs>
  <cellStyles count="10">
    <cellStyle name="20% - Accent5_Pasqyrat financiare-(SKK-ve) 2008" xfId="8"/>
    <cellStyle name="Check Cell" xfId="6" builtinId="23"/>
    <cellStyle name="Comma 2" xfId="4"/>
    <cellStyle name="Comma 7" xfId="3"/>
    <cellStyle name="Good" xfId="5" builtinId="26"/>
    <cellStyle name="Heading 3" xfId="2" builtinId="18"/>
    <cellStyle name="Normal" xfId="0" builtinId="0"/>
    <cellStyle name="Normal 2" xfId="1"/>
    <cellStyle name="Normal 3" xfId="7"/>
    <cellStyle name="Normal 8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Users/user/Documents/BILANCE%20%20VITI=2015=SHEFQETI/1=H.B-=%20%20%20ANDI%20EURO=%202015=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I BIL 2015"/>
      <sheetName val="AKTIVI 2015"/>
      <sheetName val="PASIVI 2015"/>
      <sheetName val="TE ARDHURAT 2015"/>
      <sheetName val="FLUKSI MED 2"/>
      <sheetName val="INVENTARI AKTIVEVE"/>
      <sheetName val="AMORTIZIMET 2010"/>
      <sheetName val="KAPITALI =2014="/>
      <sheetName val="KAPAKU I FUNDIT 2010"/>
      <sheetName val="Raport"/>
    </sheetNames>
    <sheetDataSet>
      <sheetData sheetId="0" refreshError="1"/>
      <sheetData sheetId="1" refreshError="1"/>
      <sheetData sheetId="2"/>
      <sheetData sheetId="3">
        <row r="35">
          <cell r="F35">
            <v>5.1369404300317237E-2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opLeftCell="A34" workbookViewId="0">
      <selection activeCell="E21" sqref="E21"/>
    </sheetView>
  </sheetViews>
  <sheetFormatPr defaultColWidth="9.140625" defaultRowHeight="12.75" x14ac:dyDescent="0.2"/>
  <cols>
    <col min="1" max="1" width="4" style="16" customWidth="1"/>
    <col min="2" max="3" width="9.140625" style="16"/>
    <col min="4" max="4" width="9.28515625" style="16" customWidth="1"/>
    <col min="5" max="5" width="11.42578125" style="16" customWidth="1"/>
    <col min="6" max="6" width="12.85546875" style="16" customWidth="1"/>
    <col min="7" max="7" width="5.42578125" style="16" customWidth="1"/>
    <col min="8" max="8" width="11.28515625" style="16" bestFit="1" customWidth="1"/>
    <col min="9" max="9" width="9.140625" style="16"/>
    <col min="10" max="10" width="3.140625" style="16" customWidth="1"/>
    <col min="11" max="11" width="9.140625" style="16"/>
    <col min="12" max="12" width="1.85546875" style="16" customWidth="1"/>
    <col min="13" max="16384" width="9.140625" style="16"/>
  </cols>
  <sheetData>
    <row r="1" spans="2:11" ht="6.75" customHeight="1" x14ac:dyDescent="0.2"/>
    <row r="2" spans="2:11" x14ac:dyDescent="0.2"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2:11" s="71" customFormat="1" ht="17.25" customHeight="1" x14ac:dyDescent="0.25">
      <c r="B3" s="68"/>
      <c r="C3" s="69" t="s">
        <v>25</v>
      </c>
      <c r="D3" s="69"/>
      <c r="E3" s="69"/>
      <c r="F3" s="179" t="s">
        <v>242</v>
      </c>
      <c r="G3" s="180"/>
      <c r="H3" s="181"/>
      <c r="I3" s="181"/>
      <c r="J3" s="148"/>
      <c r="K3" s="267"/>
    </row>
    <row r="4" spans="2:11" s="71" customFormat="1" ht="15" customHeight="1" x14ac:dyDescent="0.25">
      <c r="B4" s="68"/>
      <c r="C4" s="69" t="s">
        <v>14</v>
      </c>
      <c r="D4" s="69"/>
      <c r="E4" s="69"/>
      <c r="F4" s="183" t="s">
        <v>243</v>
      </c>
      <c r="G4" s="183"/>
      <c r="H4" s="184"/>
      <c r="I4" s="181"/>
      <c r="J4" s="69"/>
      <c r="K4" s="70"/>
    </row>
    <row r="5" spans="2:11" s="71" customFormat="1" ht="14.1" customHeight="1" x14ac:dyDescent="0.25">
      <c r="B5" s="68"/>
      <c r="C5" s="69" t="s">
        <v>5</v>
      </c>
      <c r="D5" s="69"/>
      <c r="E5" s="69"/>
      <c r="F5" s="181" t="s">
        <v>244</v>
      </c>
      <c r="G5" s="185"/>
      <c r="H5" s="186"/>
      <c r="I5" s="181"/>
      <c r="J5" s="69"/>
      <c r="K5" s="70"/>
    </row>
    <row r="6" spans="2:11" s="71" customFormat="1" ht="14.1" customHeight="1" x14ac:dyDescent="0.25">
      <c r="B6" s="68"/>
      <c r="C6" s="69"/>
      <c r="D6" s="69"/>
      <c r="E6" s="69"/>
      <c r="F6" s="269"/>
      <c r="G6" s="182"/>
      <c r="H6" s="187"/>
      <c r="I6" s="181"/>
      <c r="J6" s="69"/>
      <c r="K6" s="70"/>
    </row>
    <row r="7" spans="2:11" s="71" customFormat="1" ht="14.1" customHeight="1" x14ac:dyDescent="0.25">
      <c r="B7" s="68"/>
      <c r="C7" s="69" t="s">
        <v>0</v>
      </c>
      <c r="D7" s="69"/>
      <c r="E7" s="69"/>
      <c r="F7" s="270" t="s">
        <v>245</v>
      </c>
      <c r="G7" s="181"/>
      <c r="H7" s="188"/>
      <c r="I7" s="188"/>
      <c r="J7" s="69"/>
      <c r="K7" s="70"/>
    </row>
    <row r="8" spans="2:11" s="71" customFormat="1" ht="14.1" customHeight="1" x14ac:dyDescent="0.25">
      <c r="B8" s="68"/>
      <c r="C8" s="69" t="s">
        <v>1</v>
      </c>
      <c r="D8" s="69"/>
      <c r="E8" s="69"/>
      <c r="F8" s="268" t="s">
        <v>247</v>
      </c>
      <c r="G8" s="181"/>
      <c r="H8" s="181"/>
      <c r="I8" s="181"/>
      <c r="J8" s="69"/>
      <c r="K8" s="70"/>
    </row>
    <row r="9" spans="2:11" s="71" customFormat="1" ht="14.1" customHeight="1" x14ac:dyDescent="0.25">
      <c r="B9" s="68"/>
      <c r="C9" s="69"/>
      <c r="D9" s="69"/>
      <c r="E9" s="69"/>
      <c r="F9" s="181"/>
      <c r="G9" s="181"/>
      <c r="H9" s="181"/>
      <c r="I9" s="181"/>
      <c r="J9" s="69"/>
      <c r="K9" s="70"/>
    </row>
    <row r="10" spans="2:11" s="71" customFormat="1" ht="14.1" customHeight="1" x14ac:dyDescent="0.25">
      <c r="B10" s="68"/>
      <c r="C10" s="69" t="s">
        <v>11</v>
      </c>
      <c r="D10" s="69"/>
      <c r="E10" s="69"/>
      <c r="F10" s="189" t="s">
        <v>248</v>
      </c>
      <c r="G10" s="190"/>
      <c r="H10" s="190"/>
      <c r="I10" s="191"/>
      <c r="J10" s="69"/>
      <c r="K10" s="70"/>
    </row>
    <row r="11" spans="2:11" s="71" customFormat="1" ht="14.1" customHeight="1" x14ac:dyDescent="0.25">
      <c r="B11" s="68"/>
      <c r="C11" s="69"/>
      <c r="D11" s="69"/>
      <c r="E11" s="69"/>
      <c r="F11" s="192"/>
      <c r="G11" s="193"/>
      <c r="H11" s="193"/>
      <c r="I11" s="191"/>
      <c r="J11" s="69"/>
      <c r="K11" s="70"/>
    </row>
    <row r="12" spans="2:11" s="71" customFormat="1" ht="14.1" customHeight="1" x14ac:dyDescent="0.2">
      <c r="B12" s="68"/>
      <c r="C12" s="69"/>
      <c r="D12" s="69"/>
      <c r="E12" s="69"/>
      <c r="F12" s="14"/>
      <c r="G12" s="14"/>
      <c r="H12" s="14"/>
      <c r="I12" s="14"/>
      <c r="J12" s="69"/>
      <c r="K12" s="70"/>
    </row>
    <row r="13" spans="2:11" ht="15" x14ac:dyDescent="0.25">
      <c r="B13" s="13"/>
      <c r="C13" s="14"/>
      <c r="D13" s="14"/>
      <c r="E13" s="14"/>
      <c r="F13" s="160"/>
      <c r="G13" s="160"/>
      <c r="H13" s="160"/>
      <c r="I13" s="160"/>
      <c r="J13" s="14"/>
      <c r="K13" s="15"/>
    </row>
    <row r="14" spans="2:11" ht="15" x14ac:dyDescent="0.25">
      <c r="B14" s="13"/>
      <c r="C14" s="14"/>
      <c r="D14" s="14"/>
      <c r="E14" s="14"/>
      <c r="F14" s="160"/>
      <c r="G14" s="160"/>
      <c r="H14" s="160"/>
      <c r="I14" s="160"/>
      <c r="J14" s="14"/>
      <c r="K14" s="15"/>
    </row>
    <row r="15" spans="2:11" ht="15.75" x14ac:dyDescent="0.25">
      <c r="B15" s="13"/>
      <c r="C15" s="14"/>
      <c r="D15" s="14"/>
      <c r="E15" s="14"/>
      <c r="F15" s="149"/>
      <c r="G15" s="160"/>
      <c r="H15" s="160"/>
      <c r="I15" s="160"/>
      <c r="J15" s="14"/>
      <c r="K15" s="15"/>
    </row>
    <row r="16" spans="2:11" ht="15.75" x14ac:dyDescent="0.25">
      <c r="B16" s="13"/>
      <c r="C16" s="14"/>
      <c r="D16" s="14"/>
      <c r="E16" s="14"/>
      <c r="F16" s="149"/>
      <c r="G16" s="160"/>
      <c r="H16" s="160"/>
      <c r="I16" s="160"/>
      <c r="J16" s="14"/>
      <c r="K16" s="15"/>
    </row>
    <row r="17" spans="2:11" x14ac:dyDescent="0.2">
      <c r="B17" s="13"/>
      <c r="C17" s="14"/>
      <c r="D17" s="14"/>
      <c r="E17" s="14"/>
      <c r="F17" s="14"/>
      <c r="G17" s="14"/>
      <c r="H17" s="14"/>
      <c r="I17" s="14"/>
      <c r="J17" s="14"/>
      <c r="K17" s="15"/>
    </row>
    <row r="18" spans="2:11" x14ac:dyDescent="0.2">
      <c r="B18" s="13"/>
      <c r="C18" s="14"/>
      <c r="D18" s="14"/>
      <c r="E18" s="14"/>
      <c r="F18" s="14"/>
      <c r="G18" s="14"/>
      <c r="H18" s="14"/>
      <c r="I18" s="14"/>
      <c r="J18" s="14"/>
      <c r="K18" s="15"/>
    </row>
    <row r="19" spans="2:11" x14ac:dyDescent="0.2">
      <c r="B19" s="13"/>
      <c r="C19" s="14"/>
      <c r="D19" s="14"/>
      <c r="E19" s="14"/>
      <c r="F19" s="14"/>
      <c r="G19" s="14"/>
      <c r="H19" s="14"/>
      <c r="I19" s="14"/>
      <c r="J19" s="14"/>
      <c r="K19" s="15"/>
    </row>
    <row r="20" spans="2:11" x14ac:dyDescent="0.2">
      <c r="B20" s="13"/>
      <c r="C20" s="14"/>
      <c r="D20" s="14"/>
      <c r="E20" s="14"/>
      <c r="F20" s="14"/>
      <c r="G20" s="14"/>
      <c r="H20" s="14"/>
      <c r="I20" s="14"/>
      <c r="J20" s="14"/>
      <c r="K20" s="15"/>
    </row>
    <row r="21" spans="2:11" x14ac:dyDescent="0.2">
      <c r="B21" s="13"/>
      <c r="C21" s="14"/>
      <c r="D21" s="14"/>
      <c r="E21" s="14"/>
      <c r="F21" s="14"/>
      <c r="G21" s="14"/>
      <c r="H21" s="14"/>
      <c r="I21" s="14"/>
      <c r="J21" s="14"/>
      <c r="K21" s="15"/>
    </row>
    <row r="22" spans="2:11" x14ac:dyDescent="0.2">
      <c r="B22" s="13"/>
      <c r="C22" s="14"/>
      <c r="D22" s="14"/>
      <c r="E22" s="14"/>
      <c r="F22" s="14"/>
      <c r="G22" s="14"/>
      <c r="H22" s="14"/>
      <c r="I22" s="14"/>
      <c r="J22" s="14"/>
      <c r="K22" s="15"/>
    </row>
    <row r="23" spans="2:11" x14ac:dyDescent="0.2">
      <c r="B23" s="13"/>
      <c r="C23" s="14"/>
      <c r="D23" s="14"/>
      <c r="E23" s="14"/>
      <c r="F23" s="14"/>
      <c r="G23" s="14"/>
      <c r="H23" s="14"/>
      <c r="I23" s="14"/>
      <c r="J23" s="14"/>
      <c r="K23" s="15"/>
    </row>
    <row r="24" spans="2:11" x14ac:dyDescent="0.2">
      <c r="B24" s="13"/>
      <c r="C24" s="14"/>
      <c r="D24" s="14"/>
      <c r="E24" s="14"/>
      <c r="F24" s="14"/>
      <c r="G24" s="14"/>
      <c r="H24" s="14"/>
      <c r="I24" s="14"/>
      <c r="J24" s="14"/>
      <c r="K24" s="15"/>
    </row>
    <row r="25" spans="2:11" ht="33.75" x14ac:dyDescent="0.5">
      <c r="B25" s="311" t="s">
        <v>6</v>
      </c>
      <c r="C25" s="312"/>
      <c r="D25" s="312"/>
      <c r="E25" s="312"/>
      <c r="F25" s="312"/>
      <c r="G25" s="312"/>
      <c r="H25" s="312"/>
      <c r="I25" s="312"/>
      <c r="J25" s="312"/>
      <c r="K25" s="313"/>
    </row>
    <row r="26" spans="2:11" x14ac:dyDescent="0.2">
      <c r="B26" s="13"/>
      <c r="C26" s="314" t="s">
        <v>199</v>
      </c>
      <c r="D26" s="314"/>
      <c r="E26" s="314"/>
      <c r="F26" s="314"/>
      <c r="G26" s="314"/>
      <c r="H26" s="314"/>
      <c r="I26" s="314"/>
      <c r="J26" s="314"/>
      <c r="K26" s="15"/>
    </row>
    <row r="27" spans="2:11" x14ac:dyDescent="0.2">
      <c r="B27" s="13"/>
      <c r="C27" s="314" t="s">
        <v>13</v>
      </c>
      <c r="D27" s="314"/>
      <c r="E27" s="314"/>
      <c r="F27" s="314"/>
      <c r="G27" s="314"/>
      <c r="H27" s="314"/>
      <c r="I27" s="314"/>
      <c r="J27" s="314"/>
      <c r="K27" s="15"/>
    </row>
    <row r="28" spans="2:11" x14ac:dyDescent="0.2">
      <c r="B28" s="13"/>
      <c r="C28" s="14"/>
      <c r="D28" s="14"/>
      <c r="E28" s="14"/>
      <c r="F28" s="14"/>
      <c r="G28" s="14"/>
      <c r="H28" s="14"/>
      <c r="I28" s="14"/>
      <c r="J28" s="14"/>
      <c r="K28" s="15"/>
    </row>
    <row r="29" spans="2:11" x14ac:dyDescent="0.2">
      <c r="B29" s="13"/>
      <c r="C29" s="14"/>
      <c r="D29" s="14"/>
      <c r="E29" s="14"/>
      <c r="F29" s="14"/>
      <c r="G29" s="14"/>
      <c r="H29" s="14"/>
      <c r="I29" s="14"/>
      <c r="J29" s="14"/>
      <c r="K29" s="15"/>
    </row>
    <row r="30" spans="2:11" ht="33.75" x14ac:dyDescent="0.5">
      <c r="B30" s="13"/>
      <c r="C30" s="14"/>
      <c r="D30" s="14"/>
      <c r="E30" s="14"/>
      <c r="F30" s="194" t="s">
        <v>222</v>
      </c>
      <c r="G30" s="14"/>
      <c r="H30" s="14"/>
      <c r="I30" s="14"/>
      <c r="J30" s="14"/>
      <c r="K30" s="15"/>
    </row>
    <row r="31" spans="2:11" x14ac:dyDescent="0.2">
      <c r="B31" s="13"/>
      <c r="C31" s="14"/>
      <c r="D31" s="14"/>
      <c r="E31" s="14"/>
      <c r="F31" s="14"/>
      <c r="G31" s="14"/>
      <c r="H31" s="14"/>
      <c r="I31" s="14"/>
      <c r="J31" s="14"/>
      <c r="K31" s="15"/>
    </row>
    <row r="32" spans="2:11" x14ac:dyDescent="0.2">
      <c r="B32" s="13"/>
      <c r="C32" s="14"/>
      <c r="D32" s="14"/>
      <c r="E32" s="14"/>
      <c r="F32" s="14"/>
      <c r="G32" s="14"/>
      <c r="H32" s="14"/>
      <c r="I32" s="14"/>
      <c r="J32" s="14"/>
      <c r="K32" s="15"/>
    </row>
    <row r="33" spans="2:11" x14ac:dyDescent="0.2">
      <c r="B33" s="13"/>
      <c r="C33" s="14"/>
      <c r="D33" s="14"/>
      <c r="E33" s="14"/>
      <c r="F33" s="14"/>
      <c r="G33" s="14"/>
      <c r="H33" s="14"/>
      <c r="I33" s="14"/>
      <c r="J33" s="14"/>
      <c r="K33" s="15"/>
    </row>
    <row r="34" spans="2:11" x14ac:dyDescent="0.2">
      <c r="B34" s="13"/>
      <c r="C34" s="14"/>
      <c r="D34" s="14"/>
      <c r="E34" s="14"/>
      <c r="F34" s="14"/>
      <c r="G34" s="14"/>
      <c r="H34" s="14"/>
      <c r="I34" s="14"/>
      <c r="J34" s="14"/>
      <c r="K34" s="15"/>
    </row>
    <row r="35" spans="2:11" x14ac:dyDescent="0.2">
      <c r="B35" s="13"/>
      <c r="C35" s="14"/>
      <c r="D35" s="14"/>
      <c r="E35" s="14"/>
      <c r="F35" s="14"/>
      <c r="G35" s="14"/>
      <c r="H35" s="14"/>
      <c r="I35" s="14"/>
      <c r="J35" s="14"/>
      <c r="K35" s="15"/>
    </row>
    <row r="36" spans="2:11" x14ac:dyDescent="0.2">
      <c r="B36" s="13"/>
      <c r="C36" s="14"/>
      <c r="D36" s="14"/>
      <c r="E36" s="14"/>
      <c r="F36" s="14"/>
      <c r="G36" s="14"/>
      <c r="H36" s="14"/>
      <c r="I36" s="14"/>
      <c r="J36" s="14"/>
      <c r="K36" s="15"/>
    </row>
    <row r="37" spans="2:11" x14ac:dyDescent="0.2">
      <c r="B37" s="13"/>
      <c r="C37" s="14"/>
      <c r="D37" s="14"/>
      <c r="E37" s="14"/>
      <c r="F37" s="14"/>
      <c r="G37" s="14"/>
      <c r="H37" s="14"/>
      <c r="I37" s="14"/>
      <c r="J37" s="14"/>
      <c r="K37" s="15"/>
    </row>
    <row r="38" spans="2:11" x14ac:dyDescent="0.2">
      <c r="B38" s="13"/>
      <c r="C38" s="14"/>
      <c r="D38" s="14"/>
      <c r="E38" s="14"/>
      <c r="F38" s="14"/>
      <c r="G38" s="14"/>
      <c r="H38" s="14"/>
      <c r="I38" s="14"/>
      <c r="J38" s="14"/>
      <c r="K38" s="15"/>
    </row>
    <row r="39" spans="2:11" x14ac:dyDescent="0.2">
      <c r="B39" s="13"/>
      <c r="C39" s="14"/>
      <c r="D39" s="14"/>
      <c r="E39" s="14"/>
      <c r="F39" s="14"/>
      <c r="G39" s="14"/>
      <c r="H39" s="14"/>
      <c r="I39" s="14"/>
      <c r="J39" s="14"/>
      <c r="K39" s="15"/>
    </row>
    <row r="40" spans="2:11" x14ac:dyDescent="0.2">
      <c r="B40" s="13"/>
      <c r="C40" s="14"/>
      <c r="D40" s="14"/>
      <c r="E40" s="14"/>
      <c r="F40" s="14"/>
      <c r="G40" s="14"/>
      <c r="H40" s="14"/>
      <c r="I40" s="14"/>
      <c r="J40" s="14"/>
      <c r="K40" s="15"/>
    </row>
    <row r="41" spans="2:11" x14ac:dyDescent="0.2">
      <c r="B41" s="13"/>
      <c r="C41" s="14"/>
      <c r="D41" s="14"/>
      <c r="E41" s="14"/>
      <c r="F41" s="14"/>
      <c r="G41" s="14"/>
      <c r="H41" s="14"/>
      <c r="I41" s="14"/>
      <c r="J41" s="14"/>
      <c r="K41" s="15"/>
    </row>
    <row r="42" spans="2:11" x14ac:dyDescent="0.2">
      <c r="B42" s="13"/>
      <c r="C42" s="14"/>
      <c r="D42" s="14"/>
      <c r="E42" s="14"/>
      <c r="F42" s="14"/>
      <c r="G42" s="14"/>
      <c r="H42" s="14"/>
      <c r="I42" s="14"/>
      <c r="J42" s="14"/>
      <c r="K42" s="15"/>
    </row>
    <row r="43" spans="2:11" ht="9" customHeight="1" x14ac:dyDescent="0.2">
      <c r="B43" s="13"/>
      <c r="C43" s="14"/>
      <c r="D43" s="14"/>
      <c r="E43" s="14"/>
      <c r="F43" s="14"/>
      <c r="G43" s="14"/>
      <c r="H43" s="14"/>
      <c r="I43" s="14"/>
      <c r="J43" s="14"/>
      <c r="K43" s="15"/>
    </row>
    <row r="44" spans="2:11" x14ac:dyDescent="0.2">
      <c r="B44" s="13"/>
      <c r="C44" s="14"/>
      <c r="D44" s="14"/>
      <c r="E44" s="14"/>
      <c r="F44" s="14"/>
      <c r="G44" s="14"/>
      <c r="H44" s="14"/>
      <c r="I44" s="14"/>
      <c r="J44" s="14"/>
      <c r="K44" s="15"/>
    </row>
    <row r="45" spans="2:1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5"/>
    </row>
    <row r="46" spans="2:11" s="71" customFormat="1" ht="12.95" customHeight="1" x14ac:dyDescent="0.25">
      <c r="B46" s="68"/>
      <c r="C46" s="69" t="s">
        <v>20</v>
      </c>
      <c r="D46" s="69"/>
      <c r="E46" s="69"/>
      <c r="F46" s="69"/>
      <c r="G46" s="69"/>
      <c r="H46" s="315" t="s">
        <v>238</v>
      </c>
      <c r="I46" s="315"/>
      <c r="J46" s="69"/>
      <c r="K46" s="70"/>
    </row>
    <row r="47" spans="2:11" s="71" customFormat="1" ht="12.95" customHeight="1" x14ac:dyDescent="0.25">
      <c r="B47" s="68"/>
      <c r="C47" s="69" t="s">
        <v>21</v>
      </c>
      <c r="D47" s="69"/>
      <c r="E47" s="69"/>
      <c r="F47" s="69"/>
      <c r="G47" s="69"/>
      <c r="H47" s="318"/>
      <c r="I47" s="318"/>
      <c r="J47" s="69"/>
      <c r="K47" s="70"/>
    </row>
    <row r="48" spans="2:11" s="71" customFormat="1" ht="12.95" customHeight="1" x14ac:dyDescent="0.25">
      <c r="B48" s="68"/>
      <c r="C48" s="69" t="s">
        <v>15</v>
      </c>
      <c r="D48" s="69"/>
      <c r="E48" s="69"/>
      <c r="F48" s="69"/>
      <c r="G48" s="69"/>
      <c r="H48" s="318" t="s">
        <v>223</v>
      </c>
      <c r="I48" s="318"/>
      <c r="J48" s="69"/>
      <c r="K48" s="70"/>
    </row>
    <row r="49" spans="2:11" s="71" customFormat="1" ht="12.95" customHeight="1" x14ac:dyDescent="0.25">
      <c r="B49" s="68"/>
      <c r="C49" s="69" t="s">
        <v>16</v>
      </c>
      <c r="D49" s="69"/>
      <c r="E49" s="69"/>
      <c r="F49" s="69"/>
      <c r="G49" s="69"/>
      <c r="H49" s="318" t="s">
        <v>239</v>
      </c>
      <c r="I49" s="318"/>
      <c r="J49" s="69"/>
      <c r="K49" s="70"/>
    </row>
    <row r="50" spans="2:11" ht="15" x14ac:dyDescent="0.25">
      <c r="B50" s="13"/>
      <c r="C50" s="14"/>
      <c r="D50" s="14"/>
      <c r="E50" s="14"/>
      <c r="F50" s="14"/>
      <c r="G50" s="14"/>
      <c r="H50" s="271"/>
      <c r="I50" s="271"/>
      <c r="J50" s="14"/>
      <c r="K50" s="15"/>
    </row>
    <row r="51" spans="2:11" s="75" customFormat="1" ht="12.95" customHeight="1" x14ac:dyDescent="0.25">
      <c r="B51" s="72"/>
      <c r="C51" s="69" t="s">
        <v>22</v>
      </c>
      <c r="D51" s="69"/>
      <c r="E51" s="69"/>
      <c r="F51" s="69"/>
      <c r="G51" s="168" t="s">
        <v>17</v>
      </c>
      <c r="H51" s="319" t="s">
        <v>224</v>
      </c>
      <c r="I51" s="317"/>
      <c r="J51" s="73"/>
      <c r="K51" s="74"/>
    </row>
    <row r="52" spans="2:11" s="75" customFormat="1" ht="12.95" customHeight="1" x14ac:dyDescent="0.25">
      <c r="B52" s="72"/>
      <c r="C52" s="69"/>
      <c r="D52" s="69"/>
      <c r="E52" s="69"/>
      <c r="F52" s="69"/>
      <c r="G52" s="168" t="s">
        <v>18</v>
      </c>
      <c r="H52" s="316" t="s">
        <v>225</v>
      </c>
      <c r="I52" s="317"/>
      <c r="J52" s="73"/>
      <c r="K52" s="74"/>
    </row>
    <row r="53" spans="2:11" s="75" customFormat="1" ht="7.5" customHeight="1" x14ac:dyDescent="0.25">
      <c r="B53" s="72"/>
      <c r="C53" s="69"/>
      <c r="D53" s="69"/>
      <c r="E53" s="69"/>
      <c r="F53" s="69"/>
      <c r="G53" s="168"/>
      <c r="H53" s="272"/>
      <c r="I53" s="272"/>
      <c r="J53" s="73"/>
      <c r="K53" s="74"/>
    </row>
    <row r="54" spans="2:11" s="75" customFormat="1" ht="12.95" customHeight="1" x14ac:dyDescent="0.25">
      <c r="B54" s="72"/>
      <c r="C54" s="69" t="s">
        <v>19</v>
      </c>
      <c r="D54" s="69"/>
      <c r="E54" s="69"/>
      <c r="F54" s="168"/>
      <c r="G54" s="69"/>
      <c r="H54" s="295">
        <v>42459</v>
      </c>
      <c r="I54" s="273"/>
      <c r="J54" s="73"/>
      <c r="K54" s="74"/>
    </row>
    <row r="55" spans="2:11" ht="22.5" customHeight="1" x14ac:dyDescent="0.2">
      <c r="B55" s="76"/>
      <c r="C55" s="77"/>
      <c r="D55" s="77"/>
      <c r="E55" s="77"/>
      <c r="F55" s="77"/>
      <c r="G55" s="77"/>
      <c r="H55" s="77"/>
      <c r="I55" s="77"/>
      <c r="J55" s="77"/>
      <c r="K55" s="78"/>
    </row>
    <row r="56" spans="2:11" ht="6.75" customHeight="1" x14ac:dyDescent="0.2"/>
  </sheetData>
  <mergeCells count="9">
    <mergeCell ref="B25:K25"/>
    <mergeCell ref="C26:J26"/>
    <mergeCell ref="C27:J27"/>
    <mergeCell ref="H46:I46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4"/>
  <sheetViews>
    <sheetView topLeftCell="A28" zoomScaleNormal="100" workbookViewId="0">
      <selection activeCell="F22" sqref="F22"/>
    </sheetView>
  </sheetViews>
  <sheetFormatPr defaultColWidth="9.140625" defaultRowHeight="12.75" x14ac:dyDescent="0.2"/>
  <cols>
    <col min="1" max="1" width="4.28515625" style="16" customWidth="1"/>
    <col min="2" max="3" width="3.7109375" style="12" customWidth="1"/>
    <col min="4" max="4" width="4" style="12" customWidth="1"/>
    <col min="5" max="5" width="63.7109375" style="16" customWidth="1"/>
    <col min="6" max="7" width="15.7109375" style="36" customWidth="1"/>
    <col min="8" max="8" width="1.42578125" style="16" customWidth="1"/>
    <col min="9" max="9" width="3.5703125" style="16" customWidth="1"/>
    <col min="10" max="16384" width="9.140625" style="16"/>
  </cols>
  <sheetData>
    <row r="1" spans="2:8" s="35" customFormat="1" ht="15.95" customHeight="1" x14ac:dyDescent="0.2">
      <c r="B1" s="11"/>
      <c r="C1" s="32"/>
      <c r="D1" s="32"/>
      <c r="E1" s="33"/>
      <c r="F1" s="34"/>
      <c r="G1" s="34"/>
    </row>
    <row r="2" spans="2:8" s="35" customFormat="1" ht="15.95" customHeight="1" x14ac:dyDescent="0.2">
      <c r="B2" s="322" t="s">
        <v>200</v>
      </c>
      <c r="C2" s="323"/>
      <c r="D2" s="323"/>
      <c r="E2" s="323"/>
      <c r="F2" s="323"/>
      <c r="G2" s="324"/>
    </row>
    <row r="3" spans="2:8" ht="15.95" customHeight="1" x14ac:dyDescent="0.2"/>
    <row r="4" spans="2:8" s="62" customFormat="1" ht="15.95" customHeight="1" x14ac:dyDescent="0.2">
      <c r="B4" s="80" t="s">
        <v>2</v>
      </c>
      <c r="C4" s="331" t="s">
        <v>7</v>
      </c>
      <c r="D4" s="332"/>
      <c r="E4" s="332"/>
      <c r="F4" s="203">
        <v>2015</v>
      </c>
      <c r="G4" s="203">
        <v>2014</v>
      </c>
    </row>
    <row r="5" spans="2:8" s="35" customFormat="1" ht="15.95" customHeight="1" x14ac:dyDescent="0.2">
      <c r="B5" s="42"/>
      <c r="C5" s="325" t="s">
        <v>68</v>
      </c>
      <c r="D5" s="326"/>
      <c r="E5" s="326"/>
      <c r="F5" s="41"/>
      <c r="G5" s="41"/>
    </row>
    <row r="6" spans="2:8" s="35" customFormat="1" ht="15.95" customHeight="1" x14ac:dyDescent="0.2">
      <c r="B6" s="42"/>
      <c r="C6" s="50" t="s">
        <v>93</v>
      </c>
      <c r="D6" s="81" t="s">
        <v>8</v>
      </c>
      <c r="E6" s="199"/>
      <c r="F6" s="197">
        <f>F7+F8</f>
        <v>36873029</v>
      </c>
      <c r="G6" s="197">
        <f>G7+G8</f>
        <v>35179720</v>
      </c>
    </row>
    <row r="7" spans="2:8" s="35" customFormat="1" ht="15.95" customHeight="1" x14ac:dyDescent="0.2">
      <c r="B7" s="42"/>
      <c r="C7" s="43"/>
      <c r="D7" s="46">
        <v>1</v>
      </c>
      <c r="E7" s="44" t="s">
        <v>9</v>
      </c>
      <c r="F7" s="164">
        <v>36634818</v>
      </c>
      <c r="G7" s="164">
        <v>34955417</v>
      </c>
    </row>
    <row r="8" spans="2:8" s="35" customFormat="1" ht="15.95" customHeight="1" x14ac:dyDescent="0.2">
      <c r="B8" s="42"/>
      <c r="C8" s="43"/>
      <c r="D8" s="46">
        <v>2</v>
      </c>
      <c r="E8" s="44" t="s">
        <v>10</v>
      </c>
      <c r="F8" s="164">
        <v>238211</v>
      </c>
      <c r="G8" s="164">
        <v>224303</v>
      </c>
    </row>
    <row r="9" spans="2:8" s="35" customFormat="1" ht="15.95" customHeight="1" x14ac:dyDescent="0.2">
      <c r="B9" s="42"/>
      <c r="C9" s="50" t="s">
        <v>93</v>
      </c>
      <c r="D9" s="81" t="s">
        <v>28</v>
      </c>
      <c r="E9" s="200"/>
      <c r="F9" s="165">
        <f>F10+F11+F12+F13</f>
        <v>0</v>
      </c>
      <c r="G9" s="165">
        <f>G10+G11+G12+G13</f>
        <v>0</v>
      </c>
    </row>
    <row r="10" spans="2:8" s="35" customFormat="1" ht="15.95" customHeight="1" x14ac:dyDescent="0.2">
      <c r="B10" s="42"/>
      <c r="C10" s="43"/>
      <c r="D10" s="46">
        <v>1</v>
      </c>
      <c r="E10" s="44" t="s">
        <v>30</v>
      </c>
      <c r="F10" s="164">
        <v>0</v>
      </c>
      <c r="G10" s="164"/>
    </row>
    <row r="11" spans="2:8" s="35" customFormat="1" ht="15.95" customHeight="1" x14ac:dyDescent="0.2">
      <c r="B11" s="42"/>
      <c r="C11" s="43"/>
      <c r="D11" s="46">
        <v>2</v>
      </c>
      <c r="E11" s="44" t="s">
        <v>31</v>
      </c>
      <c r="F11" s="164">
        <v>0</v>
      </c>
      <c r="G11" s="164"/>
    </row>
    <row r="12" spans="2:8" s="35" customFormat="1" ht="15.95" customHeight="1" x14ac:dyDescent="0.2">
      <c r="B12" s="42"/>
      <c r="C12" s="43"/>
      <c r="D12" s="46">
        <v>3</v>
      </c>
      <c r="E12" s="44" t="s">
        <v>29</v>
      </c>
      <c r="F12" s="164">
        <v>0</v>
      </c>
      <c r="G12" s="164"/>
    </row>
    <row r="13" spans="2:8" s="35" customFormat="1" ht="15.95" customHeight="1" x14ac:dyDescent="0.2">
      <c r="B13" s="42"/>
      <c r="C13" s="43"/>
      <c r="D13" s="46"/>
      <c r="E13" s="44"/>
      <c r="F13" s="164"/>
      <c r="G13" s="164"/>
    </row>
    <row r="14" spans="2:8" s="35" customFormat="1" ht="15.95" customHeight="1" x14ac:dyDescent="0.2">
      <c r="B14" s="42"/>
      <c r="C14" s="50" t="s">
        <v>93</v>
      </c>
      <c r="D14" s="51" t="s">
        <v>32</v>
      </c>
      <c r="E14" s="44"/>
      <c r="F14" s="165">
        <f>F15+F16+F17+F18+F19+F20</f>
        <v>12816075</v>
      </c>
      <c r="G14" s="165">
        <f>G15+G16+G17+G18+G19+G20</f>
        <v>10522906</v>
      </c>
      <c r="H14" s="85">
        <f>H15+H16+H17+H18+H19+H20</f>
        <v>0</v>
      </c>
    </row>
    <row r="15" spans="2:8" s="35" customFormat="1" ht="15.95" customHeight="1" x14ac:dyDescent="0.2">
      <c r="B15" s="42"/>
      <c r="C15" s="43"/>
      <c r="D15" s="46">
        <v>1</v>
      </c>
      <c r="E15" s="44" t="s">
        <v>33</v>
      </c>
      <c r="F15" s="196">
        <v>12501315</v>
      </c>
      <c r="G15" s="196">
        <v>9837538</v>
      </c>
    </row>
    <row r="16" spans="2:8" s="35" customFormat="1" ht="15.95" customHeight="1" x14ac:dyDescent="0.2">
      <c r="B16" s="42"/>
      <c r="C16" s="43"/>
      <c r="D16" s="46">
        <v>2</v>
      </c>
      <c r="E16" s="44" t="s">
        <v>34</v>
      </c>
      <c r="F16" s="164">
        <v>0</v>
      </c>
      <c r="G16" s="164"/>
    </row>
    <row r="17" spans="2:7" s="35" customFormat="1" ht="15.95" customHeight="1" x14ac:dyDescent="0.2">
      <c r="B17" s="42"/>
      <c r="C17" s="43"/>
      <c r="D17" s="46">
        <v>3</v>
      </c>
      <c r="E17" s="44" t="s">
        <v>35</v>
      </c>
      <c r="F17" s="196">
        <v>0</v>
      </c>
      <c r="G17" s="196">
        <v>0</v>
      </c>
    </row>
    <row r="18" spans="2:7" s="35" customFormat="1" ht="15.95" customHeight="1" x14ac:dyDescent="0.2">
      <c r="B18" s="42"/>
      <c r="C18" s="43"/>
      <c r="D18" s="46">
        <v>4</v>
      </c>
      <c r="E18" s="44" t="s">
        <v>36</v>
      </c>
      <c r="F18" s="164">
        <v>314760</v>
      </c>
      <c r="G18" s="164">
        <v>685368</v>
      </c>
    </row>
    <row r="19" spans="2:7" s="35" customFormat="1" ht="15.95" customHeight="1" x14ac:dyDescent="0.2">
      <c r="B19" s="42"/>
      <c r="C19" s="43"/>
      <c r="D19" s="46">
        <v>5</v>
      </c>
      <c r="E19" s="44" t="s">
        <v>37</v>
      </c>
      <c r="F19" s="164">
        <v>0</v>
      </c>
      <c r="G19" s="164">
        <v>0</v>
      </c>
    </row>
    <row r="20" spans="2:7" s="35" customFormat="1" ht="15.95" customHeight="1" x14ac:dyDescent="0.2">
      <c r="B20" s="42"/>
      <c r="C20" s="43"/>
      <c r="D20" s="46"/>
      <c r="E20" s="44"/>
      <c r="F20" s="164"/>
      <c r="G20" s="164"/>
    </row>
    <row r="21" spans="2:7" s="35" customFormat="1" ht="15.95" customHeight="1" x14ac:dyDescent="0.2">
      <c r="B21" s="42"/>
      <c r="C21" s="50" t="s">
        <v>93</v>
      </c>
      <c r="D21" s="51" t="s">
        <v>38</v>
      </c>
      <c r="E21" s="48"/>
      <c r="F21" s="165">
        <f>F22+F23+F24+F25+F26+F27+F29</f>
        <v>1289703</v>
      </c>
      <c r="G21" s="165">
        <f>G22+G23+G24+G25+G26+G27+G29</f>
        <v>792924</v>
      </c>
    </row>
    <row r="22" spans="2:7" s="35" customFormat="1" ht="15.95" customHeight="1" x14ac:dyDescent="0.2">
      <c r="B22" s="42"/>
      <c r="C22" s="53"/>
      <c r="D22" s="46">
        <v>1</v>
      </c>
      <c r="E22" s="44" t="s">
        <v>39</v>
      </c>
      <c r="F22" s="196">
        <v>1289703</v>
      </c>
      <c r="G22" s="196">
        <v>792924</v>
      </c>
    </row>
    <row r="23" spans="2:7" s="35" customFormat="1" ht="15.95" customHeight="1" x14ac:dyDescent="0.2">
      <c r="B23" s="42"/>
      <c r="C23" s="53"/>
      <c r="D23" s="46">
        <v>2</v>
      </c>
      <c r="E23" s="44" t="s">
        <v>40</v>
      </c>
      <c r="F23" s="164">
        <v>0</v>
      </c>
      <c r="G23" s="164">
        <v>0</v>
      </c>
    </row>
    <row r="24" spans="2:7" s="35" customFormat="1" ht="15.95" customHeight="1" x14ac:dyDescent="0.2">
      <c r="B24" s="42"/>
      <c r="C24" s="53"/>
      <c r="D24" s="46">
        <v>3</v>
      </c>
      <c r="E24" s="44" t="s">
        <v>41</v>
      </c>
      <c r="F24" s="196">
        <v>0</v>
      </c>
      <c r="G24" s="196">
        <v>0</v>
      </c>
    </row>
    <row r="25" spans="2:7" s="35" customFormat="1" ht="15.95" customHeight="1" x14ac:dyDescent="0.2">
      <c r="B25" s="42"/>
      <c r="C25" s="53"/>
      <c r="D25" s="46">
        <v>4</v>
      </c>
      <c r="E25" s="44" t="s">
        <v>42</v>
      </c>
      <c r="F25" s="196">
        <v>0</v>
      </c>
      <c r="G25" s="196"/>
    </row>
    <row r="26" spans="2:7" s="35" customFormat="1" ht="15.95" customHeight="1" x14ac:dyDescent="0.2">
      <c r="B26" s="42"/>
      <c r="C26" s="53"/>
      <c r="D26" s="46">
        <v>5</v>
      </c>
      <c r="E26" s="44" t="s">
        <v>43</v>
      </c>
      <c r="F26" s="164">
        <v>0</v>
      </c>
      <c r="G26" s="164">
        <v>0</v>
      </c>
    </row>
    <row r="27" spans="2:7" s="35" customFormat="1" ht="15.95" customHeight="1" x14ac:dyDescent="0.2">
      <c r="B27" s="42"/>
      <c r="C27" s="53"/>
      <c r="D27" s="46">
        <v>6</v>
      </c>
      <c r="E27" s="44" t="s">
        <v>44</v>
      </c>
      <c r="F27" s="164">
        <v>0</v>
      </c>
      <c r="G27" s="164">
        <v>0</v>
      </c>
    </row>
    <row r="28" spans="2:7" s="35" customFormat="1" ht="15.95" customHeight="1" x14ac:dyDescent="0.2">
      <c r="B28" s="42"/>
      <c r="C28" s="53"/>
      <c r="D28" s="46">
        <v>7</v>
      </c>
      <c r="E28" s="44" t="s">
        <v>45</v>
      </c>
      <c r="F28" s="164">
        <v>0</v>
      </c>
      <c r="G28" s="164">
        <v>0</v>
      </c>
    </row>
    <row r="29" spans="2:7" s="35" customFormat="1" ht="15.95" customHeight="1" x14ac:dyDescent="0.2">
      <c r="B29" s="42"/>
      <c r="C29" s="53"/>
      <c r="D29" s="46"/>
      <c r="E29" s="44"/>
      <c r="F29" s="164"/>
      <c r="G29" s="164"/>
    </row>
    <row r="30" spans="2:7" s="35" customFormat="1" ht="15.95" customHeight="1" x14ac:dyDescent="0.2">
      <c r="B30" s="42"/>
      <c r="C30" s="50" t="s">
        <v>93</v>
      </c>
      <c r="D30" s="51" t="s">
        <v>46</v>
      </c>
      <c r="E30" s="48"/>
      <c r="F30" s="204">
        <v>0</v>
      </c>
      <c r="G30" s="204">
        <v>0</v>
      </c>
    </row>
    <row r="31" spans="2:7" s="35" customFormat="1" ht="15.95" customHeight="1" x14ac:dyDescent="0.2">
      <c r="B31" s="42"/>
      <c r="C31" s="50" t="s">
        <v>93</v>
      </c>
      <c r="D31" s="51" t="s">
        <v>47</v>
      </c>
      <c r="E31" s="48"/>
      <c r="F31" s="164">
        <v>0</v>
      </c>
      <c r="G31" s="164">
        <v>0</v>
      </c>
    </row>
    <row r="32" spans="2:7" s="35" customFormat="1" ht="15.95" customHeight="1" x14ac:dyDescent="0.2">
      <c r="B32" s="45"/>
      <c r="C32" s="43"/>
      <c r="D32" s="51"/>
      <c r="E32" s="48"/>
      <c r="F32" s="164"/>
      <c r="G32" s="164"/>
    </row>
    <row r="33" spans="2:7" s="35" customFormat="1" ht="15.95" customHeight="1" x14ac:dyDescent="0.2">
      <c r="B33" s="63" t="s">
        <v>3</v>
      </c>
      <c r="C33" s="320" t="s">
        <v>67</v>
      </c>
      <c r="D33" s="321"/>
      <c r="E33" s="321"/>
      <c r="F33" s="166">
        <f>F31+F30+F21+F14+F9+F6</f>
        <v>50978807</v>
      </c>
      <c r="G33" s="166">
        <f>G31+G30+G21+G14+G9+G6</f>
        <v>46495550</v>
      </c>
    </row>
    <row r="34" spans="2:7" s="35" customFormat="1" ht="15.95" customHeight="1" x14ac:dyDescent="0.2">
      <c r="B34" s="42"/>
      <c r="C34" s="325" t="s">
        <v>70</v>
      </c>
      <c r="D34" s="326"/>
      <c r="E34" s="326"/>
      <c r="F34" s="164"/>
      <c r="G34" s="164"/>
    </row>
    <row r="35" spans="2:7" s="35" customFormat="1" ht="15.95" customHeight="1" x14ac:dyDescent="0.2">
      <c r="B35" s="42"/>
      <c r="C35" s="50" t="s">
        <v>93</v>
      </c>
      <c r="D35" s="81" t="s">
        <v>50</v>
      </c>
      <c r="E35" s="201"/>
      <c r="F35" s="166">
        <f>F36+F37+F38+F39+F40+F41+F42</f>
        <v>0</v>
      </c>
      <c r="G35" s="166">
        <f>G36+G37+G38+G39+G40+G41+G42</f>
        <v>0</v>
      </c>
    </row>
    <row r="36" spans="2:7" s="35" customFormat="1" ht="15.95" customHeight="1" x14ac:dyDescent="0.2">
      <c r="B36" s="42"/>
      <c r="C36" s="53"/>
      <c r="D36" s="46">
        <v>1</v>
      </c>
      <c r="E36" s="44" t="s">
        <v>51</v>
      </c>
      <c r="F36" s="164">
        <v>0</v>
      </c>
      <c r="G36" s="164">
        <v>0</v>
      </c>
    </row>
    <row r="37" spans="2:7" s="35" customFormat="1" ht="15.95" customHeight="1" x14ac:dyDescent="0.2">
      <c r="B37" s="42"/>
      <c r="C37" s="53"/>
      <c r="D37" s="46">
        <v>2</v>
      </c>
      <c r="E37" s="44" t="s">
        <v>52</v>
      </c>
      <c r="F37" s="164">
        <v>0</v>
      </c>
      <c r="G37" s="164">
        <v>0</v>
      </c>
    </row>
    <row r="38" spans="2:7" s="35" customFormat="1" ht="15.95" customHeight="1" x14ac:dyDescent="0.2">
      <c r="B38" s="42"/>
      <c r="C38" s="53"/>
      <c r="D38" s="46">
        <v>3</v>
      </c>
      <c r="E38" s="44" t="s">
        <v>53</v>
      </c>
      <c r="F38" s="164">
        <v>0</v>
      </c>
      <c r="G38" s="164">
        <v>0</v>
      </c>
    </row>
    <row r="39" spans="2:7" s="35" customFormat="1" ht="15.95" customHeight="1" x14ac:dyDescent="0.2">
      <c r="B39" s="42"/>
      <c r="C39" s="53"/>
      <c r="D39" s="46">
        <v>4</v>
      </c>
      <c r="E39" s="44" t="s">
        <v>54</v>
      </c>
      <c r="F39" s="196">
        <v>0</v>
      </c>
      <c r="G39" s="196">
        <v>0</v>
      </c>
    </row>
    <row r="40" spans="2:7" s="35" customFormat="1" ht="15.95" customHeight="1" x14ac:dyDescent="0.2">
      <c r="B40" s="42"/>
      <c r="C40" s="53"/>
      <c r="D40" s="46">
        <v>5</v>
      </c>
      <c r="E40" s="44" t="s">
        <v>55</v>
      </c>
      <c r="F40" s="164">
        <v>0</v>
      </c>
      <c r="G40" s="164">
        <v>0</v>
      </c>
    </row>
    <row r="41" spans="2:7" s="35" customFormat="1" ht="15.95" customHeight="1" x14ac:dyDescent="0.2">
      <c r="B41" s="42"/>
      <c r="C41" s="53"/>
      <c r="D41" s="46">
        <v>6</v>
      </c>
      <c r="E41" s="44" t="s">
        <v>56</v>
      </c>
      <c r="F41" s="164">
        <v>0</v>
      </c>
      <c r="G41" s="164">
        <v>0</v>
      </c>
    </row>
    <row r="42" spans="2:7" s="35" customFormat="1" ht="15.95" customHeight="1" x14ac:dyDescent="0.2">
      <c r="B42" s="42"/>
      <c r="C42" s="53"/>
      <c r="D42" s="46"/>
      <c r="E42" s="48"/>
      <c r="F42" s="164"/>
      <c r="G42" s="164"/>
    </row>
    <row r="43" spans="2:7" s="35" customFormat="1" ht="15.95" customHeight="1" x14ac:dyDescent="0.2">
      <c r="B43" s="42"/>
      <c r="C43" s="50" t="s">
        <v>93</v>
      </c>
      <c r="D43" s="51" t="s">
        <v>57</v>
      </c>
      <c r="E43" s="202"/>
      <c r="F43" s="166">
        <f>F44+F45+F46+F47+F48</f>
        <v>29753325</v>
      </c>
      <c r="G43" s="166">
        <f>G44+G45+G46+G47+G48</f>
        <v>24664204</v>
      </c>
    </row>
    <row r="44" spans="2:7" s="35" customFormat="1" ht="15.95" customHeight="1" x14ac:dyDescent="0.2">
      <c r="B44" s="42"/>
      <c r="C44" s="43"/>
      <c r="D44" s="46">
        <v>1</v>
      </c>
      <c r="E44" s="44" t="s">
        <v>58</v>
      </c>
      <c r="F44" s="196">
        <v>0</v>
      </c>
      <c r="G44" s="196">
        <v>0</v>
      </c>
    </row>
    <row r="45" spans="2:7" s="35" customFormat="1" ht="15.95" customHeight="1" x14ac:dyDescent="0.2">
      <c r="B45" s="42"/>
      <c r="C45" s="43"/>
      <c r="D45" s="46">
        <v>2</v>
      </c>
      <c r="E45" s="44" t="s">
        <v>59</v>
      </c>
      <c r="F45" s="196">
        <v>23271921</v>
      </c>
      <c r="G45" s="196">
        <v>18375066</v>
      </c>
    </row>
    <row r="46" spans="2:7" s="35" customFormat="1" ht="15.95" customHeight="1" x14ac:dyDescent="0.2">
      <c r="B46" s="42"/>
      <c r="C46" s="43"/>
      <c r="D46" s="46">
        <v>3</v>
      </c>
      <c r="E46" s="44" t="s">
        <v>60</v>
      </c>
      <c r="F46" s="196">
        <v>6481404</v>
      </c>
      <c r="G46" s="196">
        <v>6289138</v>
      </c>
    </row>
    <row r="47" spans="2:7" s="35" customFormat="1" ht="15.95" customHeight="1" x14ac:dyDescent="0.2">
      <c r="B47" s="42"/>
      <c r="C47" s="43"/>
      <c r="D47" s="46">
        <v>4</v>
      </c>
      <c r="E47" s="44" t="s">
        <v>61</v>
      </c>
      <c r="F47" s="164">
        <v>0</v>
      </c>
      <c r="G47" s="164">
        <v>0</v>
      </c>
    </row>
    <row r="48" spans="2:7" s="35" customFormat="1" ht="15.95" customHeight="1" x14ac:dyDescent="0.2">
      <c r="B48" s="42"/>
      <c r="C48" s="43"/>
      <c r="D48" s="46"/>
      <c r="E48" s="40"/>
      <c r="F48" s="164"/>
      <c r="G48" s="164"/>
    </row>
    <row r="49" spans="2:7" s="35" customFormat="1" ht="15.95" customHeight="1" x14ac:dyDescent="0.2">
      <c r="B49" s="42"/>
      <c r="C49" s="50" t="s">
        <v>93</v>
      </c>
      <c r="D49" s="51" t="s">
        <v>62</v>
      </c>
      <c r="E49" s="52"/>
      <c r="F49" s="166">
        <f>F50</f>
        <v>0</v>
      </c>
      <c r="G49" s="166">
        <f>G50</f>
        <v>0</v>
      </c>
    </row>
    <row r="50" spans="2:7" s="35" customFormat="1" ht="15.95" customHeight="1" x14ac:dyDescent="0.2">
      <c r="B50" s="42"/>
      <c r="C50" s="43"/>
      <c r="D50" s="51"/>
      <c r="E50" s="52"/>
      <c r="F50" s="164"/>
      <c r="G50" s="164"/>
    </row>
    <row r="51" spans="2:7" s="35" customFormat="1" ht="15.95" customHeight="1" x14ac:dyDescent="0.2">
      <c r="B51" s="42"/>
      <c r="C51" s="50" t="s">
        <v>93</v>
      </c>
      <c r="D51" s="51" t="s">
        <v>63</v>
      </c>
      <c r="E51" s="52"/>
      <c r="F51" s="166">
        <f>F52+F53+F54</f>
        <v>0</v>
      </c>
      <c r="G51" s="166">
        <f>G52+G53+G54</f>
        <v>0</v>
      </c>
    </row>
    <row r="52" spans="2:7" s="35" customFormat="1" ht="15.95" customHeight="1" x14ac:dyDescent="0.2">
      <c r="B52" s="42"/>
      <c r="C52" s="43"/>
      <c r="D52" s="46">
        <v>1</v>
      </c>
      <c r="E52" s="52" t="s">
        <v>64</v>
      </c>
      <c r="F52" s="164"/>
      <c r="G52" s="164"/>
    </row>
    <row r="53" spans="2:7" s="35" customFormat="1" ht="15.95" customHeight="1" x14ac:dyDescent="0.2">
      <c r="B53" s="42"/>
      <c r="C53" s="43"/>
      <c r="D53" s="46">
        <v>2</v>
      </c>
      <c r="E53" s="29" t="s">
        <v>65</v>
      </c>
      <c r="F53" s="164"/>
      <c r="G53" s="164"/>
    </row>
    <row r="54" spans="2:7" s="35" customFormat="1" ht="15.95" customHeight="1" x14ac:dyDescent="0.2">
      <c r="B54" s="42"/>
      <c r="C54" s="43"/>
      <c r="D54" s="46">
        <v>3</v>
      </c>
      <c r="E54" s="29" t="s">
        <v>66</v>
      </c>
      <c r="F54" s="164"/>
      <c r="G54" s="164"/>
    </row>
    <row r="55" spans="2:7" s="35" customFormat="1" ht="15.95" customHeight="1" x14ac:dyDescent="0.2">
      <c r="B55" s="42"/>
      <c r="C55" s="43"/>
      <c r="D55" s="46"/>
      <c r="E55" s="52"/>
      <c r="F55" s="164"/>
      <c r="G55" s="164"/>
    </row>
    <row r="56" spans="2:7" s="35" customFormat="1" ht="15.95" customHeight="1" x14ac:dyDescent="0.2">
      <c r="B56" s="42"/>
      <c r="C56" s="50" t="s">
        <v>93</v>
      </c>
      <c r="D56" s="51" t="s">
        <v>48</v>
      </c>
      <c r="E56" s="52"/>
      <c r="F56" s="163">
        <v>0</v>
      </c>
      <c r="G56" s="163">
        <v>0</v>
      </c>
    </row>
    <row r="57" spans="2:7" s="35" customFormat="1" ht="15.95" customHeight="1" x14ac:dyDescent="0.2">
      <c r="B57" s="42"/>
      <c r="C57" s="50" t="s">
        <v>93</v>
      </c>
      <c r="D57" s="51" t="s">
        <v>49</v>
      </c>
      <c r="E57" s="52"/>
      <c r="F57" s="164"/>
      <c r="G57" s="164">
        <v>0</v>
      </c>
    </row>
    <row r="58" spans="2:7" s="35" customFormat="1" ht="15.95" customHeight="1" x14ac:dyDescent="0.2">
      <c r="B58" s="47" t="s">
        <v>4</v>
      </c>
      <c r="C58" s="320" t="s">
        <v>69</v>
      </c>
      <c r="D58" s="321"/>
      <c r="E58" s="330"/>
      <c r="F58" s="165">
        <f>F57+F56+F51+F49+F43+F35</f>
        <v>29753325</v>
      </c>
      <c r="G58" s="165">
        <f>G57+G56+G51+G49+G43+G35</f>
        <v>24664204</v>
      </c>
    </row>
    <row r="59" spans="2:7" s="35" customFormat="1" ht="15.95" customHeight="1" x14ac:dyDescent="0.2">
      <c r="B59" s="64"/>
      <c r="C59" s="327" t="s">
        <v>85</v>
      </c>
      <c r="D59" s="328"/>
      <c r="E59" s="329"/>
      <c r="F59" s="164">
        <f>F58+F33</f>
        <v>80732132</v>
      </c>
      <c r="G59" s="164">
        <f>G58+G33</f>
        <v>71159754</v>
      </c>
    </row>
    <row r="60" spans="2:7" s="35" customFormat="1" ht="15.95" customHeight="1" x14ac:dyDescent="0.2">
      <c r="B60" s="56"/>
      <c r="C60" s="56"/>
      <c r="D60" s="56"/>
      <c r="E60" s="56"/>
      <c r="F60" s="58"/>
      <c r="G60" s="58"/>
    </row>
    <row r="61" spans="2:7" s="35" customFormat="1" ht="15.95" customHeight="1" x14ac:dyDescent="0.2">
      <c r="B61" s="56"/>
      <c r="C61" s="56"/>
      <c r="D61" s="56"/>
      <c r="E61" s="56"/>
      <c r="F61" s="58"/>
      <c r="G61" s="58"/>
    </row>
    <row r="62" spans="2:7" ht="15.95" customHeight="1" x14ac:dyDescent="0.2"/>
    <row r="63" spans="2:7" ht="15.95" customHeight="1" x14ac:dyDescent="0.2"/>
    <row r="64" spans="2:7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</sheetData>
  <mergeCells count="7">
    <mergeCell ref="C33:E33"/>
    <mergeCell ref="B2:G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4"/>
  <sheetViews>
    <sheetView topLeftCell="A16" zoomScaleNormal="100" workbookViewId="0">
      <selection activeCell="G16" sqref="G16"/>
    </sheetView>
  </sheetViews>
  <sheetFormatPr defaultColWidth="9.140625" defaultRowHeight="12.75" x14ac:dyDescent="0.2"/>
  <cols>
    <col min="1" max="1" width="0.85546875" style="16" customWidth="1"/>
    <col min="2" max="2" width="3.140625" style="12" customWidth="1"/>
    <col min="3" max="3" width="2.85546875" style="12" customWidth="1"/>
    <col min="4" max="4" width="3.42578125" style="12" customWidth="1"/>
    <col min="5" max="5" width="59.42578125" style="16" customWidth="1"/>
    <col min="6" max="7" width="15.7109375" style="36" customWidth="1"/>
    <col min="8" max="8" width="1.42578125" style="16" customWidth="1"/>
    <col min="9" max="16384" width="9.140625" style="16"/>
  </cols>
  <sheetData>
    <row r="2" spans="2:7" s="35" customFormat="1" ht="18" customHeight="1" x14ac:dyDescent="0.2">
      <c r="B2" s="333" t="s">
        <v>200</v>
      </c>
      <c r="C2" s="334"/>
      <c r="D2" s="334"/>
      <c r="E2" s="334"/>
      <c r="F2" s="334"/>
      <c r="G2" s="335"/>
    </row>
    <row r="3" spans="2:7" ht="14.45" customHeight="1" x14ac:dyDescent="0.2"/>
    <row r="4" spans="2:7" s="30" customFormat="1" ht="21" customHeight="1" x14ac:dyDescent="0.2">
      <c r="B4" s="89" t="s">
        <v>2</v>
      </c>
      <c r="C4" s="320" t="s">
        <v>71</v>
      </c>
      <c r="D4" s="321"/>
      <c r="E4" s="330"/>
      <c r="F4" s="90">
        <v>2015</v>
      </c>
      <c r="G4" s="90">
        <v>2014</v>
      </c>
    </row>
    <row r="5" spans="2:7" s="35" customFormat="1" ht="14.65" customHeight="1" x14ac:dyDescent="0.2">
      <c r="B5" s="42"/>
      <c r="C5" s="91" t="s">
        <v>93</v>
      </c>
      <c r="D5" s="81" t="s">
        <v>72</v>
      </c>
      <c r="E5" s="82"/>
      <c r="F5" s="83">
        <f>F6+F7+F8+F9+F10+F11+F12+F13+F14+F15</f>
        <v>2974045</v>
      </c>
      <c r="G5" s="83">
        <f>G6+G7+G8+G9+G10+G11+G12+G13+G14+G15</f>
        <v>2873075</v>
      </c>
    </row>
    <row r="6" spans="2:7" s="35" customFormat="1" ht="14.65" customHeight="1" x14ac:dyDescent="0.2">
      <c r="B6" s="42"/>
      <c r="C6" s="43"/>
      <c r="D6" s="46">
        <v>1</v>
      </c>
      <c r="E6" s="29" t="s">
        <v>73</v>
      </c>
      <c r="F6" s="151"/>
      <c r="G6" s="152"/>
    </row>
    <row r="7" spans="2:7" s="35" customFormat="1" ht="14.65" customHeight="1" x14ac:dyDescent="0.2">
      <c r="B7" s="42"/>
      <c r="C7" s="43"/>
      <c r="D7" s="46">
        <v>2</v>
      </c>
      <c r="E7" s="44" t="s">
        <v>74</v>
      </c>
      <c r="F7" s="196">
        <v>1487954</v>
      </c>
      <c r="G7" s="196">
        <v>2192633</v>
      </c>
    </row>
    <row r="8" spans="2:7" s="35" customFormat="1" ht="14.65" customHeight="1" x14ac:dyDescent="0.2">
      <c r="B8" s="42"/>
      <c r="C8" s="43"/>
      <c r="D8" s="46">
        <v>3</v>
      </c>
      <c r="E8" s="44" t="s">
        <v>75</v>
      </c>
      <c r="F8" s="164"/>
      <c r="G8" s="164"/>
    </row>
    <row r="9" spans="2:7" s="35" customFormat="1" ht="14.65" customHeight="1" x14ac:dyDescent="0.2">
      <c r="B9" s="42"/>
      <c r="C9" s="43"/>
      <c r="D9" s="46">
        <v>4</v>
      </c>
      <c r="E9" s="44" t="s">
        <v>76</v>
      </c>
      <c r="F9" s="196">
        <v>0</v>
      </c>
      <c r="G9" s="196">
        <v>0</v>
      </c>
    </row>
    <row r="10" spans="2:7" s="35" customFormat="1" ht="14.65" customHeight="1" x14ac:dyDescent="0.2">
      <c r="B10" s="42"/>
      <c r="C10" s="43"/>
      <c r="D10" s="46">
        <v>5</v>
      </c>
      <c r="E10" s="44" t="s">
        <v>77</v>
      </c>
      <c r="F10" s="164"/>
      <c r="G10" s="164"/>
    </row>
    <row r="11" spans="2:7" s="35" customFormat="1" ht="14.65" customHeight="1" x14ac:dyDescent="0.2">
      <c r="B11" s="42"/>
      <c r="C11" s="43"/>
      <c r="D11" s="46">
        <v>6</v>
      </c>
      <c r="E11" s="44" t="s">
        <v>78</v>
      </c>
      <c r="F11" s="164"/>
      <c r="G11" s="164"/>
    </row>
    <row r="12" spans="2:7" s="35" customFormat="1" ht="14.65" customHeight="1" x14ac:dyDescent="0.2">
      <c r="B12" s="42"/>
      <c r="C12" s="43"/>
      <c r="D12" s="46">
        <v>7</v>
      </c>
      <c r="E12" s="44" t="s">
        <v>79</v>
      </c>
      <c r="F12" s="164"/>
      <c r="G12" s="164"/>
    </row>
    <row r="13" spans="2:7" s="35" customFormat="1" ht="14.65" customHeight="1" x14ac:dyDescent="0.2">
      <c r="B13" s="42"/>
      <c r="C13" s="43"/>
      <c r="D13" s="46">
        <v>8</v>
      </c>
      <c r="E13" s="44" t="s">
        <v>80</v>
      </c>
      <c r="F13" s="198">
        <v>0</v>
      </c>
      <c r="G13" s="198">
        <v>0</v>
      </c>
    </row>
    <row r="14" spans="2:7" s="35" customFormat="1" ht="14.65" customHeight="1" x14ac:dyDescent="0.2">
      <c r="B14" s="42"/>
      <c r="C14" s="43"/>
      <c r="D14" s="46">
        <v>9</v>
      </c>
      <c r="E14" s="44" t="s">
        <v>81</v>
      </c>
      <c r="F14" s="198">
        <v>1486091</v>
      </c>
      <c r="G14" s="198">
        <v>680442</v>
      </c>
    </row>
    <row r="15" spans="2:7" s="35" customFormat="1" ht="14.65" customHeight="1" x14ac:dyDescent="0.2">
      <c r="B15" s="42"/>
      <c r="C15" s="43"/>
      <c r="D15" s="46"/>
      <c r="E15" s="44"/>
      <c r="F15" s="164"/>
      <c r="G15" s="164"/>
    </row>
    <row r="16" spans="2:7" s="35" customFormat="1" ht="14.65" customHeight="1" x14ac:dyDescent="0.2">
      <c r="B16" s="42"/>
      <c r="C16" s="50" t="s">
        <v>93</v>
      </c>
      <c r="D16" s="51" t="s">
        <v>82</v>
      </c>
      <c r="E16" s="48"/>
      <c r="F16" s="164">
        <v>0</v>
      </c>
      <c r="G16" s="164">
        <v>0</v>
      </c>
    </row>
    <row r="17" spans="2:8" s="35" customFormat="1" ht="14.65" customHeight="1" x14ac:dyDescent="0.2">
      <c r="B17" s="42"/>
      <c r="C17" s="50" t="s">
        <v>93</v>
      </c>
      <c r="D17" s="51" t="s">
        <v>83</v>
      </c>
      <c r="E17" s="44"/>
      <c r="F17" s="204">
        <v>0</v>
      </c>
      <c r="G17" s="204">
        <v>0</v>
      </c>
    </row>
    <row r="18" spans="2:8" s="35" customFormat="1" ht="14.65" customHeight="1" x14ac:dyDescent="0.2">
      <c r="B18" s="42"/>
      <c r="C18" s="50" t="s">
        <v>93</v>
      </c>
      <c r="D18" s="51" t="s">
        <v>84</v>
      </c>
      <c r="E18" s="44"/>
      <c r="F18" s="164">
        <v>0</v>
      </c>
      <c r="G18" s="164">
        <v>0</v>
      </c>
    </row>
    <row r="19" spans="2:8" s="35" customFormat="1" ht="14.65" customHeight="1" x14ac:dyDescent="0.2">
      <c r="B19" s="42"/>
      <c r="C19" s="320" t="s">
        <v>97</v>
      </c>
      <c r="D19" s="321"/>
      <c r="E19" s="330"/>
      <c r="F19" s="87">
        <f>F18+F17+F16+F5</f>
        <v>2974045</v>
      </c>
      <c r="G19" s="87">
        <f>G18+G17+G16+G5</f>
        <v>2873075</v>
      </c>
    </row>
    <row r="20" spans="2:8" s="35" customFormat="1" ht="14.65" customHeight="1" x14ac:dyDescent="0.2">
      <c r="B20" s="42"/>
      <c r="C20" s="50" t="s">
        <v>93</v>
      </c>
      <c r="D20" s="51" t="s">
        <v>87</v>
      </c>
      <c r="E20" s="40"/>
      <c r="F20" s="86">
        <f>F21+F22+F23+F24+F25+F26+F27+F28+F29</f>
        <v>22198339</v>
      </c>
      <c r="G20" s="86">
        <f>G21+G22+G23+G24+G25+G26+G27+G28+G29</f>
        <v>22536079</v>
      </c>
    </row>
    <row r="21" spans="2:8" s="35" customFormat="1" ht="14.65" customHeight="1" x14ac:dyDescent="0.2">
      <c r="B21" s="42"/>
      <c r="C21" s="53"/>
      <c r="D21" s="46">
        <v>1</v>
      </c>
      <c r="E21" s="29" t="s">
        <v>73</v>
      </c>
      <c r="F21" s="41">
        <v>0</v>
      </c>
      <c r="G21" s="41">
        <v>0</v>
      </c>
    </row>
    <row r="22" spans="2:8" s="35" customFormat="1" ht="14.65" customHeight="1" x14ac:dyDescent="0.2">
      <c r="B22" s="42"/>
      <c r="C22" s="53"/>
      <c r="D22" s="46">
        <v>2</v>
      </c>
      <c r="E22" s="29" t="s">
        <v>74</v>
      </c>
      <c r="F22" s="41">
        <v>0</v>
      </c>
      <c r="G22" s="41">
        <v>0</v>
      </c>
    </row>
    <row r="23" spans="2:8" s="35" customFormat="1" ht="14.65" customHeight="1" x14ac:dyDescent="0.2">
      <c r="B23" s="42"/>
      <c r="C23" s="53"/>
      <c r="D23" s="46">
        <v>3</v>
      </c>
      <c r="E23" s="29" t="s">
        <v>88</v>
      </c>
      <c r="F23" s="41">
        <v>0</v>
      </c>
      <c r="G23" s="41">
        <v>0</v>
      </c>
    </row>
    <row r="24" spans="2:8" s="35" customFormat="1" ht="14.65" customHeight="1" x14ac:dyDescent="0.2">
      <c r="B24" s="42"/>
      <c r="C24" s="53"/>
      <c r="D24" s="46">
        <v>4</v>
      </c>
      <c r="E24" s="29" t="s">
        <v>76</v>
      </c>
      <c r="F24" s="41">
        <v>0</v>
      </c>
      <c r="G24" s="41">
        <v>0</v>
      </c>
    </row>
    <row r="25" spans="2:8" s="35" customFormat="1" ht="14.65" customHeight="1" x14ac:dyDescent="0.2">
      <c r="B25" s="42"/>
      <c r="C25" s="53"/>
      <c r="D25" s="46">
        <v>5</v>
      </c>
      <c r="E25" s="29" t="s">
        <v>77</v>
      </c>
      <c r="F25" s="41">
        <v>0</v>
      </c>
      <c r="G25" s="41">
        <v>0</v>
      </c>
    </row>
    <row r="26" spans="2:8" s="35" customFormat="1" ht="14.65" customHeight="1" x14ac:dyDescent="0.2">
      <c r="B26" s="42"/>
      <c r="C26" s="53"/>
      <c r="D26" s="46">
        <v>6</v>
      </c>
      <c r="E26" s="29" t="s">
        <v>78</v>
      </c>
      <c r="F26" s="41">
        <v>0</v>
      </c>
      <c r="G26" s="41">
        <v>0</v>
      </c>
    </row>
    <row r="27" spans="2:8" s="35" customFormat="1" ht="14.65" customHeight="1" x14ac:dyDescent="0.2">
      <c r="B27" s="42"/>
      <c r="C27" s="53"/>
      <c r="D27" s="46">
        <v>7</v>
      </c>
      <c r="E27" s="29" t="s">
        <v>79</v>
      </c>
      <c r="F27" s="41">
        <v>0</v>
      </c>
      <c r="G27" s="41">
        <v>0</v>
      </c>
    </row>
    <row r="28" spans="2:8" s="35" customFormat="1" ht="14.65" customHeight="1" x14ac:dyDescent="0.2">
      <c r="B28" s="42"/>
      <c r="C28" s="53"/>
      <c r="D28" s="46">
        <v>8</v>
      </c>
      <c r="E28" s="29" t="s">
        <v>89</v>
      </c>
      <c r="F28" s="41">
        <v>22198339</v>
      </c>
      <c r="G28" s="41">
        <v>22536079</v>
      </c>
    </row>
    <row r="29" spans="2:8" s="35" customFormat="1" ht="14.65" customHeight="1" x14ac:dyDescent="0.2">
      <c r="B29" s="42"/>
      <c r="C29" s="53"/>
      <c r="D29" s="46"/>
      <c r="E29" s="29"/>
      <c r="F29" s="41"/>
      <c r="G29" s="41"/>
    </row>
    <row r="30" spans="2:8" s="35" customFormat="1" ht="14.65" customHeight="1" x14ac:dyDescent="0.2">
      <c r="B30" s="42"/>
      <c r="C30" s="50" t="s">
        <v>93</v>
      </c>
      <c r="D30" s="51" t="s">
        <v>90</v>
      </c>
      <c r="E30" s="52"/>
      <c r="F30" s="41">
        <v>0</v>
      </c>
      <c r="G30" s="41">
        <v>0</v>
      </c>
    </row>
    <row r="31" spans="2:8" s="35" customFormat="1" ht="14.65" customHeight="1" x14ac:dyDescent="0.2">
      <c r="B31" s="42"/>
      <c r="C31" s="50" t="s">
        <v>93</v>
      </c>
      <c r="D31" s="51" t="s">
        <v>91</v>
      </c>
      <c r="E31" s="52"/>
      <c r="F31" s="41">
        <v>0</v>
      </c>
      <c r="G31" s="41">
        <v>0</v>
      </c>
      <c r="H31" s="25"/>
    </row>
    <row r="32" spans="2:8" s="35" customFormat="1" ht="14.65" customHeight="1" x14ac:dyDescent="0.2">
      <c r="B32" s="42"/>
      <c r="C32" s="50" t="s">
        <v>93</v>
      </c>
      <c r="D32" s="51" t="s">
        <v>92</v>
      </c>
      <c r="E32" s="52"/>
      <c r="F32" s="86">
        <f>F33+F34</f>
        <v>0</v>
      </c>
      <c r="G32" s="86">
        <f>G33+G34</f>
        <v>0</v>
      </c>
      <c r="H32" s="58">
        <f>H33+H34</f>
        <v>0</v>
      </c>
    </row>
    <row r="33" spans="2:8" s="35" customFormat="1" ht="14.65" customHeight="1" x14ac:dyDescent="0.2">
      <c r="B33" s="42"/>
      <c r="C33" s="43"/>
      <c r="D33" s="46">
        <v>1</v>
      </c>
      <c r="E33" s="29" t="s">
        <v>94</v>
      </c>
      <c r="F33" s="41"/>
      <c r="G33" s="41"/>
      <c r="H33" s="25"/>
    </row>
    <row r="34" spans="2:8" s="35" customFormat="1" ht="14.65" customHeight="1" x14ac:dyDescent="0.2">
      <c r="B34" s="42"/>
      <c r="C34" s="43"/>
      <c r="D34" s="46">
        <v>2</v>
      </c>
      <c r="E34" s="29" t="s">
        <v>95</v>
      </c>
      <c r="F34" s="41"/>
      <c r="G34" s="41"/>
    </row>
    <row r="35" spans="2:8" s="35" customFormat="1" ht="14.65" customHeight="1" x14ac:dyDescent="0.2">
      <c r="B35" s="42"/>
      <c r="C35" s="50" t="s">
        <v>93</v>
      </c>
      <c r="D35" s="51" t="s">
        <v>96</v>
      </c>
      <c r="E35" s="52"/>
      <c r="F35" s="41"/>
      <c r="G35" s="41">
        <v>0</v>
      </c>
    </row>
    <row r="36" spans="2:8" s="35" customFormat="1" ht="14.65" customHeight="1" x14ac:dyDescent="0.2">
      <c r="B36" s="42"/>
      <c r="C36" s="43"/>
      <c r="D36" s="51"/>
      <c r="E36" s="52"/>
      <c r="F36" s="41"/>
      <c r="G36" s="41"/>
    </row>
    <row r="37" spans="2:8" s="35" customFormat="1" ht="14.65" customHeight="1" x14ac:dyDescent="0.2">
      <c r="B37" s="42"/>
      <c r="C37" s="320" t="s">
        <v>98</v>
      </c>
      <c r="D37" s="321"/>
      <c r="E37" s="330"/>
      <c r="F37" s="87">
        <f>F35+F32+F31+F30+F20</f>
        <v>22198339</v>
      </c>
      <c r="G37" s="87">
        <f>G35+G32+G31+G30+G20</f>
        <v>22536079</v>
      </c>
    </row>
    <row r="38" spans="2:8" s="35" customFormat="1" ht="14.65" customHeight="1" x14ac:dyDescent="0.2">
      <c r="B38" s="42"/>
      <c r="C38" s="43"/>
      <c r="D38" s="51"/>
      <c r="E38" s="52"/>
      <c r="F38" s="41"/>
      <c r="G38" s="41"/>
    </row>
    <row r="39" spans="2:8" s="35" customFormat="1" ht="14.65" customHeight="1" x14ac:dyDescent="0.2">
      <c r="B39" s="42"/>
      <c r="C39" s="327" t="s">
        <v>86</v>
      </c>
      <c r="D39" s="328"/>
      <c r="E39" s="329"/>
      <c r="F39" s="87">
        <f>F37+F19</f>
        <v>25172384</v>
      </c>
      <c r="G39" s="87">
        <f>G37+G19</f>
        <v>25409154</v>
      </c>
    </row>
    <row r="40" spans="2:8" s="35" customFormat="1" ht="14.65" customHeight="1" x14ac:dyDescent="0.2">
      <c r="B40" s="42"/>
      <c r="C40" s="50" t="s">
        <v>93</v>
      </c>
      <c r="D40" s="51" t="s">
        <v>99</v>
      </c>
      <c r="E40" s="52"/>
      <c r="F40" s="41"/>
      <c r="G40" s="41"/>
    </row>
    <row r="41" spans="2:8" s="35" customFormat="1" ht="14.65" customHeight="1" x14ac:dyDescent="0.2">
      <c r="B41" s="42"/>
      <c r="C41" s="50" t="s">
        <v>93</v>
      </c>
      <c r="D41" s="51" t="s">
        <v>100</v>
      </c>
      <c r="E41" s="48"/>
      <c r="F41" s="196">
        <v>33500000</v>
      </c>
      <c r="G41" s="196">
        <v>33500000</v>
      </c>
    </row>
    <row r="42" spans="2:8" s="35" customFormat="1" ht="14.65" customHeight="1" x14ac:dyDescent="0.2">
      <c r="B42" s="42"/>
      <c r="C42" s="50" t="s">
        <v>93</v>
      </c>
      <c r="D42" s="51" t="s">
        <v>101</v>
      </c>
      <c r="E42" s="48"/>
      <c r="F42" s="164"/>
      <c r="G42" s="164"/>
    </row>
    <row r="43" spans="2:8" s="35" customFormat="1" ht="14.65" customHeight="1" x14ac:dyDescent="0.2">
      <c r="B43" s="42"/>
      <c r="C43" s="50" t="s">
        <v>93</v>
      </c>
      <c r="D43" s="51" t="s">
        <v>102</v>
      </c>
      <c r="E43" s="48"/>
      <c r="F43" s="164">
        <v>0</v>
      </c>
      <c r="G43" s="164">
        <v>0</v>
      </c>
    </row>
    <row r="44" spans="2:8" s="35" customFormat="1" ht="14.65" customHeight="1" x14ac:dyDescent="0.2">
      <c r="B44" s="42"/>
      <c r="C44" s="50" t="s">
        <v>93</v>
      </c>
      <c r="D44" s="51" t="s">
        <v>103</v>
      </c>
      <c r="E44" s="48"/>
      <c r="F44" s="195">
        <f>F45+F46+F47</f>
        <v>12250600</v>
      </c>
      <c r="G44" s="195">
        <f>G45+G46+G47</f>
        <v>4076569</v>
      </c>
    </row>
    <row r="45" spans="2:8" s="35" customFormat="1" ht="14.65" customHeight="1" x14ac:dyDescent="0.2">
      <c r="B45" s="42"/>
      <c r="C45" s="54"/>
      <c r="D45" s="46">
        <v>1</v>
      </c>
      <c r="E45" s="44" t="s">
        <v>104</v>
      </c>
      <c r="F45" s="196">
        <v>1948500</v>
      </c>
      <c r="G45" s="196">
        <v>1539800</v>
      </c>
    </row>
    <row r="46" spans="2:8" s="35" customFormat="1" ht="14.65" customHeight="1" x14ac:dyDescent="0.2">
      <c r="B46" s="42"/>
      <c r="C46" s="54"/>
      <c r="D46" s="46">
        <v>2</v>
      </c>
      <c r="E46" s="44" t="s">
        <v>105</v>
      </c>
      <c r="F46" s="164">
        <v>2217492</v>
      </c>
      <c r="G46" s="164">
        <v>1808792</v>
      </c>
    </row>
    <row r="47" spans="2:8" s="35" customFormat="1" ht="14.65" customHeight="1" x14ac:dyDescent="0.2">
      <c r="B47" s="42"/>
      <c r="C47" s="54"/>
      <c r="D47" s="46">
        <v>3</v>
      </c>
      <c r="E47" s="44" t="s">
        <v>103</v>
      </c>
      <c r="F47" s="164">
        <v>8084608</v>
      </c>
      <c r="G47" s="164">
        <v>727977</v>
      </c>
    </row>
    <row r="48" spans="2:8" s="35" customFormat="1" ht="14.65" customHeight="1" x14ac:dyDescent="0.2">
      <c r="B48" s="42"/>
      <c r="C48" s="50" t="s">
        <v>93</v>
      </c>
      <c r="D48" s="51" t="s">
        <v>106</v>
      </c>
      <c r="E48" s="48"/>
      <c r="F48" s="204"/>
      <c r="G48" s="204"/>
    </row>
    <row r="49" spans="2:7" s="35" customFormat="1" ht="14.65" customHeight="1" x14ac:dyDescent="0.2">
      <c r="B49" s="42"/>
      <c r="C49" s="50" t="s">
        <v>93</v>
      </c>
      <c r="D49" s="51" t="s">
        <v>107</v>
      </c>
      <c r="E49" s="48"/>
      <c r="F49" s="204">
        <v>9809148</v>
      </c>
      <c r="G49" s="204">
        <v>8174031</v>
      </c>
    </row>
    <row r="50" spans="2:7" s="35" customFormat="1" ht="14.65" customHeight="1" x14ac:dyDescent="0.2">
      <c r="B50" s="42"/>
      <c r="C50" s="55"/>
      <c r="D50" s="51"/>
      <c r="E50" s="48"/>
      <c r="F50" s="164"/>
      <c r="G50" s="164"/>
    </row>
    <row r="51" spans="2:7" s="35" customFormat="1" ht="14.65" customHeight="1" x14ac:dyDescent="0.2">
      <c r="B51" s="42"/>
      <c r="C51" s="327" t="s">
        <v>108</v>
      </c>
      <c r="D51" s="328"/>
      <c r="E51" s="328"/>
      <c r="F51" s="195">
        <f>F41+F42+F44+F48+F49</f>
        <v>55559748</v>
      </c>
      <c r="G51" s="195">
        <f>G41+G42+G44+G48+G49</f>
        <v>45750600</v>
      </c>
    </row>
    <row r="52" spans="2:7" s="35" customFormat="1" ht="14.65" customHeight="1" x14ac:dyDescent="0.2">
      <c r="B52" s="42"/>
      <c r="C52" s="55"/>
      <c r="D52" s="51"/>
      <c r="E52" s="48"/>
      <c r="F52" s="164"/>
      <c r="G52" s="164"/>
    </row>
    <row r="53" spans="2:7" s="35" customFormat="1" ht="14.65" customHeight="1" x14ac:dyDescent="0.2">
      <c r="B53" s="42"/>
      <c r="C53" s="327" t="s">
        <v>109</v>
      </c>
      <c r="D53" s="328"/>
      <c r="E53" s="328"/>
      <c r="F53" s="166">
        <f>F51+F39</f>
        <v>80732132</v>
      </c>
      <c r="G53" s="166">
        <f>G51+G39</f>
        <v>71159754</v>
      </c>
    </row>
    <row r="54" spans="2:7" s="35" customFormat="1" ht="14.65" customHeight="1" x14ac:dyDescent="0.2">
      <c r="B54" s="56"/>
      <c r="C54" s="56"/>
      <c r="D54" s="57"/>
      <c r="E54" s="25"/>
      <c r="F54" s="58"/>
      <c r="G54" s="58"/>
    </row>
    <row r="55" spans="2:7" s="35" customFormat="1" ht="14.65" customHeight="1" x14ac:dyDescent="0.2">
      <c r="B55" s="56"/>
      <c r="C55" s="56"/>
      <c r="D55" s="57"/>
      <c r="E55" s="25"/>
      <c r="F55" s="58">
        <f>F53-Aktivet!F59</f>
        <v>0</v>
      </c>
      <c r="G55" s="58"/>
    </row>
    <row r="56" spans="2:7" s="35" customFormat="1" ht="14.65" customHeight="1" x14ac:dyDescent="0.2">
      <c r="B56" s="56"/>
      <c r="C56" s="56"/>
      <c r="D56" s="57"/>
      <c r="E56" s="25"/>
      <c r="F56" s="58"/>
      <c r="G56" s="58"/>
    </row>
    <row r="57" spans="2:7" s="35" customFormat="1" ht="14.65" customHeight="1" x14ac:dyDescent="0.2">
      <c r="B57" s="56"/>
      <c r="C57" s="56"/>
      <c r="D57" s="57"/>
      <c r="E57" s="25"/>
      <c r="F57" s="58"/>
      <c r="G57" s="58"/>
    </row>
    <row r="58" spans="2:7" s="35" customFormat="1" ht="14.65" customHeight="1" x14ac:dyDescent="0.2">
      <c r="B58" s="37"/>
      <c r="C58" s="37"/>
      <c r="D58" s="37"/>
      <c r="E58" s="25"/>
      <c r="F58" s="58"/>
      <c r="G58" s="58"/>
    </row>
    <row r="59" spans="2:7" s="35" customFormat="1" ht="14.65" customHeight="1" x14ac:dyDescent="0.2">
      <c r="B59" s="56"/>
      <c r="C59" s="56"/>
      <c r="D59" s="57"/>
      <c r="E59" s="25"/>
      <c r="F59" s="58"/>
      <c r="G59" s="58"/>
    </row>
    <row r="60" spans="2:7" s="35" customFormat="1" ht="15.95" customHeight="1" x14ac:dyDescent="0.2">
      <c r="B60" s="56"/>
      <c r="C60" s="56"/>
      <c r="D60" s="57"/>
      <c r="E60" s="25"/>
      <c r="F60" s="58"/>
      <c r="G60" s="58"/>
    </row>
    <row r="61" spans="2:7" s="35" customFormat="1" ht="15.95" customHeight="1" x14ac:dyDescent="0.2">
      <c r="B61" s="56"/>
      <c r="C61" s="56"/>
      <c r="D61" s="57"/>
      <c r="E61" s="25"/>
      <c r="F61" s="58"/>
      <c r="G61" s="58"/>
    </row>
    <row r="62" spans="2:7" s="35" customFormat="1" ht="15.95" customHeight="1" x14ac:dyDescent="0.2">
      <c r="B62" s="56"/>
      <c r="C62" s="56"/>
      <c r="D62" s="57"/>
      <c r="E62" s="25"/>
      <c r="F62" s="58"/>
      <c r="G62" s="58"/>
    </row>
    <row r="63" spans="2:7" s="35" customFormat="1" ht="15.95" customHeight="1" x14ac:dyDescent="0.2">
      <c r="B63" s="56"/>
      <c r="C63" s="56"/>
      <c r="D63" s="56"/>
      <c r="E63" s="56"/>
      <c r="F63" s="58"/>
      <c r="G63" s="58"/>
    </row>
    <row r="64" spans="2:7" x14ac:dyDescent="0.2">
      <c r="B64" s="59"/>
      <c r="C64" s="59"/>
      <c r="D64" s="60"/>
      <c r="E64" s="14"/>
      <c r="F64" s="61"/>
      <c r="G64" s="61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"/>
  <sheetViews>
    <sheetView topLeftCell="B43" workbookViewId="0">
      <selection activeCell="E84" sqref="E84:F84"/>
    </sheetView>
  </sheetViews>
  <sheetFormatPr defaultColWidth="9.140625" defaultRowHeight="15" x14ac:dyDescent="0.2"/>
  <cols>
    <col min="1" max="1" width="6.140625" style="16" customWidth="1"/>
    <col min="2" max="2" width="3.7109375" style="79" customWidth="1"/>
    <col min="3" max="3" width="4.28515625" style="12" customWidth="1"/>
    <col min="4" max="4" width="2.7109375" style="12" customWidth="1"/>
    <col min="5" max="5" width="63.140625" style="16" customWidth="1"/>
    <col min="6" max="7" width="20.7109375" style="36" customWidth="1"/>
    <col min="8" max="16384" width="9.140625" style="16"/>
  </cols>
  <sheetData>
    <row r="1" spans="2:9" s="35" customFormat="1" ht="17.25" customHeight="1" x14ac:dyDescent="0.2">
      <c r="B1" s="344" t="s">
        <v>110</v>
      </c>
      <c r="C1" s="345"/>
      <c r="D1" s="345"/>
      <c r="E1" s="345"/>
      <c r="F1" s="345"/>
      <c r="G1" s="346"/>
    </row>
    <row r="2" spans="2:9" s="35" customFormat="1" ht="17.25" customHeight="1" x14ac:dyDescent="0.2">
      <c r="B2" s="351" t="s">
        <v>111</v>
      </c>
      <c r="C2" s="352"/>
      <c r="D2" s="352"/>
      <c r="E2" s="352"/>
      <c r="F2" s="352"/>
      <c r="G2" s="353"/>
    </row>
    <row r="3" spans="2:9" s="35" customFormat="1" ht="17.25" customHeight="1" x14ac:dyDescent="0.2">
      <c r="B3" s="347" t="s">
        <v>112</v>
      </c>
      <c r="C3" s="348"/>
      <c r="D3" s="348"/>
      <c r="E3" s="348"/>
      <c r="F3" s="348"/>
      <c r="G3" s="349"/>
    </row>
    <row r="4" spans="2:9" s="35" customFormat="1" ht="15.95" customHeight="1" x14ac:dyDescent="0.2">
      <c r="B4" s="95" t="s">
        <v>2</v>
      </c>
      <c r="C4" s="320" t="s">
        <v>23</v>
      </c>
      <c r="D4" s="321"/>
      <c r="E4" s="330"/>
      <c r="F4" s="90">
        <v>2015</v>
      </c>
      <c r="G4" s="90">
        <v>2014</v>
      </c>
      <c r="I4" s="25"/>
    </row>
    <row r="5" spans="2:9" s="35" customFormat="1" ht="12.4" customHeight="1" x14ac:dyDescent="0.2">
      <c r="B5" s="209" t="s">
        <v>93</v>
      </c>
      <c r="C5" s="141" t="s">
        <v>113</v>
      </c>
      <c r="D5" s="206"/>
      <c r="E5" s="206"/>
      <c r="F5" s="196">
        <v>38693259</v>
      </c>
      <c r="G5" s="196">
        <v>34206909</v>
      </c>
      <c r="I5" s="25"/>
    </row>
    <row r="6" spans="2:9" s="35" customFormat="1" ht="12.4" customHeight="1" x14ac:dyDescent="0.2">
      <c r="B6" s="209" t="s">
        <v>93</v>
      </c>
      <c r="C6" s="141" t="s">
        <v>114</v>
      </c>
      <c r="D6" s="206"/>
      <c r="E6" s="206"/>
      <c r="F6" s="196">
        <v>0</v>
      </c>
      <c r="G6" s="196">
        <v>0</v>
      </c>
      <c r="I6" s="25"/>
    </row>
    <row r="7" spans="2:9" s="35" customFormat="1" ht="12.4" customHeight="1" x14ac:dyDescent="0.2">
      <c r="B7" s="209" t="s">
        <v>93</v>
      </c>
      <c r="C7" s="141" t="s">
        <v>115</v>
      </c>
      <c r="D7" s="206"/>
      <c r="E7" s="206"/>
      <c r="F7" s="196">
        <v>0</v>
      </c>
      <c r="G7" s="196">
        <v>0</v>
      </c>
      <c r="I7" s="25"/>
    </row>
    <row r="8" spans="2:9" s="35" customFormat="1" ht="12.4" customHeight="1" x14ac:dyDescent="0.2">
      <c r="B8" s="209" t="s">
        <v>93</v>
      </c>
      <c r="C8" s="141" t="s">
        <v>116</v>
      </c>
      <c r="D8" s="206"/>
      <c r="E8" s="206"/>
      <c r="F8" s="146"/>
      <c r="G8" s="196"/>
      <c r="I8" s="25"/>
    </row>
    <row r="9" spans="2:9" s="35" customFormat="1" ht="12.4" customHeight="1" x14ac:dyDescent="0.2">
      <c r="B9" s="239"/>
      <c r="C9" s="240"/>
      <c r="D9" s="241"/>
      <c r="E9" s="242" t="s">
        <v>240</v>
      </c>
      <c r="F9" s="243">
        <f>SUM(F5:F8)</f>
        <v>38693259</v>
      </c>
      <c r="G9" s="243">
        <f>SUM(G5:G8)</f>
        <v>34206909</v>
      </c>
      <c r="I9" s="25"/>
    </row>
    <row r="10" spans="2:9" s="35" customFormat="1" ht="12.4" customHeight="1" x14ac:dyDescent="0.2">
      <c r="B10" s="246" t="s">
        <v>93</v>
      </c>
      <c r="C10" s="247" t="s">
        <v>117</v>
      </c>
      <c r="D10" s="248"/>
      <c r="E10" s="248"/>
      <c r="F10" s="250">
        <f>F11+F12</f>
        <v>-14425500</v>
      </c>
      <c r="G10" s="250">
        <f>G11+G12</f>
        <v>-12480544</v>
      </c>
      <c r="I10" s="25"/>
    </row>
    <row r="11" spans="2:9" s="35" customFormat="1" ht="12.4" customHeight="1" x14ac:dyDescent="0.2">
      <c r="B11" s="210"/>
      <c r="C11" s="211"/>
      <c r="D11" s="212">
        <v>1</v>
      </c>
      <c r="E11" s="49" t="s">
        <v>117</v>
      </c>
      <c r="F11" s="196">
        <v>-14425500</v>
      </c>
      <c r="G11" s="196">
        <v>-12480544</v>
      </c>
      <c r="I11" s="25"/>
    </row>
    <row r="12" spans="2:9" s="35" customFormat="1" ht="12.4" customHeight="1" x14ac:dyDescent="0.2">
      <c r="B12" s="213"/>
      <c r="C12" s="211"/>
      <c r="D12" s="147">
        <v>2</v>
      </c>
      <c r="E12" s="49" t="s">
        <v>118</v>
      </c>
      <c r="F12" s="150">
        <v>0</v>
      </c>
      <c r="G12" s="150">
        <v>0</v>
      </c>
      <c r="I12" s="25"/>
    </row>
    <row r="13" spans="2:9" s="35" customFormat="1" ht="12.4" customHeight="1" x14ac:dyDescent="0.2">
      <c r="B13" s="246" t="s">
        <v>93</v>
      </c>
      <c r="C13" s="247" t="s">
        <v>119</v>
      </c>
      <c r="D13" s="248"/>
      <c r="E13" s="248"/>
      <c r="F13" s="249">
        <f>F14+F15</f>
        <v>-4462966</v>
      </c>
      <c r="G13" s="249">
        <f>G14+G15</f>
        <v>-3540358</v>
      </c>
      <c r="I13" s="25"/>
    </row>
    <row r="14" spans="2:9" s="35" customFormat="1" ht="12.4" customHeight="1" x14ac:dyDescent="0.2">
      <c r="B14" s="213"/>
      <c r="C14" s="211"/>
      <c r="D14" s="44">
        <v>1</v>
      </c>
      <c r="E14" s="44" t="s">
        <v>120</v>
      </c>
      <c r="F14" s="196">
        <v>-3948720</v>
      </c>
      <c r="G14" s="196">
        <v>-3114650</v>
      </c>
      <c r="I14" s="25"/>
    </row>
    <row r="15" spans="2:9" s="35" customFormat="1" ht="12.4" customHeight="1" x14ac:dyDescent="0.2">
      <c r="B15" s="213"/>
      <c r="C15" s="211"/>
      <c r="D15" s="44">
        <v>2</v>
      </c>
      <c r="E15" s="44" t="s">
        <v>121</v>
      </c>
      <c r="F15" s="196">
        <v>-514246</v>
      </c>
      <c r="G15" s="196">
        <v>-425708</v>
      </c>
      <c r="I15" s="25"/>
    </row>
    <row r="16" spans="2:9" s="35" customFormat="1" ht="12.4" customHeight="1" x14ac:dyDescent="0.2">
      <c r="B16" s="213"/>
      <c r="C16" s="211"/>
      <c r="D16" s="44"/>
      <c r="E16" s="44" t="s">
        <v>122</v>
      </c>
      <c r="F16" s="150">
        <v>0</v>
      </c>
      <c r="G16" s="150">
        <v>0</v>
      </c>
      <c r="I16" s="25"/>
    </row>
    <row r="17" spans="2:9" s="35" customFormat="1" ht="12.4" customHeight="1" x14ac:dyDescent="0.2">
      <c r="B17" s="210"/>
      <c r="C17" s="211"/>
      <c r="D17" s="206"/>
      <c r="E17" s="206"/>
      <c r="F17" s="150"/>
      <c r="G17" s="150"/>
      <c r="I17" s="25"/>
    </row>
    <row r="18" spans="2:9" s="35" customFormat="1" ht="12.4" customHeight="1" x14ac:dyDescent="0.2">
      <c r="B18" s="209" t="s">
        <v>93</v>
      </c>
      <c r="C18" s="141" t="s">
        <v>123</v>
      </c>
      <c r="D18" s="206"/>
      <c r="E18" s="206"/>
      <c r="F18" s="196"/>
      <c r="G18" s="196"/>
      <c r="I18" s="25"/>
    </row>
    <row r="19" spans="2:9" s="35" customFormat="1" ht="12.4" customHeight="1" x14ac:dyDescent="0.2">
      <c r="B19" s="209" t="s">
        <v>93</v>
      </c>
      <c r="C19" s="141" t="s">
        <v>124</v>
      </c>
      <c r="D19" s="206"/>
      <c r="E19" s="206"/>
      <c r="F19" s="204">
        <v>-5203425</v>
      </c>
      <c r="G19" s="204">
        <v>-5801223</v>
      </c>
      <c r="I19" s="25"/>
    </row>
    <row r="20" spans="2:9" s="35" customFormat="1" ht="12.4" customHeight="1" x14ac:dyDescent="0.2">
      <c r="B20" s="209" t="s">
        <v>93</v>
      </c>
      <c r="C20" s="141" t="s">
        <v>125</v>
      </c>
      <c r="D20" s="206"/>
      <c r="E20" s="206"/>
      <c r="F20" s="204">
        <v>-3601654</v>
      </c>
      <c r="G20" s="204">
        <v>-2889111</v>
      </c>
      <c r="I20" s="25"/>
    </row>
    <row r="21" spans="2:9" s="35" customFormat="1" ht="12.4" customHeight="1" x14ac:dyDescent="0.2">
      <c r="B21" s="244"/>
      <c r="C21" s="245"/>
      <c r="D21" s="242"/>
      <c r="E21" s="242" t="s">
        <v>241</v>
      </c>
      <c r="F21" s="243">
        <f>F10+F13+F19+F20</f>
        <v>-27693545</v>
      </c>
      <c r="G21" s="243">
        <f>G10+G13+G19+G20</f>
        <v>-24711236</v>
      </c>
      <c r="I21" s="25"/>
    </row>
    <row r="22" spans="2:9" s="35" customFormat="1" ht="12.4" customHeight="1" x14ac:dyDescent="0.2">
      <c r="B22" s="246" t="s">
        <v>93</v>
      </c>
      <c r="C22" s="247" t="s">
        <v>126</v>
      </c>
      <c r="D22" s="248"/>
      <c r="E22" s="248"/>
      <c r="F22" s="249">
        <f>F23+F25+F27+F28</f>
        <v>657941</v>
      </c>
      <c r="G22" s="249">
        <f>G23+G25+G27+G28</f>
        <v>120834</v>
      </c>
      <c r="I22" s="25"/>
    </row>
    <row r="23" spans="2:9" s="35" customFormat="1" ht="12" customHeight="1" x14ac:dyDescent="0.2">
      <c r="B23" s="213"/>
      <c r="C23" s="214"/>
      <c r="D23" s="339">
        <v>1</v>
      </c>
      <c r="E23" s="207" t="s">
        <v>127</v>
      </c>
      <c r="F23" s="341">
        <v>0</v>
      </c>
      <c r="G23" s="341">
        <v>0</v>
      </c>
      <c r="I23" s="25"/>
    </row>
    <row r="24" spans="2:9" s="35" customFormat="1" ht="12.4" customHeight="1" x14ac:dyDescent="0.2">
      <c r="B24" s="215"/>
      <c r="C24" s="216"/>
      <c r="D24" s="340"/>
      <c r="E24" s="208" t="s">
        <v>128</v>
      </c>
      <c r="F24" s="341"/>
      <c r="G24" s="341"/>
      <c r="I24" s="25"/>
    </row>
    <row r="25" spans="2:9" s="35" customFormat="1" ht="12.4" customHeight="1" x14ac:dyDescent="0.2">
      <c r="B25" s="213"/>
      <c r="C25" s="214"/>
      <c r="D25" s="339">
        <v>2</v>
      </c>
      <c r="E25" s="207" t="s">
        <v>129</v>
      </c>
      <c r="F25" s="341">
        <v>0</v>
      </c>
      <c r="G25" s="341">
        <v>0</v>
      </c>
      <c r="I25" s="25"/>
    </row>
    <row r="26" spans="2:9" s="35" customFormat="1" ht="12.4" customHeight="1" x14ac:dyDescent="0.2">
      <c r="B26" s="215"/>
      <c r="C26" s="216"/>
      <c r="D26" s="340"/>
      <c r="E26" s="208" t="s">
        <v>132</v>
      </c>
      <c r="F26" s="341"/>
      <c r="G26" s="341"/>
      <c r="I26" s="25"/>
    </row>
    <row r="27" spans="2:9" s="35" customFormat="1" ht="12.4" customHeight="1" x14ac:dyDescent="0.2">
      <c r="B27" s="213"/>
      <c r="C27" s="214"/>
      <c r="D27" s="339">
        <v>3</v>
      </c>
      <c r="E27" s="207" t="s">
        <v>130</v>
      </c>
      <c r="F27" s="196"/>
      <c r="G27" s="196"/>
      <c r="I27" s="25"/>
    </row>
    <row r="28" spans="2:9" s="35" customFormat="1" ht="12.4" customHeight="1" x14ac:dyDescent="0.2">
      <c r="B28" s="215"/>
      <c r="C28" s="216"/>
      <c r="D28" s="340"/>
      <c r="E28" s="208" t="s">
        <v>131</v>
      </c>
      <c r="F28" s="196">
        <v>657941</v>
      </c>
      <c r="G28" s="196">
        <v>120834</v>
      </c>
      <c r="I28" s="25"/>
    </row>
    <row r="29" spans="2:9" s="35" customFormat="1" ht="12.4" customHeight="1" x14ac:dyDescent="0.2">
      <c r="B29" s="337" t="s">
        <v>93</v>
      </c>
      <c r="C29" s="217" t="s">
        <v>133</v>
      </c>
      <c r="D29" s="218"/>
      <c r="E29" s="218"/>
      <c r="F29" s="336">
        <v>0</v>
      </c>
      <c r="G29" s="336">
        <v>0</v>
      </c>
      <c r="I29" s="25"/>
    </row>
    <row r="30" spans="2:9" s="35" customFormat="1" ht="12.4" customHeight="1" x14ac:dyDescent="0.2">
      <c r="B30" s="338"/>
      <c r="C30" s="219" t="s">
        <v>134</v>
      </c>
      <c r="D30" s="220"/>
      <c r="E30" s="220"/>
      <c r="F30" s="336"/>
      <c r="G30" s="336"/>
      <c r="I30" s="25"/>
    </row>
    <row r="31" spans="2:9" s="35" customFormat="1" ht="12.4" customHeight="1" x14ac:dyDescent="0.2">
      <c r="B31" s="210"/>
      <c r="C31" s="211"/>
      <c r="D31" s="206"/>
      <c r="E31" s="206"/>
      <c r="F31" s="150"/>
      <c r="G31" s="150"/>
      <c r="I31" s="25"/>
    </row>
    <row r="32" spans="2:9" s="35" customFormat="1" ht="12.4" customHeight="1" x14ac:dyDescent="0.2">
      <c r="B32" s="246" t="s">
        <v>93</v>
      </c>
      <c r="C32" s="247" t="s">
        <v>136</v>
      </c>
      <c r="D32" s="248"/>
      <c r="E32" s="248"/>
      <c r="F32" s="249">
        <f>F33+F35</f>
        <v>0</v>
      </c>
      <c r="G32" s="249">
        <f>G33+G35</f>
        <v>0</v>
      </c>
      <c r="I32" s="25"/>
    </row>
    <row r="33" spans="2:9" s="35" customFormat="1" ht="12.4" customHeight="1" x14ac:dyDescent="0.2">
      <c r="B33" s="213"/>
      <c r="C33" s="214"/>
      <c r="D33" s="339">
        <v>1</v>
      </c>
      <c r="E33" s="207" t="s">
        <v>138</v>
      </c>
      <c r="F33" s="341"/>
      <c r="G33" s="341"/>
      <c r="I33" s="25"/>
    </row>
    <row r="34" spans="2:9" s="35" customFormat="1" ht="12.4" customHeight="1" x14ac:dyDescent="0.2">
      <c r="B34" s="215"/>
      <c r="C34" s="216"/>
      <c r="D34" s="340"/>
      <c r="E34" s="208" t="s">
        <v>139</v>
      </c>
      <c r="F34" s="341"/>
      <c r="G34" s="341"/>
      <c r="I34" s="25"/>
    </row>
    <row r="35" spans="2:9" s="35" customFormat="1" ht="12.4" customHeight="1" x14ac:dyDescent="0.2">
      <c r="B35" s="210"/>
      <c r="C35" s="211"/>
      <c r="D35" s="221">
        <v>2</v>
      </c>
      <c r="E35" s="49" t="s">
        <v>137</v>
      </c>
      <c r="F35" s="196">
        <v>0</v>
      </c>
      <c r="G35" s="196">
        <v>0</v>
      </c>
      <c r="H35" s="169"/>
      <c r="I35" s="25"/>
    </row>
    <row r="36" spans="2:9" s="35" customFormat="1" ht="12.4" customHeight="1" x14ac:dyDescent="0.2">
      <c r="B36" s="210"/>
      <c r="C36" s="211"/>
      <c r="D36" s="206"/>
      <c r="E36" s="206"/>
      <c r="F36" s="150"/>
      <c r="G36" s="150"/>
      <c r="H36" s="169"/>
      <c r="I36" s="25"/>
    </row>
    <row r="37" spans="2:9" s="35" customFormat="1" ht="12.4" customHeight="1" x14ac:dyDescent="0.2">
      <c r="B37" s="209" t="s">
        <v>93</v>
      </c>
      <c r="C37" s="141" t="s">
        <v>140</v>
      </c>
      <c r="D37" s="206"/>
      <c r="E37" s="170"/>
      <c r="F37" s="146">
        <v>0</v>
      </c>
      <c r="G37" s="146">
        <v>0</v>
      </c>
      <c r="H37" s="169"/>
      <c r="I37" s="25"/>
    </row>
    <row r="38" spans="2:9" s="35" customFormat="1" ht="12.4" customHeight="1" x14ac:dyDescent="0.2">
      <c r="B38" s="210"/>
      <c r="C38" s="141"/>
      <c r="D38" s="206"/>
      <c r="E38" s="170"/>
      <c r="F38" s="150"/>
      <c r="G38" s="150"/>
      <c r="H38" s="169"/>
      <c r="I38" s="25"/>
    </row>
    <row r="39" spans="2:9" s="35" customFormat="1" ht="12.4" customHeight="1" x14ac:dyDescent="0.2">
      <c r="B39" s="244" t="s">
        <v>93</v>
      </c>
      <c r="C39" s="245" t="s">
        <v>141</v>
      </c>
      <c r="D39" s="241"/>
      <c r="E39" s="251"/>
      <c r="F39" s="243">
        <f>F9+F21+F22+F32</f>
        <v>11657655</v>
      </c>
      <c r="G39" s="243">
        <f>G9+G21+G22+G32</f>
        <v>9616507</v>
      </c>
      <c r="H39" s="169"/>
      <c r="I39" s="25"/>
    </row>
    <row r="40" spans="2:9" s="35" customFormat="1" ht="12.4" customHeight="1" x14ac:dyDescent="0.2">
      <c r="B40" s="210"/>
      <c r="C40" s="211"/>
      <c r="D40" s="206"/>
      <c r="E40" s="170"/>
      <c r="F40" s="150"/>
      <c r="G40" s="150"/>
      <c r="H40" s="169"/>
      <c r="I40" s="25"/>
    </row>
    <row r="41" spans="2:9" s="35" customFormat="1" ht="12.4" customHeight="1" x14ac:dyDescent="0.2">
      <c r="B41" s="209" t="s">
        <v>93</v>
      </c>
      <c r="C41" s="141" t="s">
        <v>142</v>
      </c>
      <c r="D41" s="206"/>
      <c r="E41" s="170"/>
      <c r="F41" s="146">
        <f>F42+F43+F44</f>
        <v>1830647</v>
      </c>
      <c r="G41" s="146">
        <f>G42+G43+G44</f>
        <v>1442476</v>
      </c>
      <c r="H41" s="169"/>
      <c r="I41" s="25"/>
    </row>
    <row r="42" spans="2:9" s="35" customFormat="1" ht="12.4" customHeight="1" x14ac:dyDescent="0.2">
      <c r="B42" s="210"/>
      <c r="C42" s="211"/>
      <c r="D42" s="221">
        <v>1</v>
      </c>
      <c r="E42" s="31" t="s">
        <v>143</v>
      </c>
      <c r="F42" s="150">
        <v>1830647</v>
      </c>
      <c r="G42" s="150">
        <v>1442476</v>
      </c>
      <c r="H42" s="169"/>
      <c r="I42" s="25"/>
    </row>
    <row r="43" spans="2:9" s="35" customFormat="1" ht="12.4" customHeight="1" x14ac:dyDescent="0.2">
      <c r="B43" s="210"/>
      <c r="C43" s="211"/>
      <c r="D43" s="221">
        <v>2</v>
      </c>
      <c r="E43" s="31" t="s">
        <v>144</v>
      </c>
      <c r="F43" s="150">
        <v>0</v>
      </c>
      <c r="G43" s="150">
        <v>0</v>
      </c>
      <c r="H43" s="169"/>
      <c r="I43" s="25"/>
    </row>
    <row r="44" spans="2:9" s="35" customFormat="1" ht="12.4" customHeight="1" x14ac:dyDescent="0.2">
      <c r="B44" s="210"/>
      <c r="C44" s="211"/>
      <c r="D44" s="221">
        <v>3</v>
      </c>
      <c r="E44" s="31" t="s">
        <v>145</v>
      </c>
      <c r="F44" s="150">
        <v>0</v>
      </c>
      <c r="G44" s="150">
        <v>0</v>
      </c>
      <c r="H44" s="169"/>
      <c r="I44" s="25"/>
    </row>
    <row r="45" spans="2:9" s="35" customFormat="1" ht="12.4" customHeight="1" x14ac:dyDescent="0.2">
      <c r="B45" s="210"/>
      <c r="C45" s="211"/>
      <c r="D45" s="206"/>
      <c r="E45" s="170"/>
      <c r="F45" s="150"/>
      <c r="G45" s="150"/>
      <c r="H45" s="169"/>
      <c r="I45" s="25"/>
    </row>
    <row r="46" spans="2:9" s="35" customFormat="1" ht="12.4" customHeight="1" x14ac:dyDescent="0.2">
      <c r="B46" s="244" t="s">
        <v>93</v>
      </c>
      <c r="C46" s="245" t="s">
        <v>146</v>
      </c>
      <c r="D46" s="241"/>
      <c r="E46" s="251"/>
      <c r="F46" s="243">
        <f>F39-F41</f>
        <v>9827008</v>
      </c>
      <c r="G46" s="243">
        <f>G39-G41</f>
        <v>8174031</v>
      </c>
      <c r="H46" s="169"/>
      <c r="I46" s="25"/>
    </row>
    <row r="47" spans="2:9" s="35" customFormat="1" ht="12.4" customHeight="1" x14ac:dyDescent="0.2">
      <c r="B47" s="210"/>
      <c r="C47" s="211"/>
      <c r="D47" s="206"/>
      <c r="E47" s="170"/>
      <c r="F47" s="150"/>
      <c r="G47" s="150"/>
      <c r="I47" s="25"/>
    </row>
    <row r="48" spans="2:9" s="35" customFormat="1" ht="12.4" customHeight="1" x14ac:dyDescent="0.2">
      <c r="B48" s="244" t="s">
        <v>93</v>
      </c>
      <c r="C48" s="245" t="s">
        <v>147</v>
      </c>
      <c r="D48" s="241"/>
      <c r="E48" s="251"/>
      <c r="F48" s="243">
        <f>F49+F50</f>
        <v>0</v>
      </c>
      <c r="G48" s="243">
        <f>G49+G50</f>
        <v>0</v>
      </c>
      <c r="I48" s="25"/>
    </row>
    <row r="49" spans="2:9" s="35" customFormat="1" ht="12.4" customHeight="1" x14ac:dyDescent="0.2">
      <c r="B49" s="210"/>
      <c r="C49" s="211"/>
      <c r="D49" s="206"/>
      <c r="E49" s="31" t="s">
        <v>148</v>
      </c>
      <c r="F49" s="146">
        <v>0</v>
      </c>
      <c r="G49" s="146">
        <v>0</v>
      </c>
      <c r="I49" s="25"/>
    </row>
    <row r="50" spans="2:9" s="35" customFormat="1" ht="12.4" customHeight="1" x14ac:dyDescent="0.2">
      <c r="B50" s="210"/>
      <c r="C50" s="211"/>
      <c r="D50" s="206"/>
      <c r="E50" s="31" t="s">
        <v>149</v>
      </c>
      <c r="F50" s="150">
        <v>0</v>
      </c>
      <c r="G50" s="150">
        <v>0</v>
      </c>
      <c r="I50" s="25"/>
    </row>
    <row r="51" spans="2:9" ht="12.4" customHeight="1" x14ac:dyDescent="0.2">
      <c r="B51" s="350" t="s">
        <v>150</v>
      </c>
      <c r="C51" s="350"/>
      <c r="D51" s="350"/>
      <c r="E51" s="350"/>
      <c r="F51" s="350"/>
      <c r="G51" s="350"/>
      <c r="I51" s="14"/>
    </row>
    <row r="52" spans="2:9" ht="12.4" customHeight="1" x14ac:dyDescent="0.2">
      <c r="B52" s="222" t="s">
        <v>2</v>
      </c>
      <c r="C52" s="342" t="s">
        <v>23</v>
      </c>
      <c r="D52" s="342"/>
      <c r="E52" s="342"/>
      <c r="F52" s="223">
        <v>2015</v>
      </c>
      <c r="G52" s="223">
        <v>2014</v>
      </c>
      <c r="I52" s="14"/>
    </row>
    <row r="53" spans="2:9" ht="12.4" customHeight="1" x14ac:dyDescent="0.2">
      <c r="B53" s="209" t="s">
        <v>93</v>
      </c>
      <c r="C53" s="224" t="s">
        <v>146</v>
      </c>
      <c r="D53" s="225"/>
      <c r="E53" s="139"/>
      <c r="F53" s="146">
        <f>F46</f>
        <v>9827008</v>
      </c>
      <c r="G53" s="146">
        <f>G46</f>
        <v>8174031</v>
      </c>
      <c r="I53" s="14"/>
    </row>
    <row r="54" spans="2:9" ht="12.4" customHeight="1" x14ac:dyDescent="0.2">
      <c r="B54" s="226"/>
      <c r="C54" s="224"/>
      <c r="D54" s="225"/>
      <c r="E54" s="139"/>
      <c r="F54" s="227"/>
      <c r="G54" s="227"/>
      <c r="I54" s="14"/>
    </row>
    <row r="55" spans="2:9" ht="12.4" customHeight="1" x14ac:dyDescent="0.2">
      <c r="B55" s="209"/>
      <c r="C55" s="224" t="s">
        <v>151</v>
      </c>
      <c r="D55" s="225"/>
      <c r="E55" s="139"/>
      <c r="F55" s="146">
        <v>0</v>
      </c>
      <c r="G55" s="146">
        <v>0</v>
      </c>
      <c r="I55" s="14"/>
    </row>
    <row r="56" spans="2:9" ht="12.4" customHeight="1" x14ac:dyDescent="0.2">
      <c r="B56" s="226"/>
      <c r="C56" s="224" t="s">
        <v>152</v>
      </c>
      <c r="D56" s="225"/>
      <c r="E56" s="139"/>
      <c r="F56" s="146">
        <v>0</v>
      </c>
      <c r="G56" s="146">
        <v>0</v>
      </c>
      <c r="I56" s="14"/>
    </row>
    <row r="57" spans="2:9" ht="12.4" customHeight="1" x14ac:dyDescent="0.2">
      <c r="B57" s="226"/>
      <c r="C57" s="224" t="s">
        <v>153</v>
      </c>
      <c r="D57" s="225"/>
      <c r="E57" s="139"/>
      <c r="F57" s="146">
        <v>0</v>
      </c>
      <c r="G57" s="146">
        <v>0</v>
      </c>
      <c r="I57" s="14"/>
    </row>
    <row r="58" spans="2:9" ht="12.4" customHeight="1" x14ac:dyDescent="0.2">
      <c r="B58" s="226"/>
      <c r="C58" s="224" t="s">
        <v>154</v>
      </c>
      <c r="D58" s="225"/>
      <c r="E58" s="139"/>
      <c r="F58" s="146">
        <v>0</v>
      </c>
      <c r="G58" s="146">
        <v>0</v>
      </c>
      <c r="I58" s="14"/>
    </row>
    <row r="59" spans="2:9" ht="12.4" customHeight="1" x14ac:dyDescent="0.2">
      <c r="B59" s="226"/>
      <c r="C59" s="224" t="s">
        <v>155</v>
      </c>
      <c r="D59" s="225"/>
      <c r="E59" s="139"/>
      <c r="F59" s="146">
        <v>0</v>
      </c>
      <c r="G59" s="146">
        <v>0</v>
      </c>
      <c r="I59" s="14"/>
    </row>
    <row r="60" spans="2:9" ht="12.4" customHeight="1" x14ac:dyDescent="0.2">
      <c r="B60" s="209" t="s">
        <v>93</v>
      </c>
      <c r="C60" s="224" t="s">
        <v>156</v>
      </c>
      <c r="D60" s="225"/>
      <c r="E60" s="139"/>
      <c r="F60" s="146">
        <v>0</v>
      </c>
      <c r="G60" s="146">
        <v>0</v>
      </c>
      <c r="I60" s="14"/>
    </row>
    <row r="61" spans="2:9" ht="12.4" customHeight="1" x14ac:dyDescent="0.2">
      <c r="B61" s="226"/>
      <c r="C61" s="224"/>
      <c r="D61" s="225"/>
      <c r="E61" s="139"/>
      <c r="F61" s="227"/>
      <c r="G61" s="227"/>
      <c r="I61" s="14"/>
    </row>
    <row r="62" spans="2:9" ht="12.4" customHeight="1" x14ac:dyDescent="0.2">
      <c r="B62" s="209" t="s">
        <v>93</v>
      </c>
      <c r="C62" s="224" t="s">
        <v>157</v>
      </c>
      <c r="D62" s="225"/>
      <c r="E62" s="139"/>
      <c r="F62" s="146">
        <f>SUM(F55:F61)</f>
        <v>0</v>
      </c>
      <c r="G62" s="146">
        <f>SUM(G55:G61)</f>
        <v>0</v>
      </c>
      <c r="I62" s="14"/>
    </row>
    <row r="63" spans="2:9" ht="12.4" customHeight="1" x14ac:dyDescent="0.2">
      <c r="B63" s="226"/>
      <c r="C63" s="224"/>
      <c r="D63" s="225"/>
      <c r="E63" s="139"/>
      <c r="F63" s="227"/>
      <c r="G63" s="227"/>
      <c r="I63" s="14"/>
    </row>
    <row r="64" spans="2:9" ht="12.4" customHeight="1" x14ac:dyDescent="0.2">
      <c r="B64" s="209" t="s">
        <v>93</v>
      </c>
      <c r="C64" s="224" t="s">
        <v>158</v>
      </c>
      <c r="D64" s="225"/>
      <c r="E64" s="139"/>
      <c r="F64" s="146">
        <v>0</v>
      </c>
      <c r="G64" s="146">
        <v>0</v>
      </c>
      <c r="I64" s="14"/>
    </row>
    <row r="65" spans="2:9" ht="12.4" customHeight="1" x14ac:dyDescent="0.2">
      <c r="B65" s="226"/>
      <c r="C65" s="224"/>
      <c r="D65" s="225"/>
      <c r="E65" s="31" t="s">
        <v>148</v>
      </c>
      <c r="F65" s="227"/>
      <c r="G65" s="227"/>
      <c r="I65" s="14"/>
    </row>
    <row r="66" spans="2:9" ht="12.4" customHeight="1" thickBot="1" x14ac:dyDescent="0.25">
      <c r="B66" s="228"/>
      <c r="C66" s="229"/>
      <c r="D66" s="230"/>
      <c r="E66" s="142" t="s">
        <v>149</v>
      </c>
      <c r="F66" s="231"/>
      <c r="G66" s="231"/>
      <c r="I66" s="14"/>
    </row>
    <row r="67" spans="2:9" ht="12.4" customHeight="1" thickTop="1" thickBot="1" x14ac:dyDescent="0.25">
      <c r="B67" s="232"/>
      <c r="C67" s="233"/>
      <c r="D67" s="234"/>
      <c r="E67" s="143" t="s">
        <v>236</v>
      </c>
      <c r="F67" s="235"/>
      <c r="G67" s="235"/>
      <c r="I67" s="14"/>
    </row>
    <row r="68" spans="2:9" ht="12.4" customHeight="1" thickTop="1" x14ac:dyDescent="0.2">
      <c r="B68" s="252" t="s">
        <v>93</v>
      </c>
      <c r="C68" s="253" t="s">
        <v>141</v>
      </c>
      <c r="D68" s="254"/>
      <c r="E68" s="255"/>
      <c r="F68" s="256">
        <f>F39</f>
        <v>11657655</v>
      </c>
      <c r="G68" s="256">
        <f>G39</f>
        <v>9616507</v>
      </c>
      <c r="I68" s="14"/>
    </row>
    <row r="69" spans="2:9" ht="12.4" customHeight="1" x14ac:dyDescent="0.2">
      <c r="B69" s="226" t="s">
        <v>227</v>
      </c>
      <c r="C69" s="236"/>
      <c r="D69" s="225"/>
      <c r="E69" s="139" t="s">
        <v>228</v>
      </c>
      <c r="F69" s="227">
        <v>79182</v>
      </c>
      <c r="G69" s="227">
        <v>0</v>
      </c>
      <c r="I69" s="14"/>
    </row>
    <row r="70" spans="2:9" ht="12.4" customHeight="1" x14ac:dyDescent="0.2">
      <c r="B70" s="226"/>
      <c r="C70" s="236"/>
      <c r="D70" s="225"/>
      <c r="E70" s="140" t="s">
        <v>229</v>
      </c>
      <c r="F70" s="227">
        <v>0</v>
      </c>
      <c r="G70" s="227">
        <v>0</v>
      </c>
      <c r="I70" s="14"/>
    </row>
    <row r="71" spans="2:9" ht="12.4" customHeight="1" x14ac:dyDescent="0.2">
      <c r="B71" s="226"/>
      <c r="C71" s="236"/>
      <c r="D71" s="225"/>
      <c r="E71" s="139" t="s">
        <v>230</v>
      </c>
      <c r="F71" s="227">
        <v>0</v>
      </c>
      <c r="G71" s="227">
        <v>0</v>
      </c>
      <c r="I71" s="14"/>
    </row>
    <row r="72" spans="2:9" ht="12.4" customHeight="1" x14ac:dyDescent="0.2">
      <c r="B72" s="226"/>
      <c r="C72" s="236"/>
      <c r="D72" s="225"/>
      <c r="E72" s="205" t="s">
        <v>231</v>
      </c>
      <c r="F72" s="237">
        <v>485333</v>
      </c>
      <c r="G72" s="237">
        <v>0</v>
      </c>
      <c r="I72" s="14"/>
    </row>
    <row r="73" spans="2:9" ht="12.4" customHeight="1" x14ac:dyDescent="0.2">
      <c r="B73" s="226"/>
      <c r="C73" s="236"/>
      <c r="D73" s="225"/>
      <c r="E73" s="205" t="s">
        <v>232</v>
      </c>
      <c r="F73" s="237">
        <v>0</v>
      </c>
      <c r="G73" s="237">
        <v>0</v>
      </c>
      <c r="I73" s="14"/>
    </row>
    <row r="74" spans="2:9" ht="12.4" customHeight="1" x14ac:dyDescent="0.2">
      <c r="B74" s="226"/>
      <c r="C74" s="236"/>
      <c r="D74" s="225"/>
      <c r="E74" s="139" t="s">
        <v>233</v>
      </c>
      <c r="F74" s="227">
        <v>0</v>
      </c>
      <c r="G74" s="227">
        <v>0</v>
      </c>
      <c r="I74" s="14"/>
    </row>
    <row r="75" spans="2:9" ht="12.4" customHeight="1" x14ac:dyDescent="0.2">
      <c r="B75" s="226"/>
      <c r="C75" s="236"/>
      <c r="D75" s="225"/>
      <c r="E75" s="139" t="s">
        <v>226</v>
      </c>
      <c r="F75" s="227">
        <v>0</v>
      </c>
      <c r="G75" s="227">
        <v>0</v>
      </c>
      <c r="I75" s="14"/>
    </row>
    <row r="76" spans="2:9" ht="12.4" customHeight="1" x14ac:dyDescent="0.2">
      <c r="B76" s="226"/>
      <c r="C76" s="236"/>
      <c r="D76" s="225"/>
      <c r="E76" s="139"/>
      <c r="F76" s="227">
        <v>0</v>
      </c>
      <c r="G76" s="227">
        <v>0</v>
      </c>
      <c r="I76" s="14"/>
    </row>
    <row r="77" spans="2:9" ht="12.4" customHeight="1" x14ac:dyDescent="0.2">
      <c r="B77" s="257" t="s">
        <v>93</v>
      </c>
      <c r="C77" s="258" t="s">
        <v>234</v>
      </c>
      <c r="D77" s="259"/>
      <c r="E77" s="260"/>
      <c r="F77" s="261">
        <v>0</v>
      </c>
      <c r="G77" s="261">
        <v>0</v>
      </c>
      <c r="I77" s="14"/>
    </row>
    <row r="78" spans="2:9" ht="12.4" customHeight="1" x14ac:dyDescent="0.2">
      <c r="B78" s="257" t="s">
        <v>93</v>
      </c>
      <c r="C78" s="258" t="s">
        <v>235</v>
      </c>
      <c r="D78" s="259"/>
      <c r="E78" s="260"/>
      <c r="F78" s="261">
        <f>F68+F69</f>
        <v>11736837</v>
      </c>
      <c r="G78" s="261">
        <v>0</v>
      </c>
      <c r="I78" s="14"/>
    </row>
    <row r="79" spans="2:9" ht="12.4" customHeight="1" x14ac:dyDescent="0.2">
      <c r="B79" s="226"/>
      <c r="C79" s="236"/>
      <c r="D79" s="221">
        <v>1</v>
      </c>
      <c r="E79" s="31" t="s">
        <v>143</v>
      </c>
      <c r="F79" s="150">
        <v>1830647</v>
      </c>
      <c r="G79" s="227">
        <v>0</v>
      </c>
      <c r="I79" s="14"/>
    </row>
    <row r="80" spans="2:9" ht="12.4" customHeight="1" x14ac:dyDescent="0.2">
      <c r="B80" s="226"/>
      <c r="C80" s="236"/>
      <c r="D80" s="221">
        <v>2</v>
      </c>
      <c r="E80" s="31" t="s">
        <v>144</v>
      </c>
      <c r="F80" s="150">
        <v>0</v>
      </c>
      <c r="G80" s="150"/>
      <c r="I80" s="14"/>
    </row>
    <row r="81" spans="2:9" ht="12.4" customHeight="1" x14ac:dyDescent="0.2">
      <c r="B81" s="226"/>
      <c r="C81" s="236"/>
      <c r="D81" s="225"/>
      <c r="E81" s="354"/>
      <c r="F81" s="355"/>
      <c r="G81" s="238"/>
      <c r="H81" s="153"/>
      <c r="I81" s="14"/>
    </row>
    <row r="82" spans="2:9" ht="12.4" customHeight="1" thickBot="1" x14ac:dyDescent="0.25">
      <c r="B82" s="262" t="s">
        <v>93</v>
      </c>
      <c r="C82" s="263" t="s">
        <v>146</v>
      </c>
      <c r="D82" s="264"/>
      <c r="E82" s="265"/>
      <c r="F82" s="266">
        <f>F68-F79</f>
        <v>9827008</v>
      </c>
      <c r="G82" s="266">
        <f>G68-G79</f>
        <v>9616507</v>
      </c>
      <c r="I82" s="14"/>
    </row>
    <row r="83" spans="2:9" ht="15.75" thickTop="1" x14ac:dyDescent="0.2">
      <c r="B83" s="129"/>
      <c r="C83" s="59"/>
      <c r="D83" s="59"/>
      <c r="E83" s="343"/>
      <c r="F83" s="343"/>
      <c r="G83" s="133"/>
      <c r="I83" s="14"/>
    </row>
    <row r="84" spans="2:9" x14ac:dyDescent="0.2">
      <c r="B84" s="129"/>
      <c r="C84" s="59"/>
      <c r="D84" s="59"/>
      <c r="E84" s="343"/>
      <c r="F84" s="343"/>
      <c r="G84" s="133"/>
      <c r="I84" s="14"/>
    </row>
    <row r="85" spans="2:9" x14ac:dyDescent="0.2">
      <c r="B85" s="129"/>
      <c r="C85" s="59"/>
      <c r="D85" s="59"/>
      <c r="E85" s="343"/>
      <c r="F85" s="343"/>
      <c r="G85" s="133"/>
      <c r="I85" s="14"/>
    </row>
    <row r="86" spans="2:9" x14ac:dyDescent="0.2">
      <c r="B86" s="129"/>
      <c r="C86" s="59"/>
      <c r="D86" s="59"/>
      <c r="E86" s="343"/>
      <c r="F86" s="343"/>
      <c r="G86" s="133"/>
      <c r="I86" s="14"/>
    </row>
    <row r="87" spans="2:9" x14ac:dyDescent="0.2">
      <c r="B87" s="129"/>
      <c r="C87" s="59"/>
      <c r="D87" s="59"/>
      <c r="E87" s="343"/>
      <c r="F87" s="343"/>
      <c r="G87" s="133"/>
      <c r="I87" s="14"/>
    </row>
    <row r="88" spans="2:9" x14ac:dyDescent="0.2">
      <c r="B88" s="129"/>
      <c r="C88" s="59"/>
      <c r="D88" s="59"/>
      <c r="E88" s="343"/>
      <c r="F88" s="343"/>
      <c r="G88" s="133"/>
      <c r="I88" s="14"/>
    </row>
    <row r="89" spans="2:9" x14ac:dyDescent="0.2">
      <c r="B89" s="129"/>
      <c r="C89" s="59"/>
      <c r="D89" s="59"/>
      <c r="E89" s="343"/>
      <c r="F89" s="343"/>
      <c r="G89" s="133"/>
      <c r="I89" s="14"/>
    </row>
    <row r="90" spans="2:9" x14ac:dyDescent="0.2">
      <c r="B90" s="129"/>
      <c r="C90" s="59"/>
      <c r="D90" s="59"/>
      <c r="E90" s="343"/>
      <c r="F90" s="343"/>
      <c r="G90" s="133"/>
      <c r="I90" s="14"/>
    </row>
    <row r="91" spans="2:9" x14ac:dyDescent="0.2">
      <c r="B91" s="129"/>
      <c r="C91" s="59"/>
      <c r="D91" s="59"/>
      <c r="E91" s="24"/>
      <c r="F91" s="135"/>
      <c r="G91" s="135"/>
      <c r="I91" s="14"/>
    </row>
    <row r="92" spans="2:9" x14ac:dyDescent="0.2">
      <c r="B92" s="129"/>
      <c r="C92" s="59"/>
      <c r="D92" s="59"/>
      <c r="E92" s="343"/>
      <c r="F92" s="343"/>
      <c r="G92" s="133"/>
      <c r="I92" s="14"/>
    </row>
    <row r="93" spans="2:9" x14ac:dyDescent="0.2">
      <c r="B93" s="129"/>
      <c r="C93" s="59"/>
      <c r="D93" s="59"/>
      <c r="E93" s="356"/>
      <c r="F93" s="356"/>
      <c r="G93" s="137"/>
      <c r="I93" s="14"/>
    </row>
    <row r="94" spans="2:9" x14ac:dyDescent="0.2">
      <c r="B94" s="129"/>
      <c r="C94" s="59"/>
      <c r="D94" s="59"/>
      <c r="E94" s="343"/>
      <c r="F94" s="343"/>
      <c r="G94" s="133"/>
      <c r="I94" s="14"/>
    </row>
    <row r="95" spans="2:9" x14ac:dyDescent="0.2">
      <c r="B95" s="129"/>
      <c r="C95" s="59"/>
      <c r="D95" s="59"/>
      <c r="E95" s="356"/>
      <c r="F95" s="356"/>
      <c r="G95" s="137"/>
      <c r="I95" s="14"/>
    </row>
    <row r="96" spans="2:9" x14ac:dyDescent="0.2">
      <c r="B96" s="129"/>
      <c r="C96" s="59"/>
      <c r="D96" s="59"/>
      <c r="E96" s="343"/>
      <c r="F96" s="343"/>
      <c r="G96" s="133"/>
      <c r="I96" s="14"/>
    </row>
    <row r="97" spans="2:9" x14ac:dyDescent="0.2">
      <c r="B97" s="129"/>
      <c r="C97" s="59"/>
      <c r="D97" s="59"/>
      <c r="E97" s="356"/>
      <c r="F97" s="356"/>
      <c r="G97" s="137"/>
      <c r="I97" s="14"/>
    </row>
    <row r="98" spans="2:9" x14ac:dyDescent="0.2">
      <c r="B98" s="129"/>
      <c r="C98" s="59"/>
      <c r="D98" s="59"/>
      <c r="E98" s="343"/>
      <c r="F98" s="343"/>
      <c r="G98" s="133"/>
      <c r="I98" s="14"/>
    </row>
    <row r="99" spans="2:9" x14ac:dyDescent="0.2">
      <c r="B99" s="129"/>
      <c r="C99" s="59"/>
      <c r="D99" s="59"/>
      <c r="E99" s="14"/>
      <c r="F99" s="61"/>
      <c r="G99" s="61"/>
      <c r="I99" s="14"/>
    </row>
    <row r="100" spans="2:9" ht="12.75" x14ac:dyDescent="0.2">
      <c r="B100" s="343"/>
      <c r="C100" s="343"/>
      <c r="D100" s="133"/>
      <c r="E100" s="134"/>
      <c r="F100" s="61"/>
      <c r="G100" s="61"/>
      <c r="I100" s="14"/>
    </row>
    <row r="101" spans="2:9" ht="12.75" x14ac:dyDescent="0.2">
      <c r="B101" s="343"/>
      <c r="C101" s="343"/>
      <c r="D101" s="130"/>
      <c r="E101" s="134"/>
      <c r="I101" s="14"/>
    </row>
    <row r="102" spans="2:9" ht="12.75" x14ac:dyDescent="0.2">
      <c r="B102" s="343"/>
      <c r="C102" s="343"/>
      <c r="D102" s="130"/>
      <c r="E102" s="134"/>
      <c r="I102" s="14"/>
    </row>
    <row r="103" spans="2:9" ht="12.75" x14ac:dyDescent="0.2">
      <c r="B103" s="343"/>
      <c r="C103" s="343"/>
      <c r="D103" s="130"/>
      <c r="E103" s="131"/>
      <c r="I103" s="14"/>
    </row>
    <row r="104" spans="2:9" ht="12.75" x14ac:dyDescent="0.2">
      <c r="B104" s="343"/>
      <c r="C104" s="343"/>
      <c r="D104" s="130"/>
      <c r="E104" s="134"/>
      <c r="I104" s="14"/>
    </row>
    <row r="105" spans="2:9" ht="12.75" x14ac:dyDescent="0.2">
      <c r="B105" s="343"/>
      <c r="C105" s="343"/>
      <c r="D105" s="130"/>
      <c r="E105" s="134"/>
      <c r="I105" s="14"/>
    </row>
    <row r="106" spans="2:9" ht="12.75" x14ac:dyDescent="0.2">
      <c r="B106" s="343"/>
      <c r="C106" s="343"/>
      <c r="D106" s="130"/>
      <c r="E106" s="134"/>
      <c r="I106" s="14"/>
    </row>
    <row r="107" spans="2:9" ht="12.75" x14ac:dyDescent="0.2">
      <c r="B107" s="24"/>
      <c r="C107" s="135"/>
      <c r="D107" s="135"/>
      <c r="E107" s="24"/>
      <c r="I107" s="14"/>
    </row>
    <row r="108" spans="2:9" ht="12.75" x14ac:dyDescent="0.2">
      <c r="B108" s="343"/>
      <c r="C108" s="343"/>
      <c r="D108" s="130"/>
      <c r="E108" s="136"/>
      <c r="I108" s="14"/>
    </row>
    <row r="109" spans="2:9" ht="12.75" x14ac:dyDescent="0.2">
      <c r="B109" s="356"/>
      <c r="C109" s="356"/>
      <c r="D109" s="137"/>
      <c r="E109" s="138"/>
      <c r="I109" s="14"/>
    </row>
    <row r="110" spans="2:9" ht="12.75" x14ac:dyDescent="0.2">
      <c r="B110" s="343"/>
      <c r="C110" s="343"/>
      <c r="D110" s="130"/>
      <c r="E110" s="134"/>
      <c r="I110" s="14"/>
    </row>
    <row r="111" spans="2:9" ht="12.75" x14ac:dyDescent="0.2">
      <c r="B111" s="356"/>
      <c r="C111" s="356"/>
      <c r="D111" s="137"/>
      <c r="E111" s="138"/>
      <c r="I111" s="14"/>
    </row>
    <row r="112" spans="2:9" ht="12.75" x14ac:dyDescent="0.2">
      <c r="B112" s="343"/>
      <c r="C112" s="343"/>
      <c r="D112" s="130"/>
      <c r="E112" s="132"/>
      <c r="I112" s="14"/>
    </row>
    <row r="113" spans="2:9" ht="12.75" x14ac:dyDescent="0.2">
      <c r="B113" s="356"/>
      <c r="C113" s="356"/>
      <c r="D113" s="137"/>
      <c r="E113" s="138"/>
      <c r="I113" s="14"/>
    </row>
    <row r="114" spans="2:9" ht="12.75" x14ac:dyDescent="0.2">
      <c r="B114" s="343"/>
      <c r="C114" s="343"/>
      <c r="D114" s="130"/>
      <c r="E114" s="134"/>
      <c r="I114" s="14"/>
    </row>
    <row r="115" spans="2:9" x14ac:dyDescent="0.2">
      <c r="I115" s="14"/>
    </row>
    <row r="116" spans="2:9" x14ac:dyDescent="0.2">
      <c r="I116" s="14"/>
    </row>
    <row r="117" spans="2:9" x14ac:dyDescent="0.2">
      <c r="I117" s="14"/>
    </row>
    <row r="118" spans="2:9" x14ac:dyDescent="0.2">
      <c r="I118" s="14"/>
    </row>
    <row r="119" spans="2:9" x14ac:dyDescent="0.2">
      <c r="I119" s="14"/>
    </row>
    <row r="120" spans="2:9" x14ac:dyDescent="0.2">
      <c r="I120" s="14"/>
    </row>
    <row r="121" spans="2:9" x14ac:dyDescent="0.2">
      <c r="I121" s="14"/>
    </row>
    <row r="122" spans="2:9" x14ac:dyDescent="0.2">
      <c r="I122" s="14"/>
    </row>
    <row r="123" spans="2:9" x14ac:dyDescent="0.2">
      <c r="I123" s="14"/>
    </row>
    <row r="124" spans="2:9" x14ac:dyDescent="0.2">
      <c r="I124" s="14"/>
    </row>
    <row r="125" spans="2:9" x14ac:dyDescent="0.2">
      <c r="I125" s="14"/>
    </row>
    <row r="126" spans="2:9" x14ac:dyDescent="0.2">
      <c r="I126" s="14"/>
    </row>
    <row r="127" spans="2:9" x14ac:dyDescent="0.2">
      <c r="I127" s="14"/>
    </row>
    <row r="128" spans="2:9" x14ac:dyDescent="0.2">
      <c r="I128" s="14"/>
    </row>
    <row r="129" spans="9:9" x14ac:dyDescent="0.2">
      <c r="I129" s="14"/>
    </row>
    <row r="130" spans="9:9" x14ac:dyDescent="0.2">
      <c r="I130" s="14"/>
    </row>
    <row r="131" spans="9:9" x14ac:dyDescent="0.2">
      <c r="I131" s="14"/>
    </row>
    <row r="132" spans="9:9" x14ac:dyDescent="0.2">
      <c r="I132" s="14"/>
    </row>
    <row r="133" spans="9:9" x14ac:dyDescent="0.2">
      <c r="I133" s="14"/>
    </row>
    <row r="134" spans="9:9" x14ac:dyDescent="0.2">
      <c r="I134" s="14"/>
    </row>
    <row r="135" spans="9:9" x14ac:dyDescent="0.2">
      <c r="I135" s="14"/>
    </row>
    <row r="136" spans="9:9" x14ac:dyDescent="0.2">
      <c r="I136" s="14"/>
    </row>
    <row r="137" spans="9:9" x14ac:dyDescent="0.2">
      <c r="I137" s="14"/>
    </row>
    <row r="138" spans="9:9" x14ac:dyDescent="0.2">
      <c r="I138" s="14"/>
    </row>
    <row r="139" spans="9:9" x14ac:dyDescent="0.2">
      <c r="I139" s="14"/>
    </row>
    <row r="140" spans="9:9" x14ac:dyDescent="0.2">
      <c r="I140" s="14"/>
    </row>
    <row r="141" spans="9:9" x14ac:dyDescent="0.2">
      <c r="I141" s="14"/>
    </row>
    <row r="142" spans="9:9" x14ac:dyDescent="0.2">
      <c r="I142" s="14"/>
    </row>
    <row r="143" spans="9:9" x14ac:dyDescent="0.2">
      <c r="I143" s="14"/>
    </row>
    <row r="144" spans="9:9" x14ac:dyDescent="0.2">
      <c r="I144" s="14"/>
    </row>
    <row r="145" spans="9:9" x14ac:dyDescent="0.2">
      <c r="I145" s="14"/>
    </row>
    <row r="146" spans="9:9" x14ac:dyDescent="0.2">
      <c r="I146" s="14"/>
    </row>
    <row r="147" spans="9:9" x14ac:dyDescent="0.2">
      <c r="I147" s="14"/>
    </row>
    <row r="148" spans="9:9" x14ac:dyDescent="0.2">
      <c r="I148" s="14"/>
    </row>
    <row r="149" spans="9:9" x14ac:dyDescent="0.2">
      <c r="I149" s="14"/>
    </row>
    <row r="150" spans="9:9" x14ac:dyDescent="0.2">
      <c r="I150" s="14"/>
    </row>
    <row r="151" spans="9:9" x14ac:dyDescent="0.2">
      <c r="I151" s="14"/>
    </row>
    <row r="152" spans="9:9" x14ac:dyDescent="0.2">
      <c r="I152" s="14"/>
    </row>
    <row r="153" spans="9:9" x14ac:dyDescent="0.2">
      <c r="I153" s="14"/>
    </row>
    <row r="154" spans="9:9" x14ac:dyDescent="0.2">
      <c r="I154" s="14"/>
    </row>
    <row r="155" spans="9:9" x14ac:dyDescent="0.2">
      <c r="I155" s="14"/>
    </row>
    <row r="156" spans="9:9" x14ac:dyDescent="0.2">
      <c r="I156" s="14"/>
    </row>
    <row r="157" spans="9:9" x14ac:dyDescent="0.2">
      <c r="I157" s="14"/>
    </row>
    <row r="158" spans="9:9" x14ac:dyDescent="0.2">
      <c r="I158" s="14"/>
    </row>
    <row r="159" spans="9:9" x14ac:dyDescent="0.2">
      <c r="I159" s="14"/>
    </row>
    <row r="160" spans="9:9" x14ac:dyDescent="0.2">
      <c r="I160" s="14"/>
    </row>
    <row r="161" spans="9:9" x14ac:dyDescent="0.2">
      <c r="I161" s="14"/>
    </row>
    <row r="162" spans="9:9" x14ac:dyDescent="0.2">
      <c r="I162" s="14"/>
    </row>
    <row r="163" spans="9:9" x14ac:dyDescent="0.2">
      <c r="I163" s="14"/>
    </row>
    <row r="164" spans="9:9" x14ac:dyDescent="0.2">
      <c r="I164" s="14"/>
    </row>
    <row r="165" spans="9:9" x14ac:dyDescent="0.2">
      <c r="I165" s="14"/>
    </row>
  </sheetData>
  <mergeCells count="49">
    <mergeCell ref="B113:C113"/>
    <mergeCell ref="B114:C114"/>
    <mergeCell ref="B106:C106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12:C112"/>
    <mergeCell ref="E96:F96"/>
    <mergeCell ref="E97:F97"/>
    <mergeCell ref="E98:F98"/>
    <mergeCell ref="B100:C100"/>
    <mergeCell ref="B101:C101"/>
    <mergeCell ref="E90:F90"/>
    <mergeCell ref="E92:F92"/>
    <mergeCell ref="E93:F93"/>
    <mergeCell ref="E94:F94"/>
    <mergeCell ref="E95:F95"/>
    <mergeCell ref="E85:F85"/>
    <mergeCell ref="E86:F86"/>
    <mergeCell ref="E87:F87"/>
    <mergeCell ref="E88:F88"/>
    <mergeCell ref="E89:F89"/>
    <mergeCell ref="E83:F83"/>
    <mergeCell ref="E84:F84"/>
    <mergeCell ref="D23:D24"/>
    <mergeCell ref="B1:G1"/>
    <mergeCell ref="D27:D28"/>
    <mergeCell ref="B3:G3"/>
    <mergeCell ref="B51:G51"/>
    <mergeCell ref="B2:G2"/>
    <mergeCell ref="C4:E4"/>
    <mergeCell ref="F23:F24"/>
    <mergeCell ref="G23:G24"/>
    <mergeCell ref="D25:D26"/>
    <mergeCell ref="G33:G34"/>
    <mergeCell ref="F25:F26"/>
    <mergeCell ref="G25:G26"/>
    <mergeCell ref="E81:F81"/>
    <mergeCell ref="G29:G30"/>
    <mergeCell ref="B29:B30"/>
    <mergeCell ref="D33:D34"/>
    <mergeCell ref="F33:F34"/>
    <mergeCell ref="C52:E52"/>
    <mergeCell ref="F29:F30"/>
  </mergeCells>
  <phoneticPr fontId="0" type="noConversion"/>
  <printOptions horizontalCentered="1" verticalCentered="1"/>
  <pageMargins left="0" right="0" top="0" bottom="0" header="1.1811024E-2" footer="0.3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opLeftCell="A10" workbookViewId="0">
      <selection activeCell="F57" sqref="F57"/>
    </sheetView>
  </sheetViews>
  <sheetFormatPr defaultColWidth="9.140625" defaultRowHeight="12.75" x14ac:dyDescent="0.2"/>
  <cols>
    <col min="1" max="1" width="5.140625" style="16" customWidth="1"/>
    <col min="2" max="3" width="3.7109375" style="12" customWidth="1"/>
    <col min="4" max="4" width="57.7109375" style="16" customWidth="1"/>
    <col min="5" max="6" width="15.7109375" style="36" customWidth="1"/>
    <col min="7" max="7" width="1.42578125" style="16" customWidth="1"/>
    <col min="8" max="16384" width="9.140625" style="16"/>
  </cols>
  <sheetData>
    <row r="2" spans="2:6" ht="18" x14ac:dyDescent="0.2">
      <c r="B2" s="357" t="s">
        <v>159</v>
      </c>
      <c r="C2" s="358"/>
      <c r="D2" s="358"/>
      <c r="E2" s="359"/>
    </row>
    <row r="3" spans="2:6" ht="18.75" x14ac:dyDescent="0.2">
      <c r="B3" s="360" t="s">
        <v>187</v>
      </c>
      <c r="C3" s="361"/>
      <c r="D3" s="361"/>
      <c r="E3" s="362"/>
    </row>
    <row r="5" spans="2:6" s="35" customFormat="1" ht="15" x14ac:dyDescent="0.2">
      <c r="B5" s="92"/>
      <c r="C5" s="93"/>
      <c r="D5" s="88"/>
      <c r="E5" s="90">
        <v>2015</v>
      </c>
      <c r="F5" s="90">
        <v>2014</v>
      </c>
    </row>
    <row r="6" spans="2:6" s="35" customFormat="1" ht="15.75" customHeight="1" x14ac:dyDescent="0.2">
      <c r="B6" s="94" t="s">
        <v>93</v>
      </c>
      <c r="C6" s="93" t="s">
        <v>160</v>
      </c>
      <c r="D6" s="84"/>
      <c r="E6" s="83"/>
      <c r="F6" s="83"/>
    </row>
    <row r="7" spans="2:6" s="35" customFormat="1" ht="15.75" customHeight="1" x14ac:dyDescent="0.2">
      <c r="B7" s="42"/>
      <c r="C7" s="39"/>
      <c r="D7" s="29" t="s">
        <v>188</v>
      </c>
      <c r="E7" s="145">
        <f>'PASH 1'!F64</f>
        <v>0</v>
      </c>
      <c r="F7" s="150">
        <f>'PASH 1'!G64</f>
        <v>0</v>
      </c>
    </row>
    <row r="8" spans="2:6" s="35" customFormat="1" ht="15.75" customHeight="1" x14ac:dyDescent="0.2">
      <c r="B8" s="42"/>
      <c r="C8" s="39"/>
      <c r="D8" s="29" t="s">
        <v>189</v>
      </c>
      <c r="E8" s="145"/>
      <c r="F8" s="150"/>
    </row>
    <row r="9" spans="2:6" s="35" customFormat="1" ht="15.75" customHeight="1" x14ac:dyDescent="0.2">
      <c r="B9" s="42"/>
      <c r="C9" s="39"/>
      <c r="D9" s="29" t="s">
        <v>190</v>
      </c>
      <c r="E9" s="145"/>
      <c r="F9" s="150"/>
    </row>
    <row r="10" spans="2:6" s="35" customFormat="1" ht="15.75" customHeight="1" x14ac:dyDescent="0.2">
      <c r="B10" s="42"/>
      <c r="C10" s="39"/>
      <c r="D10" s="29" t="s">
        <v>191</v>
      </c>
      <c r="E10" s="145"/>
      <c r="F10" s="150"/>
    </row>
    <row r="11" spans="2:6" s="35" customFormat="1" ht="15.75" customHeight="1" x14ac:dyDescent="0.2">
      <c r="B11" s="42"/>
      <c r="C11" s="39"/>
      <c r="D11" s="29" t="s">
        <v>124</v>
      </c>
      <c r="E11" s="145">
        <f>-'PASH 1'!F19</f>
        <v>5203425</v>
      </c>
      <c r="F11" s="150">
        <f>-'PASH 1'!G19</f>
        <v>5801223</v>
      </c>
    </row>
    <row r="12" spans="2:6" s="35" customFormat="1" ht="15.75" customHeight="1" x14ac:dyDescent="0.2">
      <c r="B12" s="42"/>
      <c r="C12" s="39"/>
      <c r="D12" s="29" t="s">
        <v>123</v>
      </c>
      <c r="E12" s="145"/>
      <c r="F12" s="150"/>
    </row>
    <row r="13" spans="2:6" s="35" customFormat="1" ht="15.75" customHeight="1" x14ac:dyDescent="0.2">
      <c r="B13" s="42"/>
      <c r="C13" s="39"/>
      <c r="D13" s="29" t="s">
        <v>192</v>
      </c>
      <c r="E13" s="145"/>
      <c r="F13" s="150"/>
    </row>
    <row r="14" spans="2:6" s="35" customFormat="1" ht="15.75" customHeight="1" x14ac:dyDescent="0.2">
      <c r="B14" s="42"/>
      <c r="C14" s="39"/>
      <c r="D14" s="29" t="s">
        <v>193</v>
      </c>
      <c r="E14" s="145"/>
      <c r="F14" s="150"/>
    </row>
    <row r="15" spans="2:6" s="35" customFormat="1" ht="15.75" customHeight="1" x14ac:dyDescent="0.2">
      <c r="B15" s="42"/>
      <c r="C15" s="39"/>
      <c r="D15" s="29" t="s">
        <v>194</v>
      </c>
      <c r="E15" s="145"/>
      <c r="F15" s="150"/>
    </row>
    <row r="16" spans="2:6" s="35" customFormat="1" ht="15.75" customHeight="1" x14ac:dyDescent="0.2">
      <c r="B16" s="42"/>
      <c r="C16" s="39"/>
      <c r="D16" s="29" t="s">
        <v>195</v>
      </c>
      <c r="E16" s="145">
        <f>-(Aktivet!F14-Aktivet!G14)</f>
        <v>-2293169</v>
      </c>
      <c r="F16" s="150">
        <v>0</v>
      </c>
    </row>
    <row r="17" spans="2:6" s="35" customFormat="1" ht="15.75" customHeight="1" x14ac:dyDescent="0.2">
      <c r="B17" s="42"/>
      <c r="C17" s="39"/>
      <c r="D17" s="29" t="s">
        <v>196</v>
      </c>
      <c r="E17" s="145">
        <f>-(Aktivet!F21-Aktivet!G21)</f>
        <v>-496779</v>
      </c>
      <c r="F17" s="167">
        <v>0</v>
      </c>
    </row>
    <row r="18" spans="2:6" s="35" customFormat="1" ht="15.75" customHeight="1" x14ac:dyDescent="0.2">
      <c r="B18" s="42"/>
      <c r="C18" s="39"/>
      <c r="D18" s="29" t="s">
        <v>197</v>
      </c>
      <c r="E18" s="145">
        <f>Pasivet!F39-Pasivet!G39</f>
        <v>-236770</v>
      </c>
      <c r="F18" s="167">
        <v>0</v>
      </c>
    </row>
    <row r="19" spans="2:6" s="35" customFormat="1" ht="15.75" customHeight="1" x14ac:dyDescent="0.2">
      <c r="B19" s="42"/>
      <c r="C19" s="39"/>
      <c r="D19" s="29" t="s">
        <v>198</v>
      </c>
      <c r="E19" s="145"/>
      <c r="F19" s="150"/>
    </row>
    <row r="20" spans="2:6" s="35" customFormat="1" ht="15.75" customHeight="1" x14ac:dyDescent="0.2">
      <c r="B20" s="42"/>
      <c r="C20" s="39" t="s">
        <v>162</v>
      </c>
      <c r="D20" s="29"/>
      <c r="E20" s="144">
        <f>E7+E8+E9+E10+E11+E12+E13+E14+E15+E16+E17+E18+E19</f>
        <v>2176707</v>
      </c>
      <c r="F20" s="146">
        <f>SUM(F7:F19)</f>
        <v>5801223</v>
      </c>
    </row>
    <row r="21" spans="2:6" s="35" customFormat="1" ht="15.75" customHeight="1" x14ac:dyDescent="0.2">
      <c r="B21" s="38" t="s">
        <v>93</v>
      </c>
      <c r="C21" s="39" t="s">
        <v>163</v>
      </c>
      <c r="D21" s="29"/>
      <c r="E21" s="146">
        <f>E22+E23+E24+E25+E26+E27+E28</f>
        <v>-10292546</v>
      </c>
      <c r="F21" s="145">
        <f>F24</f>
        <v>0</v>
      </c>
    </row>
    <row r="22" spans="2:6" s="35" customFormat="1" ht="15.75" customHeight="1" x14ac:dyDescent="0.2">
      <c r="B22" s="42"/>
      <c r="C22" s="39"/>
      <c r="D22" s="29" t="s">
        <v>164</v>
      </c>
      <c r="E22" s="145"/>
      <c r="F22" s="145"/>
    </row>
    <row r="23" spans="2:6" s="35" customFormat="1" ht="15.75" customHeight="1" x14ac:dyDescent="0.2">
      <c r="B23" s="42"/>
      <c r="C23" s="39"/>
      <c r="D23" s="29" t="s">
        <v>165</v>
      </c>
      <c r="E23" s="145"/>
      <c r="F23" s="145"/>
    </row>
    <row r="24" spans="2:6" s="35" customFormat="1" ht="15.75" customHeight="1" x14ac:dyDescent="0.2">
      <c r="B24" s="42"/>
      <c r="C24" s="39"/>
      <c r="D24" s="29" t="s">
        <v>166</v>
      </c>
      <c r="E24" s="145">
        <f>-(Aktivet!F58-Aktivet!G58+E11)</f>
        <v>-10292546</v>
      </c>
      <c r="F24" s="145">
        <v>0</v>
      </c>
    </row>
    <row r="25" spans="2:6" s="35" customFormat="1" ht="15.75" customHeight="1" x14ac:dyDescent="0.2">
      <c r="B25" s="42"/>
      <c r="C25" s="39"/>
      <c r="D25" s="29" t="s">
        <v>167</v>
      </c>
      <c r="E25" s="145"/>
      <c r="F25" s="145"/>
    </row>
    <row r="26" spans="2:6" s="35" customFormat="1" ht="15.75" customHeight="1" x14ac:dyDescent="0.2">
      <c r="B26" s="42"/>
      <c r="C26" s="39"/>
      <c r="D26" s="29" t="s">
        <v>168</v>
      </c>
      <c r="E26" s="145"/>
      <c r="F26" s="145"/>
    </row>
    <row r="27" spans="2:6" s="35" customFormat="1" ht="15.75" customHeight="1" x14ac:dyDescent="0.2">
      <c r="B27" s="42"/>
      <c r="C27" s="39"/>
      <c r="D27" s="29" t="s">
        <v>169</v>
      </c>
      <c r="E27" s="145"/>
      <c r="F27" s="145"/>
    </row>
    <row r="28" spans="2:6" s="35" customFormat="1" ht="15.75" customHeight="1" x14ac:dyDescent="0.2">
      <c r="B28" s="42"/>
      <c r="C28" s="39"/>
      <c r="D28" s="29" t="s">
        <v>170</v>
      </c>
      <c r="E28" s="145"/>
      <c r="F28" s="145"/>
    </row>
    <row r="29" spans="2:6" s="35" customFormat="1" ht="15.75" customHeight="1" x14ac:dyDescent="0.2">
      <c r="B29" s="42"/>
      <c r="C29" s="39" t="s">
        <v>171</v>
      </c>
      <c r="D29" s="29"/>
      <c r="E29" s="144"/>
      <c r="F29" s="144"/>
    </row>
    <row r="30" spans="2:6" s="35" customFormat="1" ht="15.75" customHeight="1" x14ac:dyDescent="0.2">
      <c r="B30" s="38" t="s">
        <v>93</v>
      </c>
      <c r="C30" s="39" t="s">
        <v>172</v>
      </c>
      <c r="D30" s="29"/>
      <c r="E30" s="145"/>
      <c r="F30" s="145"/>
    </row>
    <row r="31" spans="2:6" s="35" customFormat="1" ht="15.75" customHeight="1" x14ac:dyDescent="0.2">
      <c r="B31" s="42"/>
      <c r="C31" s="39"/>
      <c r="D31" s="29" t="s">
        <v>173</v>
      </c>
      <c r="E31" s="145">
        <f>Pasivet!F51-Pasivet!G51-Pasivet!F49</f>
        <v>0</v>
      </c>
      <c r="F31" s="145">
        <v>0</v>
      </c>
    </row>
    <row r="32" spans="2:6" s="35" customFormat="1" ht="15.75" customHeight="1" x14ac:dyDescent="0.2">
      <c r="B32" s="42"/>
      <c r="C32" s="39"/>
      <c r="D32" s="29" t="s">
        <v>174</v>
      </c>
      <c r="E32" s="145">
        <v>0</v>
      </c>
      <c r="F32" s="145">
        <v>0</v>
      </c>
    </row>
    <row r="33" spans="2:6" s="35" customFormat="1" ht="15.75" customHeight="1" x14ac:dyDescent="0.2">
      <c r="B33" s="42"/>
      <c r="C33" s="39"/>
      <c r="D33" s="29" t="s">
        <v>175</v>
      </c>
      <c r="E33" s="145">
        <v>0</v>
      </c>
      <c r="F33" s="145">
        <v>0</v>
      </c>
    </row>
    <row r="34" spans="2:6" s="35" customFormat="1" ht="15.75" customHeight="1" x14ac:dyDescent="0.2">
      <c r="B34" s="42"/>
      <c r="C34" s="39"/>
      <c r="D34" s="29" t="s">
        <v>176</v>
      </c>
      <c r="E34" s="145">
        <v>0</v>
      </c>
      <c r="F34" s="145">
        <v>0</v>
      </c>
    </row>
    <row r="35" spans="2:6" s="35" customFormat="1" ht="15.75" customHeight="1" x14ac:dyDescent="0.2">
      <c r="B35" s="42"/>
      <c r="C35" s="39"/>
      <c r="D35" s="29" t="s">
        <v>177</v>
      </c>
      <c r="E35" s="145">
        <v>0</v>
      </c>
      <c r="F35" s="145">
        <v>0</v>
      </c>
    </row>
    <row r="36" spans="2:6" s="35" customFormat="1" ht="15.75" customHeight="1" x14ac:dyDescent="0.2">
      <c r="B36" s="42"/>
      <c r="C36" s="39"/>
      <c r="D36" s="29" t="s">
        <v>178</v>
      </c>
      <c r="E36" s="145">
        <v>0</v>
      </c>
      <c r="F36" s="145">
        <v>0</v>
      </c>
    </row>
    <row r="37" spans="2:6" s="35" customFormat="1" ht="15.75" customHeight="1" x14ac:dyDescent="0.2">
      <c r="B37" s="42"/>
      <c r="C37" s="39"/>
      <c r="D37" s="29" t="s">
        <v>179</v>
      </c>
      <c r="E37" s="145">
        <v>0</v>
      </c>
      <c r="F37" s="145">
        <v>0</v>
      </c>
    </row>
    <row r="38" spans="2:6" s="35" customFormat="1" ht="15.75" customHeight="1" x14ac:dyDescent="0.2">
      <c r="B38" s="42"/>
      <c r="C38" s="39"/>
      <c r="D38" s="29" t="s">
        <v>180</v>
      </c>
      <c r="E38" s="145">
        <v>0</v>
      </c>
      <c r="F38" s="145">
        <v>0</v>
      </c>
    </row>
    <row r="39" spans="2:6" s="35" customFormat="1" ht="15.75" customHeight="1" x14ac:dyDescent="0.2">
      <c r="B39" s="42"/>
      <c r="C39" s="39"/>
      <c r="D39" s="29" t="s">
        <v>161</v>
      </c>
      <c r="E39" s="145">
        <v>0</v>
      </c>
      <c r="F39" s="145">
        <v>0</v>
      </c>
    </row>
    <row r="40" spans="2:6" s="35" customFormat="1" ht="15.75" customHeight="1" x14ac:dyDescent="0.2">
      <c r="B40" s="42"/>
      <c r="C40" s="39"/>
      <c r="D40" s="29" t="s">
        <v>181</v>
      </c>
      <c r="E40" s="145">
        <v>0</v>
      </c>
      <c r="F40" s="145">
        <v>0</v>
      </c>
    </row>
    <row r="41" spans="2:6" s="35" customFormat="1" ht="15.75" customHeight="1" x14ac:dyDescent="0.2">
      <c r="B41" s="42"/>
      <c r="C41" s="39" t="s">
        <v>182</v>
      </c>
      <c r="D41" s="29"/>
      <c r="E41" s="144">
        <f>E31+E32</f>
        <v>0</v>
      </c>
      <c r="F41" s="144">
        <f>SUM(F38:F40)</f>
        <v>0</v>
      </c>
    </row>
    <row r="42" spans="2:6" s="35" customFormat="1" ht="15.75" customHeight="1" x14ac:dyDescent="0.2">
      <c r="B42" s="42"/>
      <c r="C42" s="39"/>
      <c r="D42" s="29"/>
      <c r="E42" s="145"/>
      <c r="F42" s="145"/>
    </row>
    <row r="43" spans="2:6" s="35" customFormat="1" ht="15.75" customHeight="1" x14ac:dyDescent="0.2">
      <c r="B43" s="42"/>
      <c r="C43" s="39" t="s">
        <v>183</v>
      </c>
      <c r="D43" s="29"/>
      <c r="E43" s="144">
        <f>E41+E21+E20</f>
        <v>-8115839</v>
      </c>
      <c r="F43" s="144">
        <f>F41+F21+F20</f>
        <v>5801223</v>
      </c>
    </row>
    <row r="44" spans="2:6" s="35" customFormat="1" ht="15.75" customHeight="1" x14ac:dyDescent="0.2">
      <c r="B44" s="42"/>
      <c r="C44" s="39" t="s">
        <v>184</v>
      </c>
      <c r="D44" s="29"/>
      <c r="E44" s="145">
        <f>F46</f>
        <v>35179720</v>
      </c>
      <c r="F44" s="145">
        <v>0</v>
      </c>
    </row>
    <row r="45" spans="2:6" s="35" customFormat="1" ht="15.75" customHeight="1" x14ac:dyDescent="0.2">
      <c r="B45" s="42"/>
      <c r="C45" s="39"/>
      <c r="D45" s="29" t="s">
        <v>185</v>
      </c>
      <c r="E45" s="145" t="s">
        <v>135</v>
      </c>
      <c r="F45" s="145" t="s">
        <v>135</v>
      </c>
    </row>
    <row r="46" spans="2:6" s="35" customFormat="1" ht="15.75" customHeight="1" x14ac:dyDescent="0.2">
      <c r="B46" s="42"/>
      <c r="C46" s="39" t="s">
        <v>186</v>
      </c>
      <c r="D46" s="29"/>
      <c r="E46" s="144">
        <f>Aktivet!F6</f>
        <v>36873029</v>
      </c>
      <c r="F46" s="144">
        <f>Aktivet!G6</f>
        <v>35179720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A14" workbookViewId="0">
      <selection activeCell="E30" sqref="E30"/>
    </sheetView>
  </sheetViews>
  <sheetFormatPr defaultRowHeight="12.75" x14ac:dyDescent="0.2"/>
  <cols>
    <col min="1" max="1" width="3" customWidth="1"/>
    <col min="2" max="2" width="44.140625" customWidth="1"/>
    <col min="3" max="3" width="12.140625" customWidth="1"/>
    <col min="4" max="4" width="10.28515625" bestFit="1" customWidth="1"/>
    <col min="5" max="5" width="10.42578125" customWidth="1"/>
    <col min="6" max="6" width="10.140625" customWidth="1"/>
    <col min="7" max="7" width="12.42578125" customWidth="1"/>
    <col min="8" max="8" width="10.85546875" customWidth="1"/>
    <col min="9" max="9" width="14.42578125" customWidth="1"/>
    <col min="10" max="10" width="12" customWidth="1"/>
    <col min="11" max="11" width="12.42578125" customWidth="1"/>
    <col min="14" max="14" width="13.85546875" customWidth="1"/>
    <col min="16" max="16" width="13.28515625" customWidth="1"/>
    <col min="17" max="17" width="14.140625" customWidth="1"/>
    <col min="18" max="18" width="13.7109375" customWidth="1"/>
    <col min="19" max="19" width="16.140625" customWidth="1"/>
  </cols>
  <sheetData>
    <row r="2" spans="1:20" x14ac:dyDescent="0.2">
      <c r="A2" s="97"/>
      <c r="B2" s="62" t="s">
        <v>201</v>
      </c>
      <c r="C2" s="97"/>
      <c r="D2" s="97"/>
      <c r="E2" s="97"/>
      <c r="F2" s="96"/>
      <c r="G2" s="96"/>
      <c r="H2" s="96"/>
      <c r="I2" s="96"/>
      <c r="J2" s="96"/>
    </row>
    <row r="3" spans="1:20" x14ac:dyDescent="0.2">
      <c r="A3" s="97"/>
      <c r="B3" s="98" t="s">
        <v>202</v>
      </c>
      <c r="C3" s="97"/>
      <c r="D3" s="97"/>
      <c r="E3" s="97"/>
    </row>
    <row r="4" spans="1:20" x14ac:dyDescent="0.2">
      <c r="A4" s="99"/>
      <c r="B4" s="100"/>
      <c r="C4" s="99"/>
      <c r="D4" s="99"/>
      <c r="E4" s="99"/>
      <c r="F4" s="97"/>
      <c r="G4" s="97"/>
      <c r="H4" s="97"/>
      <c r="I4" s="97"/>
      <c r="J4" s="97"/>
      <c r="K4" s="97"/>
    </row>
    <row r="5" spans="1:20" x14ac:dyDescent="0.2">
      <c r="F5" s="97"/>
      <c r="G5" s="97"/>
      <c r="H5" s="97"/>
      <c r="I5" s="97"/>
      <c r="J5" s="97"/>
      <c r="K5" s="97"/>
    </row>
    <row r="6" spans="1:20" x14ac:dyDescent="0.2">
      <c r="A6" s="96"/>
      <c r="B6" s="363" t="s">
        <v>212</v>
      </c>
      <c r="C6" s="364"/>
      <c r="D6" s="364"/>
      <c r="E6" s="364"/>
      <c r="F6" s="364"/>
      <c r="G6" s="101"/>
      <c r="H6" s="101"/>
      <c r="I6" s="99"/>
      <c r="J6" s="99"/>
      <c r="K6" s="99"/>
    </row>
    <row r="7" spans="1:20" ht="39" thickBot="1" x14ac:dyDescent="0.3">
      <c r="A7" s="102"/>
      <c r="B7" s="102"/>
      <c r="C7" s="103" t="s">
        <v>203</v>
      </c>
      <c r="D7" s="103" t="s">
        <v>204</v>
      </c>
      <c r="E7" s="126" t="s">
        <v>237</v>
      </c>
      <c r="F7" s="126" t="s">
        <v>104</v>
      </c>
      <c r="G7" s="126" t="s">
        <v>220</v>
      </c>
      <c r="H7" s="126" t="s">
        <v>221</v>
      </c>
      <c r="I7" s="103" t="s">
        <v>205</v>
      </c>
      <c r="J7" s="126" t="s">
        <v>219</v>
      </c>
      <c r="K7" s="103" t="s">
        <v>27</v>
      </c>
      <c r="M7" s="171"/>
      <c r="N7" s="160"/>
      <c r="O7" s="160"/>
      <c r="P7" s="160"/>
      <c r="Q7" s="160"/>
      <c r="R7" s="160"/>
      <c r="S7" s="160"/>
      <c r="T7" s="156"/>
    </row>
    <row r="8" spans="1:20" ht="15.75" thickTop="1" x14ac:dyDescent="0.25">
      <c r="A8" s="104"/>
      <c r="B8" s="105"/>
      <c r="C8" s="105"/>
      <c r="D8" s="106"/>
      <c r="E8" s="105"/>
      <c r="F8" s="105"/>
      <c r="G8" s="105"/>
      <c r="H8" s="105"/>
      <c r="I8" s="105"/>
      <c r="J8" s="123"/>
      <c r="K8" s="107"/>
      <c r="M8" s="155"/>
      <c r="N8" s="274"/>
      <c r="O8" s="274"/>
      <c r="P8" s="274"/>
      <c r="Q8" s="274"/>
      <c r="R8" s="274"/>
      <c r="S8" s="274"/>
      <c r="T8" s="275"/>
    </row>
    <row r="9" spans="1:20" ht="15" x14ac:dyDescent="0.25">
      <c r="A9" s="108"/>
      <c r="B9" s="119" t="s">
        <v>210</v>
      </c>
      <c r="C9" s="162">
        <v>33500000</v>
      </c>
      <c r="D9" s="128"/>
      <c r="E9" s="106">
        <v>0</v>
      </c>
      <c r="F9" s="159">
        <f>Pasivet!G45</f>
        <v>1539800</v>
      </c>
      <c r="G9" s="157">
        <f>Pasivet!G46</f>
        <v>1808792</v>
      </c>
      <c r="H9" s="106">
        <f>Pasivet!G47</f>
        <v>727977</v>
      </c>
      <c r="I9" s="106">
        <v>0</v>
      </c>
      <c r="J9" s="124"/>
      <c r="K9" s="109">
        <f>C9+D9+E9+F9+G9+H9+I9+J9</f>
        <v>37576569</v>
      </c>
      <c r="M9" s="155"/>
      <c r="N9" s="161"/>
      <c r="O9" s="158"/>
      <c r="P9" s="158"/>
      <c r="Q9" s="158"/>
      <c r="R9" s="158"/>
      <c r="S9" s="158"/>
      <c r="T9" s="158"/>
    </row>
    <row r="10" spans="1:20" ht="15" x14ac:dyDescent="0.2">
      <c r="A10" s="108"/>
      <c r="B10" s="120" t="s">
        <v>206</v>
      </c>
      <c r="C10" s="106"/>
      <c r="D10" s="106">
        <v>0</v>
      </c>
      <c r="E10" s="106"/>
      <c r="F10" s="106"/>
      <c r="G10" s="106"/>
      <c r="H10" s="106"/>
      <c r="I10" s="106">
        <v>0</v>
      </c>
      <c r="J10" s="124"/>
      <c r="K10" s="109">
        <f t="shared" ref="K10:K25" si="0">C10+D10+E10+F10+G10+H10+I10+J10</f>
        <v>0</v>
      </c>
      <c r="M10" s="277"/>
      <c r="N10" s="278"/>
      <c r="O10" s="279"/>
      <c r="P10" s="279"/>
      <c r="Q10" s="279"/>
      <c r="R10" s="279"/>
      <c r="S10" s="279"/>
      <c r="T10" s="280"/>
    </row>
    <row r="11" spans="1:20" ht="15" x14ac:dyDescent="0.25">
      <c r="A11" s="108"/>
      <c r="B11" s="119" t="s">
        <v>207</v>
      </c>
      <c r="C11" s="106"/>
      <c r="D11" s="106">
        <v>0</v>
      </c>
      <c r="E11" s="106">
        <v>0</v>
      </c>
      <c r="F11" s="106"/>
      <c r="G11" s="106"/>
      <c r="H11" s="106"/>
      <c r="I11" s="106">
        <f>I9</f>
        <v>0</v>
      </c>
      <c r="J11" s="124"/>
      <c r="K11" s="109">
        <f t="shared" si="0"/>
        <v>0</v>
      </c>
      <c r="M11" s="158"/>
      <c r="N11" s="161"/>
      <c r="O11" s="158"/>
      <c r="P11" s="158"/>
      <c r="Q11" s="158"/>
      <c r="R11" s="158"/>
      <c r="S11" s="158"/>
      <c r="T11" s="281"/>
    </row>
    <row r="12" spans="1:20" ht="18.75" x14ac:dyDescent="0.25">
      <c r="A12" s="108"/>
      <c r="B12" s="122" t="s">
        <v>216</v>
      </c>
      <c r="C12" s="106"/>
      <c r="D12" s="106"/>
      <c r="E12" s="106"/>
      <c r="F12" s="106"/>
      <c r="G12" s="106"/>
      <c r="H12" s="106"/>
      <c r="I12" s="106"/>
      <c r="J12" s="124"/>
      <c r="K12" s="109">
        <f t="shared" si="0"/>
        <v>0</v>
      </c>
      <c r="M12" s="282"/>
      <c r="N12" s="283"/>
      <c r="O12" s="284"/>
      <c r="P12" s="285"/>
      <c r="Q12" s="174"/>
      <c r="R12" s="174"/>
      <c r="S12" s="286"/>
      <c r="T12" s="287"/>
    </row>
    <row r="13" spans="1:20" ht="18.75" x14ac:dyDescent="0.25">
      <c r="A13" s="108"/>
      <c r="B13" s="120" t="s">
        <v>217</v>
      </c>
      <c r="C13" s="106"/>
      <c r="D13" s="106"/>
      <c r="E13" s="106"/>
      <c r="F13" s="106"/>
      <c r="G13" s="106"/>
      <c r="H13" s="106"/>
      <c r="I13" s="106"/>
      <c r="J13" s="124">
        <f>Pasivet!G49</f>
        <v>8174031</v>
      </c>
      <c r="K13" s="109">
        <f t="shared" si="0"/>
        <v>8174031</v>
      </c>
      <c r="M13" s="158"/>
      <c r="N13" s="283"/>
      <c r="O13" s="284"/>
      <c r="P13" s="285"/>
      <c r="Q13" s="288"/>
      <c r="R13" s="288"/>
      <c r="S13" s="286"/>
      <c r="T13" s="287"/>
    </row>
    <row r="14" spans="1:20" ht="18.75" x14ac:dyDescent="0.25">
      <c r="A14" s="108"/>
      <c r="B14" s="121" t="s">
        <v>218</v>
      </c>
      <c r="C14" s="106"/>
      <c r="D14" s="106"/>
      <c r="E14" s="106"/>
      <c r="F14" s="106"/>
      <c r="G14" s="106"/>
      <c r="H14" s="106"/>
      <c r="I14" s="106">
        <v>0</v>
      </c>
      <c r="J14" s="124"/>
      <c r="K14" s="109">
        <f t="shared" si="0"/>
        <v>0</v>
      </c>
      <c r="M14" s="282"/>
      <c r="N14" s="283"/>
      <c r="O14" s="284"/>
      <c r="P14" s="285"/>
      <c r="Q14" s="288"/>
      <c r="R14" s="288"/>
      <c r="S14" s="286"/>
      <c r="T14" s="287"/>
    </row>
    <row r="15" spans="1:20" ht="18.75" x14ac:dyDescent="0.25">
      <c r="A15" s="108"/>
      <c r="B15" s="120" t="s">
        <v>208</v>
      </c>
      <c r="C15" s="106"/>
      <c r="D15" s="106"/>
      <c r="E15" s="106"/>
      <c r="F15" s="106">
        <v>408700</v>
      </c>
      <c r="G15" s="106">
        <v>408700</v>
      </c>
      <c r="H15" s="106">
        <v>7356631</v>
      </c>
      <c r="I15" s="106"/>
      <c r="J15" s="124"/>
      <c r="K15" s="109">
        <f t="shared" si="0"/>
        <v>8174031</v>
      </c>
      <c r="M15" s="296"/>
      <c r="N15" s="283"/>
      <c r="O15" s="284"/>
      <c r="P15" s="285"/>
      <c r="Q15" s="288"/>
      <c r="R15" s="288"/>
      <c r="S15" s="286"/>
      <c r="T15" s="287"/>
    </row>
    <row r="16" spans="1:20" ht="18.75" x14ac:dyDescent="0.25">
      <c r="A16" s="108"/>
      <c r="B16" s="120" t="s">
        <v>209</v>
      </c>
      <c r="C16" s="106"/>
      <c r="D16" s="106"/>
      <c r="E16" s="106"/>
      <c r="F16" s="106"/>
      <c r="G16" s="106"/>
      <c r="H16" s="106"/>
      <c r="I16" s="106"/>
      <c r="J16" s="124"/>
      <c r="K16" s="109">
        <f t="shared" si="0"/>
        <v>0</v>
      </c>
      <c r="M16" s="296"/>
      <c r="N16" s="283"/>
      <c r="O16" s="289"/>
      <c r="P16" s="290"/>
      <c r="Q16" s="174"/>
      <c r="R16" s="174"/>
      <c r="S16" s="286"/>
      <c r="T16" s="287"/>
    </row>
    <row r="17" spans="1:20" ht="18.75" x14ac:dyDescent="0.25">
      <c r="A17" s="108"/>
      <c r="B17" s="119" t="s">
        <v>215</v>
      </c>
      <c r="C17" s="106">
        <f>C11+C13+C14+C15+C16</f>
        <v>0</v>
      </c>
      <c r="D17" s="106">
        <f>D11+D13+D14+D15+D16</f>
        <v>0</v>
      </c>
      <c r="E17" s="106">
        <f>E11+E13+E14+E15+E16</f>
        <v>0</v>
      </c>
      <c r="F17" s="106">
        <f>SUM(F9:F16)</f>
        <v>1948500</v>
      </c>
      <c r="G17" s="106">
        <f>SUM(G9:G16)</f>
        <v>2217492</v>
      </c>
      <c r="H17" s="106">
        <f>SUM(H9:H16)</f>
        <v>8084608</v>
      </c>
      <c r="I17" s="106">
        <f>SUM(I9:I16)</f>
        <v>0</v>
      </c>
      <c r="J17" s="124"/>
      <c r="K17" s="109">
        <f>K9+K15</f>
        <v>45750600</v>
      </c>
      <c r="M17" s="158"/>
      <c r="N17" s="283"/>
      <c r="O17" s="289"/>
      <c r="P17" s="290"/>
      <c r="Q17" s="288"/>
      <c r="R17" s="288"/>
      <c r="S17" s="286"/>
      <c r="T17" s="287"/>
    </row>
    <row r="18" spans="1:20" ht="18.75" x14ac:dyDescent="0.25">
      <c r="A18" s="108"/>
      <c r="B18" s="122" t="s">
        <v>216</v>
      </c>
      <c r="C18" s="106"/>
      <c r="D18" s="106"/>
      <c r="E18" s="106"/>
      <c r="F18" s="106"/>
      <c r="G18" s="106"/>
      <c r="H18" s="106"/>
      <c r="I18" s="106"/>
      <c r="J18" s="124"/>
      <c r="K18" s="109">
        <f t="shared" si="0"/>
        <v>0</v>
      </c>
      <c r="M18" s="158"/>
      <c r="N18" s="283"/>
      <c r="O18" s="289"/>
      <c r="P18" s="290"/>
      <c r="Q18" s="288"/>
      <c r="R18" s="288"/>
      <c r="S18" s="286"/>
      <c r="T18" s="287"/>
    </row>
    <row r="19" spans="1:20" ht="18.75" x14ac:dyDescent="0.25">
      <c r="A19" s="108"/>
      <c r="B19" s="120" t="s">
        <v>217</v>
      </c>
      <c r="C19" s="106"/>
      <c r="D19" s="106">
        <v>0</v>
      </c>
      <c r="E19" s="106"/>
      <c r="F19" s="106"/>
      <c r="G19" s="106"/>
      <c r="H19" s="106"/>
      <c r="I19" s="106">
        <f>'[1]TE ARDHURAT 2015'!F35</f>
        <v>5.1369404300317237E-2</v>
      </c>
      <c r="J19" s="124">
        <f>Pasivet!F49</f>
        <v>9809148</v>
      </c>
      <c r="K19" s="109">
        <f t="shared" si="0"/>
        <v>9809148.0513694044</v>
      </c>
      <c r="M19" s="282"/>
      <c r="N19" s="283"/>
      <c r="O19" s="284"/>
      <c r="P19" s="285"/>
      <c r="Q19" s="174"/>
      <c r="R19" s="174"/>
      <c r="S19" s="286"/>
      <c r="T19" s="291"/>
    </row>
    <row r="20" spans="1:20" ht="18.75" x14ac:dyDescent="0.25">
      <c r="A20" s="108"/>
      <c r="B20" s="121" t="s">
        <v>218</v>
      </c>
      <c r="C20" s="106"/>
      <c r="D20" s="106">
        <v>0</v>
      </c>
      <c r="E20" s="106"/>
      <c r="F20" s="106"/>
      <c r="G20" s="106"/>
      <c r="H20" s="106"/>
      <c r="I20" s="106">
        <f>J17</f>
        <v>0</v>
      </c>
      <c r="J20" s="124">
        <f>-J17</f>
        <v>0</v>
      </c>
      <c r="K20" s="109">
        <f t="shared" si="0"/>
        <v>0</v>
      </c>
      <c r="M20" s="158"/>
      <c r="N20" s="283"/>
      <c r="O20" s="284"/>
      <c r="P20" s="285"/>
      <c r="Q20" s="174"/>
      <c r="R20" s="174"/>
      <c r="S20" s="286"/>
      <c r="T20" s="287"/>
    </row>
    <row r="21" spans="1:20" ht="15" x14ac:dyDescent="0.25">
      <c r="A21" s="108"/>
      <c r="B21" s="120" t="s">
        <v>208</v>
      </c>
      <c r="C21" s="106"/>
      <c r="D21" s="106">
        <v>0</v>
      </c>
      <c r="E21" s="106"/>
      <c r="F21" s="106"/>
      <c r="G21" s="106"/>
      <c r="H21" s="106"/>
      <c r="I21" s="106"/>
      <c r="J21" s="124"/>
      <c r="K21" s="109">
        <f t="shared" si="0"/>
        <v>0</v>
      </c>
      <c r="M21" s="158"/>
      <c r="N21" s="292"/>
      <c r="O21" s="284"/>
      <c r="P21" s="285"/>
      <c r="Q21" s="85"/>
      <c r="R21" s="85"/>
      <c r="S21" s="286"/>
      <c r="T21" s="287"/>
    </row>
    <row r="22" spans="1:20" ht="15" x14ac:dyDescent="0.25">
      <c r="A22" s="108"/>
      <c r="B22" s="120" t="s">
        <v>209</v>
      </c>
      <c r="C22" s="106"/>
      <c r="D22" s="106"/>
      <c r="E22" s="106"/>
      <c r="F22" s="106"/>
      <c r="G22" s="106"/>
      <c r="H22" s="106"/>
      <c r="I22" s="106"/>
      <c r="J22" s="124"/>
      <c r="K22" s="109">
        <f t="shared" si="0"/>
        <v>0</v>
      </c>
      <c r="M22" s="158"/>
      <c r="N22" s="366"/>
      <c r="O22" s="366"/>
      <c r="P22" s="366"/>
      <c r="Q22" s="293"/>
      <c r="R22" s="293"/>
      <c r="S22" s="286"/>
      <c r="T22" s="287"/>
    </row>
    <row r="23" spans="1:20" ht="15" x14ac:dyDescent="0.25">
      <c r="A23" s="108"/>
      <c r="B23" s="120"/>
      <c r="C23" s="106">
        <v>0</v>
      </c>
      <c r="D23" s="106">
        <v>0</v>
      </c>
      <c r="E23" s="106">
        <v>0</v>
      </c>
      <c r="F23" s="106">
        <v>0</v>
      </c>
      <c r="G23" s="106"/>
      <c r="H23" s="106"/>
      <c r="I23" s="106">
        <v>0</v>
      </c>
      <c r="J23" s="124"/>
      <c r="K23" s="109">
        <f t="shared" si="0"/>
        <v>0</v>
      </c>
      <c r="M23" s="158"/>
      <c r="N23" s="294"/>
      <c r="O23" s="286"/>
      <c r="P23" s="286"/>
      <c r="Q23" s="286"/>
      <c r="R23" s="286"/>
      <c r="S23" s="286"/>
      <c r="T23" s="287"/>
    </row>
    <row r="24" spans="1:20" ht="15" x14ac:dyDescent="0.25">
      <c r="A24" s="110"/>
      <c r="B24" s="117"/>
      <c r="C24" s="111"/>
      <c r="D24" s="111"/>
      <c r="E24" s="111"/>
      <c r="F24" s="111"/>
      <c r="G24" s="111"/>
      <c r="H24" s="111"/>
      <c r="I24" s="111"/>
      <c r="J24" s="125"/>
      <c r="K24" s="112">
        <f t="shared" si="0"/>
        <v>0</v>
      </c>
      <c r="M24" s="158"/>
      <c r="N24" s="294"/>
      <c r="O24" s="286"/>
      <c r="P24" s="286"/>
      <c r="Q24" s="286"/>
      <c r="R24" s="286"/>
      <c r="S24" s="286"/>
      <c r="T24" s="287"/>
    </row>
    <row r="25" spans="1:20" ht="15.75" thickBot="1" x14ac:dyDescent="0.3">
      <c r="A25" s="113"/>
      <c r="B25" s="118" t="s">
        <v>215</v>
      </c>
      <c r="C25" s="114">
        <f>C9</f>
        <v>33500000</v>
      </c>
      <c r="D25" s="114">
        <f t="shared" ref="D25:I25" si="1">D19+D17+D20+D21+D22+D23</f>
        <v>0</v>
      </c>
      <c r="E25" s="114">
        <f t="shared" si="1"/>
        <v>0</v>
      </c>
      <c r="F25" s="114">
        <f t="shared" si="1"/>
        <v>1948500</v>
      </c>
      <c r="G25" s="114">
        <f>SUM(G17:G24)</f>
        <v>2217492</v>
      </c>
      <c r="H25" s="114">
        <f>H17</f>
        <v>8084608</v>
      </c>
      <c r="I25" s="114">
        <f t="shared" si="1"/>
        <v>5.1369404300317237E-2</v>
      </c>
      <c r="J25" s="114">
        <f>SUM(J17:J24)</f>
        <v>9809148</v>
      </c>
      <c r="K25" s="154">
        <f t="shared" si="0"/>
        <v>55559748.051369406</v>
      </c>
      <c r="M25" s="158"/>
      <c r="N25" s="294"/>
      <c r="O25" s="286"/>
      <c r="P25" s="286"/>
      <c r="Q25" s="286"/>
      <c r="R25" s="286"/>
      <c r="S25" s="286"/>
      <c r="T25" s="287"/>
    </row>
    <row r="26" spans="1:20" ht="15.75" thickTop="1" x14ac:dyDescent="0.25">
      <c r="F26" s="97"/>
      <c r="G26" s="97"/>
      <c r="H26" s="97"/>
      <c r="I26" s="97"/>
      <c r="J26" s="97"/>
      <c r="K26" s="127"/>
      <c r="M26" s="158"/>
      <c r="N26" s="294"/>
      <c r="O26" s="286"/>
      <c r="P26" s="286"/>
      <c r="Q26" s="286"/>
      <c r="R26" s="286"/>
      <c r="S26" s="286"/>
      <c r="T26" s="287"/>
    </row>
    <row r="27" spans="1:20" ht="15.75" x14ac:dyDescent="0.25">
      <c r="D27" s="115" t="s">
        <v>211</v>
      </c>
      <c r="M27" s="282"/>
      <c r="N27" s="294"/>
      <c r="O27" s="286"/>
      <c r="P27" s="286"/>
      <c r="Q27" s="286"/>
      <c r="R27" s="286"/>
      <c r="S27" s="286"/>
      <c r="T27" s="291"/>
    </row>
    <row r="28" spans="1:20" ht="15" x14ac:dyDescent="0.25">
      <c r="D28" s="116" t="s">
        <v>246</v>
      </c>
      <c r="E28" s="116"/>
      <c r="M28" s="274"/>
      <c r="N28" s="274"/>
      <c r="O28" s="274"/>
      <c r="P28" s="274"/>
      <c r="Q28" s="274"/>
      <c r="R28" s="274"/>
      <c r="S28" s="274"/>
      <c r="T28" s="274"/>
    </row>
    <row r="29" spans="1:20" x14ac:dyDescent="0.2">
      <c r="B29" s="5"/>
      <c r="C29" s="5"/>
      <c r="D29" s="5"/>
      <c r="E29" s="5"/>
      <c r="F29" s="5"/>
      <c r="M29" s="276"/>
      <c r="N29" s="276"/>
      <c r="O29" s="276"/>
      <c r="P29" s="276"/>
      <c r="Q29" s="276"/>
      <c r="R29" s="276"/>
      <c r="S29" s="276"/>
      <c r="T29" s="276"/>
    </row>
    <row r="30" spans="1:20" ht="18.75" x14ac:dyDescent="0.2">
      <c r="B30" s="172"/>
      <c r="C30" s="173"/>
      <c r="D30" s="25"/>
      <c r="E30" s="174"/>
      <c r="F30" s="174"/>
    </row>
    <row r="31" spans="1:20" ht="18.75" x14ac:dyDescent="0.2">
      <c r="B31" s="172"/>
      <c r="C31" s="173"/>
      <c r="D31" s="25"/>
      <c r="E31" s="175"/>
      <c r="F31" s="175"/>
    </row>
    <row r="32" spans="1:20" ht="18.75" x14ac:dyDescent="0.2">
      <c r="B32" s="172"/>
      <c r="C32" s="173"/>
      <c r="D32" s="25"/>
      <c r="E32" s="175"/>
      <c r="F32" s="175"/>
    </row>
    <row r="33" spans="2:14" ht="18.75" x14ac:dyDescent="0.2">
      <c r="B33" s="172"/>
      <c r="C33" s="173"/>
      <c r="D33" s="25"/>
      <c r="E33" s="175"/>
      <c r="F33" s="175"/>
    </row>
    <row r="34" spans="2:14" ht="18.75" x14ac:dyDescent="0.2">
      <c r="B34" s="172"/>
      <c r="C34" s="56"/>
      <c r="D34" s="176"/>
      <c r="E34" s="174"/>
      <c r="F34" s="174"/>
    </row>
    <row r="35" spans="2:14" ht="18.75" x14ac:dyDescent="0.2">
      <c r="B35" s="172"/>
      <c r="C35" s="56"/>
      <c r="D35" s="176"/>
      <c r="E35" s="175"/>
      <c r="F35" s="175"/>
    </row>
    <row r="36" spans="2:14" ht="18.75" x14ac:dyDescent="0.2">
      <c r="B36" s="172"/>
      <c r="C36" s="56"/>
      <c r="D36" s="176"/>
      <c r="E36" s="175"/>
      <c r="F36" s="175"/>
    </row>
    <row r="37" spans="2:14" ht="18.75" x14ac:dyDescent="0.2">
      <c r="B37" s="172"/>
      <c r="C37" s="173"/>
      <c r="D37" s="25"/>
      <c r="E37" s="174"/>
      <c r="F37" s="174"/>
      <c r="N37" t="s">
        <v>214</v>
      </c>
    </row>
    <row r="38" spans="2:14" ht="18.75" x14ac:dyDescent="0.2">
      <c r="B38" s="172"/>
      <c r="C38" s="173"/>
      <c r="D38" s="25"/>
      <c r="E38" s="174"/>
      <c r="F38" s="174"/>
      <c r="N38" t="s">
        <v>213</v>
      </c>
    </row>
    <row r="39" spans="2:14" x14ac:dyDescent="0.2">
      <c r="B39" s="177"/>
      <c r="C39" s="173"/>
      <c r="D39" s="25"/>
      <c r="E39" s="58"/>
      <c r="F39" s="58"/>
    </row>
    <row r="40" spans="2:14" x14ac:dyDescent="0.2">
      <c r="B40" s="365"/>
      <c r="C40" s="365"/>
      <c r="D40" s="365"/>
      <c r="E40" s="178"/>
      <c r="F40" s="178"/>
    </row>
    <row r="41" spans="2:14" x14ac:dyDescent="0.2">
      <c r="B41" s="5"/>
      <c r="C41" s="5"/>
      <c r="D41" s="5"/>
      <c r="E41" s="5"/>
      <c r="F41" s="5"/>
    </row>
    <row r="42" spans="2:14" x14ac:dyDescent="0.2">
      <c r="B42" s="5"/>
      <c r="C42" s="5"/>
      <c r="D42" s="5"/>
      <c r="E42" s="5"/>
      <c r="F42" s="5"/>
    </row>
  </sheetData>
  <mergeCells count="3">
    <mergeCell ref="B6:F6"/>
    <mergeCell ref="B40:D40"/>
    <mergeCell ref="N22:P22"/>
  </mergeCells>
  <pageMargins left="0" right="0" top="0.75" bottom="0.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workbookViewId="0">
      <selection activeCell="Q16" sqref="Q16"/>
    </sheetView>
  </sheetViews>
  <sheetFormatPr defaultRowHeight="12.75" x14ac:dyDescent="0.2"/>
  <cols>
    <col min="1" max="1" width="3.42578125" customWidth="1"/>
    <col min="2" max="2" width="3.7109375" customWidth="1"/>
    <col min="3" max="3" width="3.42578125" style="26" customWidth="1"/>
    <col min="4" max="4" width="2" customWidth="1"/>
    <col min="5" max="5" width="3.42578125" customWidth="1"/>
    <col min="6" max="6" width="13.7109375" customWidth="1"/>
    <col min="7" max="7" width="11" customWidth="1"/>
    <col min="8" max="8" width="8.7109375" customWidth="1"/>
    <col min="9" max="9" width="6.28515625" customWidth="1"/>
    <col min="10" max="10" width="12.28515625" customWidth="1"/>
    <col min="11" max="11" width="8.7109375" customWidth="1"/>
    <col min="12" max="12" width="23.28515625" customWidth="1"/>
    <col min="13" max="13" width="2.28515625" customWidth="1"/>
    <col min="14" max="14" width="1.28515625" customWidth="1"/>
  </cols>
  <sheetData>
    <row r="2" spans="2:13" x14ac:dyDescent="0.2">
      <c r="B2" s="1"/>
      <c r="C2" s="20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x14ac:dyDescent="0.2">
      <c r="B3" s="4"/>
      <c r="C3" s="21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3" s="10" customFormat="1" ht="33" customHeight="1" x14ac:dyDescent="0.2">
      <c r="B4" s="369" t="s">
        <v>12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1"/>
    </row>
    <row r="5" spans="2:13" s="10" customFormat="1" ht="12.75" customHeight="1" x14ac:dyDescent="0.2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2:13" ht="15.75" x14ac:dyDescent="0.25">
      <c r="B6" s="4"/>
      <c r="C6" s="21"/>
      <c r="D6" s="372" t="s">
        <v>24</v>
      </c>
      <c r="E6" s="372"/>
      <c r="F6" s="22" t="s">
        <v>26</v>
      </c>
      <c r="G6" s="5"/>
      <c r="H6" s="5"/>
      <c r="I6" s="5"/>
      <c r="J6" s="5"/>
      <c r="K6" s="23"/>
      <c r="L6" s="23"/>
      <c r="M6" s="6"/>
    </row>
    <row r="7" spans="2:13" x14ac:dyDescent="0.2">
      <c r="B7" s="4"/>
      <c r="C7" s="21"/>
      <c r="D7" s="5"/>
      <c r="E7" s="5"/>
      <c r="F7" s="5"/>
      <c r="G7" s="5"/>
      <c r="H7" s="5"/>
      <c r="I7" s="5"/>
      <c r="J7" s="5"/>
      <c r="K7" s="23"/>
      <c r="L7" s="23"/>
      <c r="M7" s="6"/>
    </row>
    <row r="8" spans="2:13" ht="18" x14ac:dyDescent="0.25">
      <c r="B8" s="4"/>
      <c r="C8" s="297"/>
      <c r="D8" s="298"/>
      <c r="E8" s="299" t="s">
        <v>249</v>
      </c>
      <c r="F8" s="299"/>
      <c r="G8" s="299"/>
      <c r="H8" s="299"/>
      <c r="I8" s="299"/>
      <c r="J8" s="300"/>
      <c r="K8" s="300"/>
      <c r="L8" s="301"/>
      <c r="M8" s="6"/>
    </row>
    <row r="9" spans="2:13" ht="14.25" x14ac:dyDescent="0.2">
      <c r="B9" s="4"/>
      <c r="C9" s="302"/>
      <c r="D9" s="303"/>
      <c r="E9" s="300"/>
      <c r="F9" s="300"/>
      <c r="G9" s="300"/>
      <c r="H9" s="300"/>
      <c r="I9" s="300"/>
      <c r="J9" s="300"/>
      <c r="K9" s="300"/>
      <c r="L9" s="301"/>
      <c r="M9" s="6"/>
    </row>
    <row r="10" spans="2:13" ht="14.25" x14ac:dyDescent="0.2">
      <c r="B10" s="4"/>
      <c r="C10" s="304" t="s">
        <v>269</v>
      </c>
      <c r="D10" s="305"/>
      <c r="E10" s="305"/>
      <c r="F10" s="305"/>
      <c r="G10" s="305"/>
      <c r="H10" s="305"/>
      <c r="I10" s="305"/>
      <c r="J10" s="305"/>
      <c r="K10" s="305"/>
      <c r="L10" s="306"/>
      <c r="M10" s="6"/>
    </row>
    <row r="11" spans="2:13" ht="14.25" x14ac:dyDescent="0.2">
      <c r="B11" s="4"/>
      <c r="C11" s="304" t="s">
        <v>250</v>
      </c>
      <c r="D11" s="305"/>
      <c r="E11" s="305"/>
      <c r="F11" s="305"/>
      <c r="G11" s="305"/>
      <c r="H11" s="305"/>
      <c r="I11" s="305"/>
      <c r="J11" s="305"/>
      <c r="K11" s="305"/>
      <c r="L11" s="306"/>
      <c r="M11" s="6"/>
    </row>
    <row r="12" spans="2:13" ht="14.25" x14ac:dyDescent="0.2">
      <c r="B12" s="4"/>
      <c r="C12" s="304" t="s">
        <v>251</v>
      </c>
      <c r="D12" s="305"/>
      <c r="E12" s="305"/>
      <c r="F12" s="305"/>
      <c r="G12" s="305"/>
      <c r="H12" s="305"/>
      <c r="I12" s="305"/>
      <c r="J12" s="305"/>
      <c r="K12" s="305"/>
      <c r="L12" s="306"/>
      <c r="M12" s="6"/>
    </row>
    <row r="13" spans="2:13" ht="14.25" x14ac:dyDescent="0.2">
      <c r="B13" s="4"/>
      <c r="C13" s="304"/>
      <c r="D13" s="305"/>
      <c r="E13" s="305"/>
      <c r="F13" s="305"/>
      <c r="G13" s="305"/>
      <c r="H13" s="305"/>
      <c r="I13" s="305"/>
      <c r="J13" s="305"/>
      <c r="K13" s="305"/>
      <c r="L13" s="306"/>
      <c r="M13" s="6"/>
    </row>
    <row r="14" spans="2:13" ht="14.25" x14ac:dyDescent="0.2">
      <c r="B14" s="4"/>
      <c r="C14" s="304" t="s">
        <v>252</v>
      </c>
      <c r="D14" s="305"/>
      <c r="E14" s="305"/>
      <c r="F14" s="305"/>
      <c r="G14" s="305"/>
      <c r="H14" s="305"/>
      <c r="I14" s="305"/>
      <c r="J14" s="305"/>
      <c r="K14" s="305"/>
      <c r="L14" s="306"/>
      <c r="M14" s="6"/>
    </row>
    <row r="15" spans="2:13" ht="14.25" x14ac:dyDescent="0.2">
      <c r="B15" s="4"/>
      <c r="C15" s="304"/>
      <c r="D15" s="305"/>
      <c r="E15" s="305"/>
      <c r="F15" s="305"/>
      <c r="G15" s="305"/>
      <c r="H15" s="305"/>
      <c r="I15" s="305"/>
      <c r="J15" s="305"/>
      <c r="K15" s="305"/>
      <c r="L15" s="306"/>
      <c r="M15" s="6"/>
    </row>
    <row r="16" spans="2:13" ht="14.25" x14ac:dyDescent="0.2">
      <c r="B16" s="4"/>
      <c r="C16" s="304" t="s">
        <v>253</v>
      </c>
      <c r="D16" s="305"/>
      <c r="E16" s="305"/>
      <c r="F16" s="305"/>
      <c r="G16" s="305"/>
      <c r="H16" s="305"/>
      <c r="I16" s="305"/>
      <c r="J16" s="305"/>
      <c r="K16" s="305"/>
      <c r="L16" s="306"/>
      <c r="M16" s="6"/>
    </row>
    <row r="17" spans="2:13" ht="14.25" x14ac:dyDescent="0.2">
      <c r="B17" s="4"/>
      <c r="C17" s="304"/>
      <c r="D17" s="305"/>
      <c r="E17" s="305"/>
      <c r="F17" s="305"/>
      <c r="G17" s="305"/>
      <c r="H17" s="305"/>
      <c r="I17" s="305"/>
      <c r="J17" s="305"/>
      <c r="K17" s="305"/>
      <c r="L17" s="306"/>
      <c r="M17" s="6"/>
    </row>
    <row r="18" spans="2:13" ht="14.25" x14ac:dyDescent="0.2">
      <c r="B18" s="4"/>
      <c r="C18" s="304" t="s">
        <v>254</v>
      </c>
      <c r="D18" s="305"/>
      <c r="E18" s="305"/>
      <c r="F18" s="305"/>
      <c r="G18" s="305"/>
      <c r="H18" s="305"/>
      <c r="I18" s="305"/>
      <c r="J18" s="305"/>
      <c r="K18" s="305"/>
      <c r="L18" s="306"/>
      <c r="M18" s="6"/>
    </row>
    <row r="19" spans="2:13" ht="14.25" x14ac:dyDescent="0.2">
      <c r="B19" s="4"/>
      <c r="C19" s="304"/>
      <c r="D19" s="305"/>
      <c r="E19" s="305"/>
      <c r="F19" s="305"/>
      <c r="G19" s="305"/>
      <c r="H19" s="305"/>
      <c r="I19" s="305"/>
      <c r="J19" s="305"/>
      <c r="K19" s="305"/>
      <c r="L19" s="306"/>
      <c r="M19" s="6"/>
    </row>
    <row r="20" spans="2:13" ht="14.25" x14ac:dyDescent="0.2">
      <c r="B20" s="4"/>
      <c r="C20" s="304"/>
      <c r="D20" s="305"/>
      <c r="E20" s="305"/>
      <c r="F20" s="305"/>
      <c r="G20" s="305"/>
      <c r="H20" s="305"/>
      <c r="I20" s="305"/>
      <c r="J20" s="305"/>
      <c r="K20" s="305"/>
      <c r="L20" s="306"/>
      <c r="M20" s="6"/>
    </row>
    <row r="21" spans="2:13" ht="14.25" x14ac:dyDescent="0.2">
      <c r="B21" s="4"/>
      <c r="C21" s="304" t="s">
        <v>255</v>
      </c>
      <c r="D21" s="305"/>
      <c r="E21" s="305"/>
      <c r="F21" s="305"/>
      <c r="G21" s="305"/>
      <c r="H21" s="305"/>
      <c r="I21" s="305"/>
      <c r="J21" s="305"/>
      <c r="K21" s="305"/>
      <c r="L21" s="306"/>
      <c r="M21" s="6"/>
    </row>
    <row r="22" spans="2:13" ht="14.25" x14ac:dyDescent="0.2">
      <c r="B22" s="4"/>
      <c r="C22" s="304" t="s">
        <v>256</v>
      </c>
      <c r="D22" s="305"/>
      <c r="E22" s="305"/>
      <c r="F22" s="305"/>
      <c r="G22" s="305"/>
      <c r="H22" s="305"/>
      <c r="I22" s="305"/>
      <c r="J22" s="305"/>
      <c r="K22" s="305"/>
      <c r="L22" s="306"/>
      <c r="M22" s="6"/>
    </row>
    <row r="23" spans="2:13" ht="14.25" x14ac:dyDescent="0.2">
      <c r="B23" s="4"/>
      <c r="C23" s="304"/>
      <c r="D23" s="305"/>
      <c r="E23" s="305"/>
      <c r="F23" s="305"/>
      <c r="G23" s="305"/>
      <c r="H23" s="305"/>
      <c r="I23" s="305"/>
      <c r="J23" s="305"/>
      <c r="K23" s="305"/>
      <c r="L23" s="306"/>
      <c r="M23" s="6"/>
    </row>
    <row r="24" spans="2:13" ht="14.25" x14ac:dyDescent="0.2">
      <c r="B24" s="4"/>
      <c r="C24" s="304" t="s">
        <v>257</v>
      </c>
      <c r="D24" s="305"/>
      <c r="E24" s="305"/>
      <c r="F24" s="305"/>
      <c r="G24" s="305"/>
      <c r="H24" s="305"/>
      <c r="I24" s="305"/>
      <c r="J24" s="305"/>
      <c r="K24" s="305"/>
      <c r="L24" s="306"/>
      <c r="M24" s="6"/>
    </row>
    <row r="25" spans="2:13" ht="14.25" x14ac:dyDescent="0.2">
      <c r="B25" s="4"/>
      <c r="C25" s="304" t="s">
        <v>270</v>
      </c>
      <c r="D25" s="305"/>
      <c r="E25" s="305"/>
      <c r="F25" s="305"/>
      <c r="G25" s="305"/>
      <c r="H25" s="305"/>
      <c r="I25" s="305"/>
      <c r="J25" s="305"/>
      <c r="K25" s="305"/>
      <c r="L25" s="306"/>
      <c r="M25" s="6"/>
    </row>
    <row r="26" spans="2:13" ht="14.25" x14ac:dyDescent="0.2">
      <c r="B26" s="4"/>
      <c r="C26" s="304"/>
      <c r="D26" s="305"/>
      <c r="E26" s="305"/>
      <c r="F26" s="305"/>
      <c r="G26" s="305"/>
      <c r="H26" s="305"/>
      <c r="I26" s="305"/>
      <c r="J26" s="305"/>
      <c r="K26" s="305"/>
      <c r="L26" s="306"/>
      <c r="M26" s="6"/>
    </row>
    <row r="27" spans="2:13" ht="14.25" x14ac:dyDescent="0.2">
      <c r="B27" s="4"/>
      <c r="C27" s="304" t="s">
        <v>258</v>
      </c>
      <c r="D27" s="305"/>
      <c r="E27" s="305"/>
      <c r="F27" s="305"/>
      <c r="G27" s="305"/>
      <c r="H27" s="305"/>
      <c r="I27" s="305"/>
      <c r="J27" s="305"/>
      <c r="K27" s="305"/>
      <c r="L27" s="306"/>
      <c r="M27" s="6"/>
    </row>
    <row r="28" spans="2:13" ht="14.25" x14ac:dyDescent="0.2">
      <c r="B28" s="4"/>
      <c r="C28" s="304"/>
      <c r="D28" s="305"/>
      <c r="E28" s="305"/>
      <c r="F28" s="305"/>
      <c r="G28" s="305"/>
      <c r="H28" s="305"/>
      <c r="I28" s="305"/>
      <c r="J28" s="305"/>
      <c r="K28" s="305"/>
      <c r="L28" s="306"/>
      <c r="M28" s="6"/>
    </row>
    <row r="29" spans="2:13" ht="14.25" x14ac:dyDescent="0.2">
      <c r="B29" s="4"/>
      <c r="C29" s="304"/>
      <c r="D29" s="305"/>
      <c r="E29" s="305"/>
      <c r="F29" s="305"/>
      <c r="G29" s="305"/>
      <c r="H29" s="305"/>
      <c r="I29" s="305"/>
      <c r="J29" s="305"/>
      <c r="K29" s="305"/>
      <c r="L29" s="306"/>
      <c r="M29" s="6"/>
    </row>
    <row r="30" spans="2:13" ht="14.25" x14ac:dyDescent="0.2">
      <c r="B30" s="4"/>
      <c r="C30" s="304" t="s">
        <v>259</v>
      </c>
      <c r="D30" s="305"/>
      <c r="E30" s="305"/>
      <c r="F30" s="305"/>
      <c r="G30" s="305"/>
      <c r="H30" s="305"/>
      <c r="I30" s="305"/>
      <c r="J30" s="305"/>
      <c r="K30" s="305"/>
      <c r="L30" s="306"/>
      <c r="M30" s="6"/>
    </row>
    <row r="31" spans="2:13" ht="14.25" x14ac:dyDescent="0.2">
      <c r="B31" s="4"/>
      <c r="C31" s="304" t="s">
        <v>260</v>
      </c>
      <c r="D31" s="305"/>
      <c r="E31" s="305"/>
      <c r="F31" s="305"/>
      <c r="G31" s="305"/>
      <c r="H31" s="305"/>
      <c r="I31" s="305"/>
      <c r="J31" s="305"/>
      <c r="K31" s="305"/>
      <c r="L31" s="306"/>
      <c r="M31" s="6"/>
    </row>
    <row r="32" spans="2:13" ht="14.25" x14ac:dyDescent="0.2">
      <c r="B32" s="4"/>
      <c r="C32" s="304" t="s">
        <v>261</v>
      </c>
      <c r="D32" s="305"/>
      <c r="E32" s="305"/>
      <c r="F32" s="305"/>
      <c r="G32" s="305"/>
      <c r="H32" s="305"/>
      <c r="I32" s="305"/>
      <c r="J32" s="305"/>
      <c r="K32" s="305"/>
      <c r="L32" s="306"/>
      <c r="M32" s="6"/>
    </row>
    <row r="33" spans="2:13" ht="14.25" x14ac:dyDescent="0.2">
      <c r="B33" s="4"/>
      <c r="C33" s="304"/>
      <c r="D33" s="305"/>
      <c r="E33" s="305"/>
      <c r="F33" s="305"/>
      <c r="G33" s="305"/>
      <c r="H33" s="305"/>
      <c r="I33" s="305"/>
      <c r="J33" s="305"/>
      <c r="K33" s="305"/>
      <c r="L33" s="306"/>
      <c r="M33" s="6"/>
    </row>
    <row r="34" spans="2:13" ht="14.25" x14ac:dyDescent="0.2">
      <c r="B34" s="4"/>
      <c r="C34" s="304" t="s">
        <v>262</v>
      </c>
      <c r="D34" s="305"/>
      <c r="E34" s="305"/>
      <c r="F34" s="305"/>
      <c r="G34" s="305"/>
      <c r="H34" s="305"/>
      <c r="I34" s="305"/>
      <c r="J34" s="305"/>
      <c r="K34" s="305"/>
      <c r="L34" s="306"/>
      <c r="M34" s="6"/>
    </row>
    <row r="35" spans="2:13" ht="14.25" x14ac:dyDescent="0.2">
      <c r="B35" s="4"/>
      <c r="C35" s="304" t="s">
        <v>271</v>
      </c>
      <c r="D35" s="305"/>
      <c r="E35" s="305"/>
      <c r="F35" s="305"/>
      <c r="G35" s="305"/>
      <c r="H35" s="305"/>
      <c r="I35" s="305"/>
      <c r="J35" s="305"/>
      <c r="K35" s="305"/>
      <c r="L35" s="306"/>
      <c r="M35" s="6"/>
    </row>
    <row r="36" spans="2:13" ht="14.25" x14ac:dyDescent="0.2">
      <c r="B36" s="4"/>
      <c r="C36" s="304"/>
      <c r="D36" s="305"/>
      <c r="E36" s="305"/>
      <c r="F36" s="305"/>
      <c r="G36" s="305"/>
      <c r="H36" s="305"/>
      <c r="I36" s="305"/>
      <c r="J36" s="305"/>
      <c r="K36" s="305"/>
      <c r="L36" s="306"/>
      <c r="M36" s="6"/>
    </row>
    <row r="37" spans="2:13" ht="14.25" x14ac:dyDescent="0.2">
      <c r="B37" s="4"/>
      <c r="C37" s="304" t="s">
        <v>272</v>
      </c>
      <c r="D37" s="305"/>
      <c r="E37" s="305"/>
      <c r="F37" s="305"/>
      <c r="G37" s="305"/>
      <c r="H37" s="305"/>
      <c r="I37" s="305"/>
      <c r="J37" s="305"/>
      <c r="K37" s="305"/>
      <c r="L37" s="306"/>
      <c r="M37" s="6"/>
    </row>
    <row r="38" spans="2:13" ht="14.25" x14ac:dyDescent="0.2">
      <c r="B38" s="4"/>
      <c r="C38" s="304" t="s">
        <v>263</v>
      </c>
      <c r="D38" s="305"/>
      <c r="E38" s="305"/>
      <c r="F38" s="305"/>
      <c r="G38" s="305"/>
      <c r="H38" s="305"/>
      <c r="I38" s="305"/>
      <c r="J38" s="305"/>
      <c r="K38" s="305"/>
      <c r="L38" s="306"/>
      <c r="M38" s="6"/>
    </row>
    <row r="39" spans="2:13" ht="14.25" x14ac:dyDescent="0.2">
      <c r="B39" s="4"/>
      <c r="C39" s="304" t="s">
        <v>264</v>
      </c>
      <c r="D39" s="305"/>
      <c r="E39" s="305"/>
      <c r="F39" s="305"/>
      <c r="G39" s="305"/>
      <c r="H39" s="305"/>
      <c r="I39" s="305"/>
      <c r="J39" s="305"/>
      <c r="K39" s="305"/>
      <c r="L39" s="306"/>
      <c r="M39" s="6"/>
    </row>
    <row r="40" spans="2:13" ht="14.25" x14ac:dyDescent="0.2">
      <c r="B40" s="4"/>
      <c r="C40" s="304"/>
      <c r="D40" s="305"/>
      <c r="E40" s="305"/>
      <c r="F40" s="305"/>
      <c r="G40" s="305"/>
      <c r="H40" s="305"/>
      <c r="I40" s="305"/>
      <c r="J40" s="305"/>
      <c r="K40" s="305"/>
      <c r="L40" s="306"/>
      <c r="M40" s="6"/>
    </row>
    <row r="41" spans="2:13" ht="14.25" x14ac:dyDescent="0.2">
      <c r="B41" s="4"/>
      <c r="C41" s="304" t="s">
        <v>265</v>
      </c>
      <c r="D41" s="305"/>
      <c r="E41" s="305"/>
      <c r="F41" s="305"/>
      <c r="G41" s="305"/>
      <c r="H41" s="305"/>
      <c r="I41" s="305"/>
      <c r="J41" s="305"/>
      <c r="K41" s="305"/>
      <c r="L41" s="306"/>
      <c r="M41" s="6"/>
    </row>
    <row r="42" spans="2:13" ht="14.25" x14ac:dyDescent="0.2">
      <c r="B42" s="4"/>
      <c r="C42" s="304" t="s">
        <v>266</v>
      </c>
      <c r="D42" s="305"/>
      <c r="E42" s="305"/>
      <c r="F42" s="305"/>
      <c r="G42" s="305"/>
      <c r="H42" s="305"/>
      <c r="I42" s="305"/>
      <c r="J42" s="305"/>
      <c r="K42" s="305"/>
      <c r="L42" s="306"/>
      <c r="M42" s="6"/>
    </row>
    <row r="43" spans="2:13" ht="14.25" x14ac:dyDescent="0.2">
      <c r="B43" s="4"/>
      <c r="C43" s="304"/>
      <c r="D43" s="305"/>
      <c r="E43" s="305"/>
      <c r="F43" s="305"/>
      <c r="G43" s="305"/>
      <c r="H43" s="305"/>
      <c r="I43" s="305"/>
      <c r="J43" s="305"/>
      <c r="K43" s="305"/>
      <c r="L43" s="306"/>
      <c r="M43" s="6"/>
    </row>
    <row r="44" spans="2:13" ht="15.75" x14ac:dyDescent="0.25">
      <c r="B44" s="4"/>
      <c r="C44" s="307" t="s">
        <v>267</v>
      </c>
      <c r="D44" s="308"/>
      <c r="E44" s="309"/>
      <c r="F44" s="309"/>
      <c r="G44" s="309"/>
      <c r="H44" s="309"/>
      <c r="I44" s="309"/>
      <c r="J44" s="309"/>
      <c r="K44" s="308"/>
      <c r="L44" s="310"/>
      <c r="M44" s="6"/>
    </row>
    <row r="45" spans="2:13" ht="15.75" x14ac:dyDescent="0.25">
      <c r="B45" s="4"/>
      <c r="C45" s="307" t="s">
        <v>268</v>
      </c>
      <c r="D45" s="308"/>
      <c r="E45" s="309"/>
      <c r="F45" s="309"/>
      <c r="G45" s="309"/>
      <c r="H45" s="309"/>
      <c r="I45" s="309"/>
      <c r="J45" s="309"/>
      <c r="K45" s="308"/>
      <c r="L45" s="310"/>
      <c r="M45" s="6"/>
    </row>
    <row r="46" spans="2:13" x14ac:dyDescent="0.2">
      <c r="B46" s="4"/>
      <c r="C46" s="21"/>
      <c r="D46" s="5"/>
      <c r="E46" s="5"/>
      <c r="F46" s="5"/>
      <c r="G46" s="5"/>
      <c r="H46" s="5"/>
      <c r="I46" s="5"/>
      <c r="J46" s="5"/>
      <c r="K46" s="5"/>
      <c r="L46" s="5"/>
      <c r="M46" s="6"/>
    </row>
    <row r="47" spans="2:13" x14ac:dyDescent="0.2">
      <c r="B47" s="4"/>
      <c r="C47" s="21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2:13" x14ac:dyDescent="0.2">
      <c r="B48" s="4"/>
      <c r="C48" s="21"/>
      <c r="D48" s="5"/>
      <c r="E48" s="5"/>
      <c r="F48" s="5"/>
      <c r="G48" s="5"/>
      <c r="H48" s="5"/>
      <c r="I48" s="5"/>
      <c r="J48" s="5"/>
      <c r="K48" s="5"/>
      <c r="L48" s="5"/>
      <c r="M48" s="6"/>
    </row>
    <row r="49" spans="2:13" x14ac:dyDescent="0.2">
      <c r="B49" s="4"/>
      <c r="C49" s="21"/>
      <c r="D49" s="5"/>
      <c r="E49" s="27"/>
      <c r="F49" s="24"/>
      <c r="G49" s="5"/>
      <c r="H49" s="5"/>
      <c r="I49" s="5"/>
      <c r="J49" s="5"/>
      <c r="K49" s="5"/>
      <c r="L49" s="5"/>
      <c r="M49" s="6"/>
    </row>
    <row r="50" spans="2:13" x14ac:dyDescent="0.2">
      <c r="B50" s="4"/>
      <c r="C50" s="21"/>
      <c r="D50" s="5"/>
      <c r="E50" s="24"/>
      <c r="F50" s="24"/>
      <c r="G50" s="5"/>
      <c r="H50" s="5"/>
      <c r="I50" s="5"/>
      <c r="J50" s="5"/>
      <c r="K50" s="5"/>
      <c r="L50" s="5"/>
      <c r="M50" s="6"/>
    </row>
    <row r="51" spans="2:13" x14ac:dyDescent="0.2">
      <c r="B51" s="4"/>
      <c r="C51" s="21"/>
      <c r="D51" s="5"/>
      <c r="E51" s="24"/>
      <c r="F51" s="24"/>
      <c r="G51" s="5"/>
      <c r="H51" s="5"/>
      <c r="I51" s="5"/>
      <c r="J51" s="5"/>
      <c r="K51" s="5"/>
      <c r="L51" s="5"/>
      <c r="M51" s="6"/>
    </row>
    <row r="52" spans="2:13" x14ac:dyDescent="0.2">
      <c r="B52" s="4"/>
      <c r="C52" s="21"/>
      <c r="D52" s="5"/>
      <c r="E52" s="24"/>
      <c r="F52" s="24"/>
      <c r="G52" s="5"/>
      <c r="H52" s="5"/>
      <c r="I52" s="5"/>
      <c r="J52" s="5"/>
      <c r="K52" s="5"/>
      <c r="L52" s="5"/>
      <c r="M52" s="6"/>
    </row>
    <row r="53" spans="2:13" x14ac:dyDescent="0.2">
      <c r="B53" s="4"/>
      <c r="C53" s="21"/>
      <c r="D53" s="5"/>
      <c r="E53" s="5"/>
      <c r="F53" s="5"/>
      <c r="G53" s="5"/>
      <c r="H53" s="5"/>
      <c r="I53" s="5"/>
      <c r="J53" s="5"/>
      <c r="K53" s="5"/>
      <c r="L53" s="5"/>
      <c r="M53" s="6"/>
    </row>
    <row r="54" spans="2:13" x14ac:dyDescent="0.2">
      <c r="B54" s="4"/>
      <c r="C54" s="21"/>
      <c r="D54" s="5"/>
      <c r="E54" s="5"/>
      <c r="F54" s="5"/>
      <c r="G54" s="5"/>
      <c r="H54" s="5"/>
      <c r="I54" s="5"/>
      <c r="J54" s="5"/>
      <c r="K54" s="5"/>
      <c r="L54" s="5"/>
      <c r="M54" s="6"/>
    </row>
    <row r="55" spans="2:13" x14ac:dyDescent="0.2">
      <c r="B55" s="4"/>
      <c r="C55" s="21"/>
      <c r="D55" s="5"/>
      <c r="E55" s="5"/>
      <c r="F55" s="5"/>
      <c r="G55" s="5"/>
      <c r="H55" s="5"/>
      <c r="I55" s="5"/>
      <c r="J55" s="5"/>
      <c r="K55" s="5"/>
      <c r="L55" s="5"/>
      <c r="M55" s="6"/>
    </row>
    <row r="56" spans="2:13" ht="15" x14ac:dyDescent="0.2">
      <c r="B56" s="4"/>
      <c r="C56" s="367"/>
      <c r="D56" s="367"/>
      <c r="E56" s="367"/>
      <c r="F56" s="367"/>
      <c r="G56" s="367"/>
      <c r="H56" s="5"/>
      <c r="J56" s="367"/>
      <c r="K56" s="367"/>
      <c r="L56" s="367"/>
      <c r="M56" s="6"/>
    </row>
    <row r="57" spans="2:13" ht="15" x14ac:dyDescent="0.2">
      <c r="B57" s="4"/>
      <c r="C57" s="368"/>
      <c r="D57" s="368"/>
      <c r="E57" s="368"/>
      <c r="F57" s="368"/>
      <c r="G57" s="368"/>
      <c r="H57" s="5"/>
      <c r="J57" s="368"/>
      <c r="K57" s="368"/>
      <c r="L57" s="368"/>
      <c r="M57" s="6"/>
    </row>
    <row r="58" spans="2:13" x14ac:dyDescent="0.2">
      <c r="B58" s="4"/>
      <c r="C58" s="21"/>
      <c r="D58" s="5"/>
      <c r="E58" s="5"/>
      <c r="F58" s="5"/>
      <c r="G58" s="5"/>
      <c r="H58" s="5"/>
      <c r="I58" s="5"/>
      <c r="J58" s="5"/>
      <c r="K58" s="5"/>
      <c r="L58" s="5"/>
      <c r="M58" s="6"/>
    </row>
    <row r="59" spans="2:13" x14ac:dyDescent="0.2">
      <c r="B59" s="7"/>
      <c r="C59" s="28"/>
      <c r="D59" s="8"/>
      <c r="E59" s="8"/>
      <c r="F59" s="8"/>
      <c r="G59" s="8"/>
      <c r="H59" s="8"/>
      <c r="I59" s="8"/>
      <c r="J59" s="8"/>
      <c r="K59" s="8"/>
      <c r="L59" s="8"/>
      <c r="M59" s="9"/>
    </row>
  </sheetData>
  <mergeCells count="6">
    <mergeCell ref="J56:L56"/>
    <mergeCell ref="J57:L57"/>
    <mergeCell ref="C56:G56"/>
    <mergeCell ref="C57:G57"/>
    <mergeCell ref="B4:M4"/>
    <mergeCell ref="D6:E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 1</vt:lpstr>
      <vt:lpstr>Fluksi 2</vt:lpstr>
      <vt:lpstr>KAPITALI</vt:lpstr>
      <vt:lpstr>Shenimet 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Holden Lako</cp:lastModifiedBy>
  <cp:lastPrinted>2016-07-21T10:32:49Z</cp:lastPrinted>
  <dcterms:created xsi:type="dcterms:W3CDTF">2002-02-16T18:16:52Z</dcterms:created>
  <dcterms:modified xsi:type="dcterms:W3CDTF">2016-07-25T10:50:35Z</dcterms:modified>
</cp:coreProperties>
</file>