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E\Server\Dokumenta Pune\1 VITI 2021  DOKUMENTA\1 BILANCE VITI   2021\1  BILANCE 2021  DOREZUAR  TATIME\DUKA BILANCI 2021\QKR\QKR B M\"/>
    </mc:Choice>
  </mc:AlternateContent>
  <xr:revisionPtr revIDLastSave="0" documentId="13_ncr:1_{C4717AB0-45BF-4174-A6FD-2600793EAFC3}" xr6:coauthVersionLast="47" xr6:coauthVersionMax="47" xr10:uidLastSave="{00000000-0000-0000-0000-000000000000}"/>
  <bookViews>
    <workbookView xWindow="8565" yWindow="1095" windowWidth="15570" windowHeight="1410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18" l="1"/>
  <c r="F48" i="18"/>
  <c r="D27" i="18"/>
  <c r="B27" i="18"/>
  <c r="B42" i="18"/>
  <c r="D55" i="18" l="1"/>
  <c r="B55" i="18"/>
  <c r="D42" i="18"/>
  <c r="D47" i="18" s="1"/>
  <c r="G47" i="18" s="1"/>
  <c r="B47" i="18"/>
  <c r="F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<sst xmlns="http://schemas.openxmlformats.org/spreadsheetml/2006/main" count="414" uniqueCount="271">
  <si>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</si>
  <si>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</si>
  <si>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</si>
  <si>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</si>
  <si>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</si>
  <si>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</si>
  <si>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</si>
  <si>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</si>
  <si>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</si>
  <si>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</si>
  <si>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</si>
  <si>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</si>
  <si>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</si>
  <si>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</si>
  <si>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</si>
  <si>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</si>
  <si>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</si>
  <si>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</si>
  <si>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</si>
  <si>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</si>
  <si>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</si>
  <si>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</si>
  <si>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</si>
  <si>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</si>
  <si>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</si>
  <si>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</si>
  <si>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</si>
  <si>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</si>
  <si>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</si>
  <si>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</si>
  <si>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</si>
  <si>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</si>
  <si>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</si>
  <si>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</si>
  <si>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</si>
  <si>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</si>
  <si>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</si>
  <si>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</si>
  <si>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</si>
  <si>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</si>
  <si>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</si>
  <si>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</si>
  <si>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</si>
  <si>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</si>
  <si>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</si>
  <si>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</si>
  <si>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</si>
  <si>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</si>
  <si>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</si>
  <si>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</si>
  <si>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</si>
  <si>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</si>
  <si>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</si>
  <si>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</si>
  <si>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</si>
  <si>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</si>
  <si>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</si>
  <si>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</si>
  <si>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</si>
  <si>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</si>
  <si>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</si>
  <si>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</si>
  <si>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</si>
  <si>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</si>
  <si>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</si>
  <si>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</si>
  <si>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</si>
  <si>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</si>
  <si>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</si>
  <si>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</si>
  <si>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</si>
  <si>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</si>
  <si>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</si>
  <si>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</si>
  <si>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</si>
  <si>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</si>
  <si>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</si>
  <si>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</si>
  <si>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</si>
  <si>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</si>
  <si>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</si>
  <si>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</si>
  <si>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</si>
  <si>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</si>
  <si>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</si>
  <si>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</si>
  <si>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</si>
  <si>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</si>
  <si>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</si>
  <si>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</si>
  <si>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</si>
  <si>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</si>
  <si>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</si>
  <si>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</si>
  <si>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</si>
  <si>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</si>
  <si>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</si>
  <si>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</si>
  <si>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</si>
  <si>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</si>
  <si>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</si>
  <si>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</si>
  <si>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</si>
  <si>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</si>
  <si>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</si>
  <si>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</si>
  <si>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</si>
  <si>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</si>
  <si>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</si>
  <si>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</si>
  <si>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</si>
  <si>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</si>
  <si>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</si>
  <si>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</si>
  <si>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</si>
  <si>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</si>
  <si>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</si>
  <si>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</si>
  <si>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</si>
  <si>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</si>
  <si>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</si>
  <si>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</si>
  <si>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</si>
  <si>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</si>
  <si>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</si>
  <si>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</si>
  <si>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</si>
  <si>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</si>
  <si>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</si>
  <si>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</si>
  <si>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</si>
  <si>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</si>
  <si>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</si>
  <si>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</si>
  <si>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</si>
  <si>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</si>
  <si>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</si>
  <si>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</si>
  <si>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</si>
  <si>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</si>
  <si>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</si>
  <si>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</si>
  <si>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</si>
  <si>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</si>
  <si>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</si>
  <si>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</si>
  <si>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</si>
  <si>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</si>
  <si>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</si>
  <si>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</si>
  <si>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</si>
  <si>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</si>
  <si>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</si>
  <si>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</si>
  <si>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</si>
  <si>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</si>
  <si>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</si>
  <si>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</si>
  <si>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</si>
  <si>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</si>
  <si>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</si>
  <si>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</si>
  <si>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</si>
  <si>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</si>
  <si>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</si>
  <si>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</si>
  <si>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</si>
  <si>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</si>
  <si>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</si>
  <si>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</si>
  <si>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</si>
  <si>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</si>
  <si>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</si>
  <si>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</si>
  <si>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</si>
  <si>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</si>
  <si>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</si>
  <si>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</si>
  <si>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</si>
  <si>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</si>
  <si>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</si>
  <si>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</si>
  <si>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</si>
  <si>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</si>
  <si>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</si>
  <si>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</si>
  <si>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</si>
  <si>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</si>
  <si>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</si>
  <si>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</si>
  <si>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</si>
  <si>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</si>
  <si>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</si>
  <si>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</si>
  <si>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</si>
  <si>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</si>
  <si>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</si>
  <si>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</si>
  <si>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</si>
  <si>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</si>
  <si>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</si>
  <si>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</si>
  <si>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</si>
  <si>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</si>
  <si>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</si>
  <si>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</si>
  <si>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</si>
  <si>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</si>
  <si>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</si>
  <si>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</si>
  <si>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</si>
  <si>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</si>
  <si>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</si>
  <si>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</si>
  <si>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</si>
  <si>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</si>
  <si>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</si>
  <si>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</si>
  <si>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</si>
  <si>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</si>
  <si>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</si>
  <si>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</si>
  <si>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</si>
  <si>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</si>
  <si>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</si>
  <si>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</si>
  <si>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</si>
  <si>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</si>
  <si>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</si>
  <si>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</si>
  <si>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</si>
  <si>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</si>
  <si>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</si>
  <si>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</si>
  <si>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</si>
  <si>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</si>
  <si>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</si>
  <si>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</si>
  <si>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</si>
  <si>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</si>
  <si>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</si>
  <si>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</si>
  <si>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</si>
  <si>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</si>
  <si>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</si>
  <si>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</si>
  <si>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</si>
  <si>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</si>
  <si>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</si>
  <si>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</si>
  <si>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</si>
  <si>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</si>
  <si>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</si>
  <si>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</si>
  <si>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</si>
  <si>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</si>
  <si>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</si>
  <si>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</si>
  <si>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</si>
  <si>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</si>
  <si>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</si>
  <si>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</si>
  <si>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</si>
  <si>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</si>
  <si>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</si>
  <si>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</si>
  <si>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</si>
  <si>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</si>
  <si>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</si>
  <si>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 xml:space="preserve">DUKA SHPK </t>
  </si>
  <si>
    <t>J77411203S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</si>
</sst>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Dokumenta%20Pune/1%20VITI%202021%20%20DOKUMENTA/1%20BILANCE%20VITI%20%20%202021/1%20%20BILANCE%202021%20%20DOREZUAR%20%20TATIME/DUKA%20BILANCI%202021/20.%20DUKA%20BILANCI%202021%20dt%2030.03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AKTIVI "/>
      <sheetName val="PASIVI "/>
      <sheetName val="Ardh e shp - natyres"/>
      <sheetName val="Ta ardh e Shp - Fuxioni "/>
      <sheetName val="Fluxi  monetar - DIREKTE "/>
      <sheetName val=" Fluksit mon - INDIREKT "/>
      <sheetName val="Pasq e ndrysh te kap 2"/>
      <sheetName val="Shenimet Shpjeg"/>
      <sheetName val="D 6"/>
      <sheetName val="U"/>
      <sheetName val="U - Statistikore "/>
    </sheetNames>
    <sheetDataSet>
      <sheetData sheetId="0"/>
      <sheetData sheetId="1"/>
      <sheetData sheetId="2"/>
      <sheetData sheetId="3">
        <row r="48">
          <cell r="E48">
            <v>13994299.582341086</v>
          </cell>
          <cell r="F48">
            <v>23326035.503954336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13994300</v>
          </cell>
          <cell r="D106">
            <v>23326036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showGridLines="0" tabSelected="1" topLeftCell="A28" zoomScale="70" zoomScaleNormal="7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167298870</v>
      </c>
      <c r="C10" s="52"/>
      <c r="D10" s="64">
        <v>185922886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-3219186</v>
      </c>
      <c r="C19" s="52"/>
      <c r="D19" s="64">
        <v>-18813639</v>
      </c>
      <c r="E19" s="51"/>
      <c r="F19" s="42"/>
    </row>
    <row r="20" spans="1:6">
      <c r="A20" s="63" t="s">
        <v>244</v>
      </c>
      <c r="B20" s="64">
        <v>-101540242</v>
      </c>
      <c r="C20" s="52"/>
      <c r="D20" s="64">
        <v>-82418102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-30603678</v>
      </c>
      <c r="C22" s="52"/>
      <c r="D22" s="64">
        <v>-27386997</v>
      </c>
      <c r="E22" s="51"/>
      <c r="F22" s="42"/>
    </row>
    <row r="23" spans="1:6">
      <c r="A23" s="63" t="s">
        <v>246</v>
      </c>
      <c r="B23" s="64">
        <v>-5722626</v>
      </c>
      <c r="C23" s="52"/>
      <c r="D23" s="64">
        <v>-5174860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-12896021</v>
      </c>
      <c r="C26" s="52"/>
      <c r="D26" s="64">
        <v>-11802063</v>
      </c>
      <c r="E26" s="51"/>
      <c r="F26" s="42"/>
    </row>
    <row r="27" spans="1:6">
      <c r="A27" s="45" t="s">
        <v>221</v>
      </c>
      <c r="B27" s="64">
        <f>-3301245+6448010</f>
        <v>3146765</v>
      </c>
      <c r="C27" s="52"/>
      <c r="D27" s="64">
        <f>-5546790-7338040</f>
        <v>-12884830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7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7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7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7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7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7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7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7">
      <c r="A42" s="45" t="s">
        <v>224</v>
      </c>
      <c r="B42" s="54">
        <f>SUM(B9:B41)</f>
        <v>16463882</v>
      </c>
      <c r="C42" s="55"/>
      <c r="D42" s="54">
        <f>SUM(D9:D41)</f>
        <v>27442395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-2469582</v>
      </c>
      <c r="C44" s="52"/>
      <c r="D44" s="64">
        <v>-4116359</v>
      </c>
      <c r="E44" s="51"/>
      <c r="F44" s="42"/>
    </row>
    <row r="45" spans="1:7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7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7">
      <c r="A47" s="45" t="s">
        <v>240</v>
      </c>
      <c r="B47" s="67">
        <f>SUM(B42:B46)</f>
        <v>13994300</v>
      </c>
      <c r="C47" s="58"/>
      <c r="D47" s="67">
        <f>SUM(D42:D46)</f>
        <v>23326036</v>
      </c>
      <c r="E47" s="58"/>
      <c r="F47" s="85">
        <f>+B47-'[1]Ardh e shp - natyres'!$E$48</f>
        <v>0.41765891388058662</v>
      </c>
      <c r="G47" s="85">
        <f>+D47-'[1]Ardh e shp - natyres'!$F$48</f>
        <v>0.49604566395282745</v>
      </c>
    </row>
    <row r="48" spans="1:7" ht="15.75" thickBot="1">
      <c r="A48" s="68"/>
      <c r="B48" s="69"/>
      <c r="C48" s="69"/>
      <c r="D48" s="69"/>
      <c r="E48" s="59"/>
      <c r="F48" s="85">
        <f>+B47-'[2]1-Pasqyra e Pozicioni Financiar'!$B$106</f>
        <v>0</v>
      </c>
      <c r="G48" s="85">
        <f>+D47-'[2]1-Pasqyra e Pozicioni Financiar'!$D$106</f>
        <v>0</v>
      </c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13994300</v>
      </c>
      <c r="C57" s="77"/>
      <c r="D57" s="76">
        <f>D47+D55</f>
        <v>23326036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D68" s="84"/>
    </row>
    <row r="69" spans="1:6">
      <c r="B69" s="84"/>
      <c r="D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3C8417-2550-444D-9C09-FF573CE83F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069A68-D0EA-43AE-9BCD-BAE567A04EE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9828FF4-B3A6-49B6-A602-05FA15A274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2022-07-08T07:58:40Z</dcterms:modified>
</cp:coreProperties>
</file>