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37"/>
  <c r="B27"/>
  <c r="B20"/>
  <c r="B19"/>
  <c r="D37"/>
  <c r="D27"/>
  <c r="D20"/>
  <c r="D19"/>
  <c r="D42" s="1"/>
  <c r="D47" s="1"/>
  <c r="B42" l="1"/>
  <c r="D55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<sst xmlns="http://schemas.openxmlformats.org/spreadsheetml/2006/main" count="414" uniqueCount="271">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</sst>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87" fillId="61" borderId="0" xfId="0" applyNumberFormat="1" applyFont="1" applyFill="1" applyBorder="1"/>
    <xf numFmtId="4" fontId="187" fillId="61" borderId="0" xfId="0" applyNumberFormat="1" applyFont="1" applyFill="1" applyBorder="1" applyAlignment="1">
      <alignment vertical="center"/>
    </xf>
    <xf numFmtId="4" fontId="187" fillId="63" borderId="0" xfId="0" applyNumberFormat="1" applyFont="1" applyFill="1" applyBorder="1"/>
    <xf numFmtId="4" fontId="187" fillId="62" borderId="0" xfId="0" applyNumberFormat="1" applyFont="1" applyFill="1" applyBorder="1"/>
    <xf numFmtId="39" fontId="188" fillId="61" borderId="0" xfId="6596" applyNumberFormat="1" applyFont="1" applyFill="1" applyBorder="1" applyAlignment="1" applyProtection="1">
      <alignment horizontal="right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57" sqref="D57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6">
        <v>165612548</v>
      </c>
      <c r="C10" s="52"/>
      <c r="D10" s="85">
        <v>393334855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f>-(87954937.86)</f>
        <v>-87954937.859999999</v>
      </c>
      <c r="C19" s="52"/>
      <c r="D19" s="64">
        <f>-(274594045.92)</f>
        <v>-274594045.92000002</v>
      </c>
      <c r="E19" s="51"/>
      <c r="F19" s="42"/>
    </row>
    <row r="20" spans="1:6">
      <c r="A20" s="63" t="s">
        <v>247</v>
      </c>
      <c r="B20" s="86">
        <f>-(681899+963624+1360276+2497813+207214+186000)</f>
        <v>-5896826</v>
      </c>
      <c r="C20" s="52"/>
      <c r="D20" s="64">
        <f>-(917815+980678+22916+2900511+2450583+294504+120000)</f>
        <v>-7687007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-35360903</v>
      </c>
      <c r="C22" s="52"/>
      <c r="D22" s="64">
        <v>-38807702</v>
      </c>
      <c r="E22" s="51"/>
      <c r="F22" s="42"/>
    </row>
    <row r="23" spans="1:6">
      <c r="A23" s="63" t="s">
        <v>249</v>
      </c>
      <c r="B23" s="86">
        <v>-5905617.5</v>
      </c>
      <c r="C23" s="52"/>
      <c r="D23" s="64">
        <v>-6461815.5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>
        <v>-8037154.6299999999</v>
      </c>
      <c r="C26" s="52"/>
      <c r="D26" s="64">
        <v>-9681467.1199999992</v>
      </c>
      <c r="E26" s="51"/>
      <c r="F26" s="42"/>
    </row>
    <row r="27" spans="1:6">
      <c r="A27" s="45" t="s">
        <v>221</v>
      </c>
      <c r="B27" s="89">
        <f>-(751122+180238+75421+7067500)</f>
        <v>-8074281</v>
      </c>
      <c r="C27" s="52"/>
      <c r="D27" s="64">
        <f>-(616648.27+240384.04+129474.6)</f>
        <v>-986506.91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44667.44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6">
        <f>-269631.62-48838.69</f>
        <v>-318470.31</v>
      </c>
      <c r="C37" s="52"/>
      <c r="D37" s="64">
        <f>-129065.75-775838</f>
        <v>-904903.75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-1225200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14064357.700000001</v>
      </c>
      <c r="C42" s="55"/>
      <c r="D42" s="54">
        <f>SUM(D9:D41)</f>
        <v>53030874.239999987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0">
        <v>-2120967</v>
      </c>
      <c r="C44" s="52"/>
      <c r="D44" s="64">
        <v>-7974052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11943390.700000001</v>
      </c>
      <c r="C47" s="58"/>
      <c r="D47" s="67">
        <f>SUM(D42:D46)</f>
        <v>45056822.239999987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84">
        <f>B47+B55</f>
        <v>11943390.700000001</v>
      </c>
      <c r="C57" s="77"/>
      <c r="D57" s="76">
        <f>D47+D55</f>
        <v>45056822.239999987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BESTA</cp:lastModifiedBy>
  <cp:lastPrinted>2016-10-03T09:59:38Z</cp:lastPrinted>
  <dcterms:created xsi:type="dcterms:W3CDTF">2012-01-19T09:31:29Z</dcterms:created>
  <dcterms:modified xsi:type="dcterms:W3CDTF">2021-07-20T10:59:28Z</dcterms:modified>
</cp:coreProperties>
</file>