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P3-Fitim-10 Sipas Natyres (2)" sheetId="1" r:id="rId1"/>
  </sheets>
  <definedNames>
    <definedName name="_xlnm.Print_Area" localSheetId="0">'P3-Fitim-10 Sipas Natyres (2)'!#REF!</definedName>
  </definedNames>
  <calcPr calcId="125725"/>
</workbook>
</file>

<file path=xl/calcChain.xml><?xml version="1.0" encoding="utf-8"?>
<calcChain xmlns="http://schemas.openxmlformats.org/spreadsheetml/2006/main">
  <c r="F24" i="1"/>
  <c r="E24"/>
  <c r="F23"/>
  <c r="E23"/>
  <c r="F16"/>
  <c r="E16"/>
  <c r="F12"/>
  <c r="F17" s="1"/>
  <c r="F25" s="1"/>
  <c r="F26" s="1"/>
  <c r="F28" s="1"/>
  <c r="E12"/>
  <c r="E17" s="1"/>
  <c r="E25" s="1"/>
  <c r="E26" s="1"/>
  <c r="F7"/>
  <c r="E7"/>
  <c r="E27" l="1"/>
  <c r="E28"/>
</calcChain>
</file>

<file path=xl/sharedStrings.xml><?xml version="1.0" encoding="utf-8"?>
<sst xmlns="http://schemas.openxmlformats.org/spreadsheetml/2006/main" count="44" uniqueCount="44">
  <si>
    <t xml:space="preserve">SUBJEKTI  OMNIFACTOR sh.p.k. </t>
  </si>
  <si>
    <t>NIPTI   L01530017L</t>
  </si>
  <si>
    <t>PASQYRA E TE ARDHURAVE DHE SHPENZIMEVE</t>
  </si>
  <si>
    <t>(Bazuar ne klasifikimin e Shpenzimeve sipas Natyres)</t>
  </si>
  <si>
    <t>Nr.</t>
  </si>
  <si>
    <t>Pershkrimi i elementeve</t>
  </si>
  <si>
    <t>Referencat Nr llog.</t>
  </si>
  <si>
    <t>Viti Ushtrimor 2014</t>
  </si>
  <si>
    <t>Viti Ushtrimor 2013</t>
  </si>
  <si>
    <t>Te ardhura nga veprimtaria (Factoring)</t>
  </si>
  <si>
    <t>701-705</t>
  </si>
  <si>
    <t>Te ardhura  te tjera nga veprimtarite e shfrytezimit</t>
  </si>
  <si>
    <t xml:space="preserve"> 702 -708x</t>
  </si>
  <si>
    <t xml:space="preserve">Ndryshimet ne inventarin e produkteve te gatshme dhe prodhimit ne proces </t>
  </si>
  <si>
    <t>Puna   e kryer nga njesia ekonomike raportuese per qellimet e veta dhe e kapitalizuar</t>
  </si>
  <si>
    <t>721-722</t>
  </si>
  <si>
    <t>Materialale te konsumuara</t>
  </si>
  <si>
    <t>601- 608x</t>
  </si>
  <si>
    <t>Kosto e punes</t>
  </si>
  <si>
    <t xml:space="preserve">  - Pagat e personelit</t>
  </si>
  <si>
    <t>641- 648</t>
  </si>
  <si>
    <t xml:space="preserve">  - Shpenzimet per sigurimet shoqerore dhe shendetsore</t>
  </si>
  <si>
    <t>Amortizimet dhe zhvlersimet</t>
  </si>
  <si>
    <t>68x</t>
  </si>
  <si>
    <t>Shpenzime te tjera</t>
  </si>
  <si>
    <t>61- 63</t>
  </si>
  <si>
    <t>Fitimi apo humbja nga veprimtaria kryesore ( 1 -  8)</t>
  </si>
  <si>
    <t>Te ardhurat  dhe shpenzimet financiare nga njesite e kontrolluara</t>
  </si>
  <si>
    <t>761, 661</t>
  </si>
  <si>
    <t>Te ardhurat  dhe shpenzimet financiare nga pjesmarrjet</t>
  </si>
  <si>
    <t>762, 662</t>
  </si>
  <si>
    <t>Te ardhurat  dhe shpenzimet financiare</t>
  </si>
  <si>
    <t>Te ardhurat  dhe shpenzimet financiare nga investime te tjera financiare afatgjata</t>
  </si>
  <si>
    <t>763, 764,  765, 664, 665</t>
  </si>
  <si>
    <t>Te ardhurat  dhe shpenzimet nga interesat dhe financimet</t>
  </si>
  <si>
    <t>Fitimet (humbjet) nga kursi i kembimit</t>
  </si>
  <si>
    <t>Te ardhura  dhe shpenzime te tjera  financiare</t>
  </si>
  <si>
    <t>Totali i te ardhurave  dhe shpenzimeve financiare                (12.1+/-12.2+/-12.3+/-12.4)</t>
  </si>
  <si>
    <t>Fitimi (humbja) para tatimit (9+/-13)</t>
  </si>
  <si>
    <t>Shpenzimet e tatimit mbi fitimin</t>
  </si>
  <si>
    <t>Fitimi (humbja)neto e vitit  financiar (14-15)</t>
  </si>
  <si>
    <t>Elementet e pasqyrave te konsoliduara</t>
  </si>
  <si>
    <t>ADMINISTRATOR</t>
  </si>
  <si>
    <t>GENCI KUSHTA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</si>
</sst>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(* #,##0.00_);_(* \(#,##0.00\);_(* &quot;-&quot;??_);_(@_)"/>
  </numFmts>
  <fonts count="11">
    <font>
      <sz val="10"/>
      <name val="Arial"/>
    </font>
    <font>
      <sz val="10"/>
      <name val="Arial"/>
    </font>
    <font>
      <b/>
      <sz val="11"/>
      <color indexed="8"/>
      <name val="Times New Roman"/>
    </font>
    <font>
      <sz val="11"/>
      <name val="Garamond"/>
      <family val="1"/>
    </font>
    <font>
      <b/>
      <sz val="11"/>
      <name val="Garamond"/>
      <family val="1"/>
    </font>
    <font>
      <sz val="11"/>
      <color indexed="8"/>
      <name val="Garamond"/>
      <family val="1"/>
    </font>
    <font>
      <i/>
      <sz val="11"/>
      <name val="Garamond"/>
      <family val="1"/>
    </font>
    <font>
      <b/>
      <sz val="11"/>
      <color indexed="8"/>
      <name val="Garamond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" fillId="0" borderId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37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41" fontId="3" fillId="0" borderId="0" xfId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37" fontId="5" fillId="0" borderId="1" xfId="1" applyNumberFormat="1" applyFont="1" applyBorder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37" fontId="7" fillId="0" borderId="1" xfId="1" applyNumberFormat="1" applyFont="1" applyBorder="1"/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1" fontId="3" fillId="0" borderId="0" xfId="0" applyNumberFormat="1" applyFont="1"/>
    <xf numFmtId="0" fontId="3" fillId="0" borderId="0" xfId="0" applyFont="1" applyAlignment="1">
      <alignment horizontal="left" vertical="center" wrapText="1"/>
    </xf>
  </cellXfs>
  <cellStyles count="11">
    <cellStyle name="Comma [0]" xfId="1" builtinId="6"/>
    <cellStyle name="Comma 2" xfId="2"/>
    <cellStyle name="Comma 3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e_BILANCIO FKT 1997" xfId="9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1"/>
  <sheetViews>
    <sheetView tabSelected="1" workbookViewId="0">
      <selection activeCell="G30" sqref="G30"/>
    </sheetView>
  </sheetViews>
  <sheetFormatPr defaultRowHeight="15"/>
  <cols>
    <col min="1" max="1" width="3.42578125" style="3" customWidth="1"/>
    <col min="2" max="2" width="4.7109375" style="6" customWidth="1"/>
    <col min="3" max="3" width="51" style="23" customWidth="1"/>
    <col min="4" max="4" width="13.42578125" style="21" customWidth="1"/>
    <col min="5" max="6" width="12" style="3" customWidth="1"/>
    <col min="7" max="7" width="11.28515625" style="3" bestFit="1" customWidth="1"/>
    <col min="8" max="18" width="9.140625" style="3"/>
    <col min="19" max="19" width="39.28515625" style="3" customWidth="1"/>
    <col min="20" max="20" width="10.7109375" style="3" customWidth="1"/>
    <col min="21" max="21" width="9.140625" style="3"/>
    <col min="22" max="22" width="11.7109375" style="3" customWidth="1"/>
    <col min="23" max="24" width="9.140625" style="3"/>
    <col min="25" max="25" width="11.42578125" style="3" customWidth="1"/>
    <col min="26" max="27" width="9.140625" style="3"/>
    <col min="28" max="28" width="10.28515625" style="3" customWidth="1"/>
    <col min="29" max="29" width="11" style="3" customWidth="1"/>
    <col min="30" max="30" width="11.140625" style="3" customWidth="1"/>
    <col min="31" max="32" width="9.140625" style="3"/>
    <col min="33" max="33" width="40.42578125" style="3" customWidth="1"/>
    <col min="34" max="39" width="9.140625" style="3"/>
    <col min="40" max="40" width="32" style="3" customWidth="1"/>
    <col min="41" max="41" width="9.140625" style="3"/>
    <col min="42" max="42" width="13.140625" style="3" customWidth="1"/>
    <col min="43" max="44" width="9.140625" style="3"/>
    <col min="45" max="45" width="40.85546875" style="3" customWidth="1"/>
    <col min="46" max="46" width="13" style="3" customWidth="1"/>
    <col min="47" max="48" width="9.140625" style="3"/>
    <col min="49" max="49" width="35" style="3" customWidth="1"/>
    <col min="50" max="50" width="10.85546875" style="3" customWidth="1"/>
    <col min="51" max="51" width="10.7109375" style="3" customWidth="1"/>
    <col min="52" max="52" width="1.7109375" style="3" customWidth="1"/>
    <col min="53" max="53" width="28.85546875" style="3" customWidth="1"/>
    <col min="54" max="62" width="9.140625" style="3"/>
    <col min="63" max="63" width="12.28515625" style="3" customWidth="1"/>
    <col min="64" max="68" width="9.140625" style="3"/>
    <col min="69" max="69" width="10.42578125" style="3" customWidth="1"/>
    <col min="70" max="71" width="11.140625" style="3" bestFit="1" customWidth="1"/>
    <col min="72" max="72" width="10.140625" style="3" bestFit="1" customWidth="1"/>
    <col min="73" max="75" width="9.140625" style="3"/>
    <col min="76" max="76" width="11.140625" style="3" bestFit="1" customWidth="1"/>
    <col min="77" max="85" width="9.140625" style="3"/>
    <col min="86" max="87" width="11.140625" style="3" bestFit="1" customWidth="1"/>
    <col min="88" max="16384" width="9.140625" style="3"/>
  </cols>
  <sheetData>
    <row r="1" spans="1:62" s="2" customFormat="1">
      <c r="A1" s="1" t="s">
        <v>0</v>
      </c>
    </row>
    <row r="2" spans="1:62" s="2" customFormat="1">
      <c r="A2" s="1" t="s">
        <v>1</v>
      </c>
    </row>
    <row r="3" spans="1:62">
      <c r="B3" s="4" t="s">
        <v>2</v>
      </c>
      <c r="C3" s="4"/>
      <c r="D3" s="4"/>
      <c r="E3" s="4"/>
      <c r="F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H3" s="5"/>
      <c r="AI3" s="5"/>
      <c r="AJ3" s="5"/>
      <c r="AK3" s="5"/>
      <c r="AP3" s="5"/>
      <c r="AX3" s="5"/>
      <c r="BJ3" s="5"/>
    </row>
    <row r="4" spans="1:62">
      <c r="B4" s="4" t="s">
        <v>3</v>
      </c>
      <c r="C4" s="4"/>
      <c r="D4" s="4"/>
      <c r="E4" s="4"/>
      <c r="F4" s="4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H4" s="5"/>
      <c r="AI4" s="5"/>
      <c r="AJ4" s="5"/>
      <c r="AK4" s="5"/>
      <c r="AP4" s="5"/>
      <c r="AX4" s="5"/>
      <c r="BJ4" s="5"/>
    </row>
    <row r="5" spans="1:62">
      <c r="C5" s="7"/>
      <c r="D5" s="8"/>
      <c r="E5" s="5"/>
      <c r="F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H5" s="5"/>
      <c r="AI5" s="5"/>
      <c r="AJ5" s="5"/>
      <c r="AK5" s="5"/>
      <c r="AP5" s="5"/>
      <c r="AX5" s="5"/>
      <c r="BJ5" s="5"/>
    </row>
    <row r="6" spans="1:62" ht="38.450000000000003" customHeight="1"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H6" s="5"/>
      <c r="AI6" s="5"/>
      <c r="AJ6" s="5"/>
      <c r="AK6" s="5"/>
      <c r="AP6" s="5"/>
      <c r="AX6" s="5"/>
      <c r="BJ6" s="5"/>
    </row>
    <row r="7" spans="1:62" ht="25.15" customHeight="1">
      <c r="B7" s="9">
        <v>1</v>
      </c>
      <c r="C7" s="11" t="s">
        <v>9</v>
      </c>
      <c r="D7" s="12" t="s">
        <v>10</v>
      </c>
      <c r="E7" s="13">
        <f>222411.69+866053.31+2986937-93362.7-1</f>
        <v>3982038.3</v>
      </c>
      <c r="F7" s="13">
        <f>1357140.25-4738.87</f>
        <v>1352401.38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H7" s="5"/>
      <c r="AI7" s="5"/>
      <c r="AJ7" s="5"/>
      <c r="AK7" s="5"/>
      <c r="AP7" s="5"/>
      <c r="AX7" s="5"/>
      <c r="BJ7" s="5"/>
    </row>
    <row r="8" spans="1:62" ht="25.15" customHeight="1">
      <c r="B8" s="9">
        <v>2</v>
      </c>
      <c r="C8" s="11" t="s">
        <v>11</v>
      </c>
      <c r="D8" s="12" t="s">
        <v>12</v>
      </c>
      <c r="E8" s="13">
        <v>0</v>
      </c>
      <c r="F8" s="13"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H8" s="5"/>
      <c r="AI8" s="5"/>
      <c r="AJ8" s="5"/>
      <c r="AK8" s="5"/>
      <c r="AP8" s="5"/>
      <c r="AX8" s="5"/>
      <c r="BJ8" s="5"/>
    </row>
    <row r="9" spans="1:62" ht="30" customHeight="1">
      <c r="B9" s="9">
        <v>3</v>
      </c>
      <c r="C9" s="11" t="s">
        <v>13</v>
      </c>
      <c r="D9" s="12">
        <v>71</v>
      </c>
      <c r="E9" s="13">
        <v>0</v>
      </c>
      <c r="F9" s="13"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H9" s="5"/>
      <c r="AI9" s="5"/>
      <c r="AJ9" s="5"/>
      <c r="AK9" s="5"/>
      <c r="AP9" s="5"/>
      <c r="AX9" s="5"/>
      <c r="BJ9" s="5"/>
    </row>
    <row r="10" spans="1:62" ht="30" customHeight="1">
      <c r="B10" s="9">
        <v>4</v>
      </c>
      <c r="C10" s="11" t="s">
        <v>14</v>
      </c>
      <c r="D10" s="12" t="s">
        <v>15</v>
      </c>
      <c r="E10" s="13">
        <v>0</v>
      </c>
      <c r="F10" s="13">
        <v>0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H10" s="5"/>
      <c r="AI10" s="5"/>
      <c r="AJ10" s="5"/>
      <c r="AK10" s="5"/>
      <c r="AP10" s="5"/>
      <c r="AX10" s="5"/>
      <c r="BJ10" s="5"/>
    </row>
    <row r="11" spans="1:62" ht="25.15" customHeight="1">
      <c r="B11" s="9">
        <v>5</v>
      </c>
      <c r="C11" s="11" t="s">
        <v>16</v>
      </c>
      <c r="D11" s="12" t="s">
        <v>17</v>
      </c>
      <c r="E11" s="13">
        <v>0</v>
      </c>
      <c r="F11" s="13">
        <v>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H11" s="5"/>
      <c r="AI11" s="5"/>
      <c r="AJ11" s="5"/>
      <c r="AK11" s="5"/>
      <c r="AP11" s="5"/>
      <c r="AX11" s="5"/>
      <c r="BJ11" s="5"/>
    </row>
    <row r="12" spans="1:62" ht="25.15" customHeight="1">
      <c r="B12" s="9">
        <v>6</v>
      </c>
      <c r="C12" s="11" t="s">
        <v>18</v>
      </c>
      <c r="D12" s="12"/>
      <c r="E12" s="13">
        <f>SUM(E13:E14)</f>
        <v>-1938464</v>
      </c>
      <c r="F12" s="13">
        <f>SUM(F13:F14)</f>
        <v>-2142582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H12" s="5"/>
      <c r="AI12" s="5"/>
      <c r="AJ12" s="5"/>
      <c r="AK12" s="5"/>
      <c r="AP12" s="5"/>
      <c r="AX12" s="5"/>
      <c r="BJ12" s="5"/>
    </row>
    <row r="13" spans="1:62" ht="25.15" customHeight="1">
      <c r="B13" s="9"/>
      <c r="C13" s="14" t="s">
        <v>19</v>
      </c>
      <c r="D13" s="12" t="s">
        <v>20</v>
      </c>
      <c r="E13" s="13">
        <v>-1661060</v>
      </c>
      <c r="F13" s="13">
        <v>-1835975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H13" s="5"/>
      <c r="AI13" s="5"/>
      <c r="AJ13" s="5"/>
      <c r="AK13" s="5"/>
      <c r="AP13" s="5"/>
      <c r="AX13" s="5"/>
      <c r="BJ13" s="5"/>
    </row>
    <row r="14" spans="1:62" ht="25.15" customHeight="1">
      <c r="B14" s="9"/>
      <c r="C14" s="14" t="s">
        <v>21</v>
      </c>
      <c r="D14" s="12">
        <v>644</v>
      </c>
      <c r="E14" s="13">
        <v>-277404</v>
      </c>
      <c r="F14" s="13">
        <v>-306607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H14" s="5"/>
      <c r="AI14" s="5"/>
      <c r="AJ14" s="5"/>
      <c r="AK14" s="5"/>
      <c r="AP14" s="5"/>
      <c r="AX14" s="5"/>
      <c r="BJ14" s="5"/>
    </row>
    <row r="15" spans="1:62" ht="25.15" customHeight="1">
      <c r="B15" s="9">
        <v>7</v>
      </c>
      <c r="C15" s="11" t="s">
        <v>22</v>
      </c>
      <c r="D15" s="12" t="s">
        <v>23</v>
      </c>
      <c r="E15" s="13">
        <v>-123074.52</v>
      </c>
      <c r="F15" s="13">
        <v>-155369.66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H15" s="5"/>
      <c r="AI15" s="5"/>
      <c r="AJ15" s="5"/>
      <c r="AK15" s="5"/>
      <c r="AP15" s="5"/>
      <c r="AX15" s="5"/>
      <c r="BJ15" s="5"/>
    </row>
    <row r="16" spans="1:62" ht="25.15" customHeight="1">
      <c r="B16" s="9">
        <v>8</v>
      </c>
      <c r="C16" s="11" t="s">
        <v>24</v>
      </c>
      <c r="D16" s="12" t="s">
        <v>25</v>
      </c>
      <c r="E16" s="13">
        <f>-144000-11800-36291.68-37120</f>
        <v>-229211.68</v>
      </c>
      <c r="F16" s="13">
        <f>-2000-60000-19037.84-37120-6264.42</f>
        <v>-124422.26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H16" s="5"/>
      <c r="AI16" s="5"/>
      <c r="AJ16" s="5"/>
      <c r="AK16" s="5"/>
      <c r="AP16" s="5"/>
      <c r="AX16" s="5"/>
      <c r="BJ16" s="5"/>
    </row>
    <row r="17" spans="2:62" ht="25.15" customHeight="1">
      <c r="B17" s="15">
        <v>9</v>
      </c>
      <c r="C17" s="16" t="s">
        <v>26</v>
      </c>
      <c r="D17" s="17"/>
      <c r="E17" s="18">
        <f>+E12+E15+E16+E7</f>
        <v>1691288.0999999996</v>
      </c>
      <c r="F17" s="18">
        <f>+F12+F15+F16+F7</f>
        <v>-1069972.54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H17" s="5"/>
      <c r="AI17" s="5"/>
      <c r="AJ17" s="5"/>
      <c r="AK17" s="5"/>
      <c r="AP17" s="5"/>
      <c r="AX17" s="5"/>
      <c r="BJ17" s="5"/>
    </row>
    <row r="18" spans="2:62" ht="27.6" customHeight="1">
      <c r="B18" s="9">
        <v>10</v>
      </c>
      <c r="C18" s="11" t="s">
        <v>27</v>
      </c>
      <c r="D18" s="12" t="s">
        <v>28</v>
      </c>
      <c r="E18" s="13"/>
      <c r="F18" s="13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H18" s="5"/>
      <c r="AI18" s="5"/>
      <c r="AJ18" s="5"/>
      <c r="AK18" s="5"/>
      <c r="AP18" s="5"/>
      <c r="AX18" s="5"/>
      <c r="BJ18" s="5"/>
    </row>
    <row r="19" spans="2:62" ht="25.15" customHeight="1">
      <c r="B19" s="9">
        <v>11</v>
      </c>
      <c r="C19" s="11" t="s">
        <v>29</v>
      </c>
      <c r="D19" s="12" t="s">
        <v>30</v>
      </c>
      <c r="E19" s="13">
        <v>0</v>
      </c>
      <c r="F19" s="13">
        <v>0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H19" s="5"/>
      <c r="AI19" s="5"/>
      <c r="AJ19" s="5"/>
      <c r="AK19" s="5"/>
      <c r="AP19" s="5"/>
      <c r="AX19" s="5"/>
      <c r="BJ19" s="5"/>
    </row>
    <row r="20" spans="2:62" ht="25.15" customHeight="1">
      <c r="B20" s="9">
        <v>12</v>
      </c>
      <c r="C20" s="11" t="s">
        <v>31</v>
      </c>
      <c r="D20" s="17"/>
      <c r="E20" s="18"/>
      <c r="F20" s="18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H20" s="5"/>
      <c r="AI20" s="5"/>
      <c r="AJ20" s="5"/>
      <c r="AK20" s="5"/>
      <c r="AP20" s="5"/>
      <c r="AX20" s="5"/>
      <c r="BJ20" s="5"/>
    </row>
    <row r="21" spans="2:62" ht="28.15" customHeight="1">
      <c r="B21" s="9">
        <v>12.1</v>
      </c>
      <c r="C21" s="14" t="s">
        <v>32</v>
      </c>
      <c r="D21" s="19" t="s">
        <v>33</v>
      </c>
      <c r="E21" s="13">
        <v>0</v>
      </c>
      <c r="F21" s="13">
        <v>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H21" s="5"/>
      <c r="AI21" s="5"/>
      <c r="AJ21" s="5"/>
      <c r="AK21" s="5"/>
      <c r="AP21" s="5"/>
      <c r="AX21" s="5"/>
      <c r="BJ21" s="5"/>
    </row>
    <row r="22" spans="2:62" ht="25.15" customHeight="1">
      <c r="B22" s="9">
        <v>12.2</v>
      </c>
      <c r="C22" s="14" t="s">
        <v>34</v>
      </c>
      <c r="D22" s="20">
        <v>767667</v>
      </c>
      <c r="E22" s="13"/>
      <c r="F22" s="13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H22" s="5"/>
      <c r="AI22" s="5"/>
      <c r="AJ22" s="5"/>
      <c r="AK22" s="5"/>
      <c r="AP22" s="5"/>
      <c r="AX22" s="5"/>
      <c r="BJ22" s="5"/>
    </row>
    <row r="23" spans="2:62" ht="25.15" customHeight="1">
      <c r="B23" s="9">
        <v>12.3</v>
      </c>
      <c r="C23" s="14" t="s">
        <v>35</v>
      </c>
      <c r="D23" s="20">
        <v>769669</v>
      </c>
      <c r="E23" s="13">
        <f>5045.49-15625.56</f>
        <v>-10580.07</v>
      </c>
      <c r="F23" s="13">
        <f>4738.87-1884.62</f>
        <v>2854.25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H23" s="5"/>
      <c r="AI23" s="5"/>
      <c r="AJ23" s="5"/>
      <c r="AK23" s="5"/>
      <c r="AP23" s="5"/>
      <c r="AX23" s="5"/>
      <c r="BJ23" s="5"/>
    </row>
    <row r="24" spans="2:62" ht="25.15" customHeight="1">
      <c r="B24" s="9">
        <v>12.4</v>
      </c>
      <c r="C24" s="14" t="s">
        <v>36</v>
      </c>
      <c r="D24" s="20">
        <v>768668</v>
      </c>
      <c r="E24" s="13">
        <f>8702+57407.7-224117.8-14895-431032-2077.08-21375</f>
        <v>-627387.17999999993</v>
      </c>
      <c r="F24" s="13">
        <f>-81369.65-1110</f>
        <v>-82479.649999999994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H24" s="5"/>
      <c r="AI24" s="5"/>
      <c r="AJ24" s="5"/>
      <c r="AK24" s="5"/>
      <c r="AP24" s="5"/>
      <c r="AX24" s="5"/>
      <c r="BJ24" s="5"/>
    </row>
    <row r="25" spans="2:62" ht="29.45" customHeight="1">
      <c r="B25" s="15">
        <v>13</v>
      </c>
      <c r="C25" s="16" t="s">
        <v>37</v>
      </c>
      <c r="D25" s="17"/>
      <c r="E25" s="18">
        <f>SUM(E17:E24)</f>
        <v>1053320.8499999996</v>
      </c>
      <c r="F25" s="18">
        <f>SUM(F17:F24)</f>
        <v>-1149597.94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H25" s="5"/>
      <c r="AI25" s="5"/>
      <c r="AJ25" s="5"/>
      <c r="AK25" s="5"/>
      <c r="AP25" s="5"/>
      <c r="AX25" s="5"/>
      <c r="BJ25" s="5"/>
    </row>
    <row r="26" spans="2:62" ht="25.15" customHeight="1">
      <c r="B26" s="9">
        <v>14</v>
      </c>
      <c r="C26" s="11" t="s">
        <v>38</v>
      </c>
      <c r="D26" s="12"/>
      <c r="E26" s="13">
        <f>+E25</f>
        <v>1053320.8499999996</v>
      </c>
      <c r="F26" s="13">
        <f>+F25</f>
        <v>-1149597.94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H26" s="5"/>
      <c r="AI26" s="5"/>
      <c r="AJ26" s="5"/>
      <c r="AK26" s="5"/>
      <c r="AP26" s="5"/>
      <c r="AX26" s="5"/>
      <c r="BJ26" s="5"/>
    </row>
    <row r="27" spans="2:62" ht="25.15" customHeight="1">
      <c r="B27" s="9">
        <v>15</v>
      </c>
      <c r="C27" s="11" t="s">
        <v>39</v>
      </c>
      <c r="D27" s="12">
        <v>69</v>
      </c>
      <c r="E27" s="13">
        <f>-E26*15%</f>
        <v>-157998.12749999994</v>
      </c>
      <c r="F27" s="13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H27" s="5"/>
      <c r="AI27" s="5"/>
      <c r="AJ27" s="5"/>
      <c r="AK27" s="5"/>
      <c r="AP27" s="5"/>
      <c r="AX27" s="5"/>
      <c r="BJ27" s="5"/>
    </row>
    <row r="28" spans="2:62" ht="25.15" customHeight="1">
      <c r="B28" s="9">
        <v>16</v>
      </c>
      <c r="C28" s="11" t="s">
        <v>40</v>
      </c>
      <c r="D28" s="12"/>
      <c r="E28" s="13">
        <f>+E26+E27</f>
        <v>895322.72249999968</v>
      </c>
      <c r="F28" s="13">
        <f>+F26+F27</f>
        <v>-1149597.94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H28" s="5"/>
      <c r="AI28" s="5"/>
      <c r="AJ28" s="5"/>
      <c r="AK28" s="5"/>
      <c r="AP28" s="5"/>
      <c r="AX28" s="5"/>
      <c r="BJ28" s="5"/>
    </row>
    <row r="29" spans="2:62" ht="25.15" customHeight="1">
      <c r="B29" s="9">
        <v>17</v>
      </c>
      <c r="C29" s="11" t="s">
        <v>41</v>
      </c>
      <c r="D29" s="12"/>
      <c r="E29" s="13">
        <v>0</v>
      </c>
      <c r="F29" s="13">
        <v>0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H29" s="5"/>
      <c r="AI29" s="5"/>
      <c r="AJ29" s="5"/>
      <c r="AK29" s="5"/>
      <c r="AP29" s="5"/>
      <c r="AX29" s="5"/>
      <c r="BJ29" s="5"/>
    </row>
    <row r="30" spans="2:62">
      <c r="C30" s="3" t="s">
        <v>42</v>
      </c>
      <c r="E30" s="22"/>
      <c r="F30" s="22"/>
    </row>
    <row r="31" spans="2:62">
      <c r="C31" s="3" t="s">
        <v>43</v>
      </c>
    </row>
  </sheetData>
  <mergeCells count="2">
    <mergeCell ref="B3:F3"/>
    <mergeCell ref="B4:F4"/>
  </mergeCells>
  <pageMargins left="0.27" right="0.25" top="0.69" bottom="0.94" header="0.48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P3-Fitim-10 Sipas Natyres (2)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2015-07-07T10:26:24Z</dcterms:created>
  <dcterms:modified xsi:type="dcterms:W3CDTF">2015-07-07T10:27:10Z</dcterms:modified>
</cp:coreProperties>
</file>