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4535" windowHeight="12930" tabRatio="790" activeTab="1"/>
  </bookViews>
  <sheets>
    <sheet name="Kapaku" sheetId="9" r:id="rId1"/>
    <sheet name="Bilanci" sheetId="1" r:id="rId2"/>
    <sheet name="PASH" sheetId="2" r:id="rId3"/>
    <sheet name="Cash-Flow" sheetId="3" r:id="rId4"/>
    <sheet name="Kapitalet e Veta" sheetId="10" r:id="rId5"/>
    <sheet name="Aktive A.M." sheetId="5" r:id="rId6"/>
    <sheet name="Sheet1" sheetId="11" r:id="rId7"/>
  </sheets>
  <externalReferences>
    <externalReference r:id="rId8"/>
  </externalReferences>
  <definedNames>
    <definedName name="_xlnm.Print_Area" localSheetId="5">'Aktive A.M.'!$A$1:$E$19</definedName>
    <definedName name="_xlnm.Print_Area" localSheetId="1">Bilanci!$A$1:$E$119</definedName>
    <definedName name="_xlnm.Print_Area" localSheetId="3">'Cash-Flow'!$A$1:$E$67</definedName>
    <definedName name="_xlnm.Print_Area" localSheetId="0">Kapaku!$A$1:$L$57</definedName>
    <definedName name="_xlnm.Print_Area" localSheetId="4">'Kapitalet e Veta'!$A$1:$K$34</definedName>
    <definedName name="_xlnm.Print_Area" localSheetId="2">PASH!$A$1:$D$80</definedName>
  </definedNames>
  <calcPr calcId="125725"/>
</workbook>
</file>

<file path=xl/calcChain.xml><?xml version="1.0" encoding="utf-8"?>
<calcChain xmlns="http://schemas.openxmlformats.org/spreadsheetml/2006/main">
  <c r="C82" i="11"/>
  <c r="C39"/>
  <c r="D39"/>
  <c r="D40" s="1"/>
  <c r="D139"/>
  <c r="C139"/>
  <c r="C135"/>
  <c r="D121"/>
  <c r="D122" s="1"/>
  <c r="C121"/>
  <c r="C122" s="1"/>
  <c r="C76"/>
  <c r="C75"/>
  <c r="D135"/>
  <c r="D129"/>
  <c r="D30"/>
  <c r="D147"/>
  <c r="D146"/>
  <c r="C138"/>
  <c r="C146" s="1"/>
  <c r="C147" s="1"/>
  <c r="D138"/>
  <c r="D134"/>
  <c r="C134"/>
  <c r="D128"/>
  <c r="C128"/>
  <c r="C129" s="1"/>
  <c r="D112"/>
  <c r="D113" s="1"/>
  <c r="C112"/>
  <c r="C113" s="1"/>
  <c r="D105"/>
  <c r="C105"/>
  <c r="D98"/>
  <c r="C98"/>
  <c r="D93"/>
  <c r="D94" s="1"/>
  <c r="C93"/>
  <c r="C94" s="1"/>
  <c r="D88"/>
  <c r="D89" s="1"/>
  <c r="C88"/>
  <c r="D81"/>
  <c r="D82" s="1"/>
  <c r="C81"/>
  <c r="D75"/>
  <c r="D76" s="1"/>
  <c r="D67"/>
  <c r="C67"/>
  <c r="C62"/>
  <c r="D61"/>
  <c r="D62" s="1"/>
  <c r="C61"/>
  <c r="D53"/>
  <c r="D54" s="1"/>
  <c r="C53"/>
  <c r="C54" s="1"/>
  <c r="D45"/>
  <c r="C45"/>
  <c r="C40"/>
  <c r="D34"/>
  <c r="D29"/>
  <c r="C29"/>
  <c r="C30" s="1"/>
  <c r="C33" s="1"/>
  <c r="C34" s="1"/>
  <c r="D22"/>
  <c r="D23" s="1"/>
  <c r="C22"/>
  <c r="C23" s="1"/>
  <c r="D18"/>
  <c r="D17"/>
  <c r="C17"/>
  <c r="C18" s="1"/>
  <c r="D11"/>
  <c r="D12" s="1"/>
  <c r="C11"/>
  <c r="C12" s="1"/>
  <c r="C89" l="1"/>
  <c r="C142"/>
  <c r="D142"/>
  <c r="C22" i="10"/>
  <c r="C23" s="1"/>
  <c r="C34" s="1"/>
  <c r="E22"/>
  <c r="B22"/>
  <c r="B23" s="1"/>
  <c r="E23"/>
  <c r="E34" s="1"/>
  <c r="H25"/>
  <c r="H13"/>
  <c r="C11"/>
  <c r="D11"/>
  <c r="D22" s="1"/>
  <c r="D23" s="1"/>
  <c r="D34" s="1"/>
  <c r="E11"/>
  <c r="F11"/>
  <c r="F22" s="1"/>
  <c r="F23" s="1"/>
  <c r="F34" s="1"/>
  <c r="G11"/>
  <c r="H11"/>
  <c r="B11"/>
  <c r="D45" i="1"/>
  <c r="E45"/>
  <c r="D52"/>
  <c r="H22" i="10" l="1"/>
  <c r="H23" s="1"/>
  <c r="H17"/>
  <c r="G17"/>
  <c r="G22" s="1"/>
  <c r="G23" s="1"/>
  <c r="B34"/>
  <c r="J34"/>
  <c r="I26"/>
  <c r="K26" s="1"/>
  <c r="I27"/>
  <c r="K27" s="1"/>
  <c r="I28"/>
  <c r="K28" s="1"/>
  <c r="I30"/>
  <c r="K30" s="1"/>
  <c r="I31"/>
  <c r="K31" s="1"/>
  <c r="I32"/>
  <c r="K32" s="1"/>
  <c r="I33"/>
  <c r="K33" s="1"/>
  <c r="I25"/>
  <c r="K25" s="1"/>
  <c r="I12"/>
  <c r="K12" s="1"/>
  <c r="I13"/>
  <c r="K13" s="1"/>
  <c r="I14"/>
  <c r="K14" s="1"/>
  <c r="I15"/>
  <c r="K15" s="1"/>
  <c r="I16"/>
  <c r="K16" s="1"/>
  <c r="I18"/>
  <c r="K18" s="1"/>
  <c r="I19"/>
  <c r="K19" s="1"/>
  <c r="I20"/>
  <c r="K20" s="1"/>
  <c r="I21"/>
  <c r="K21" s="1"/>
  <c r="I11"/>
  <c r="K11" s="1"/>
  <c r="I9"/>
  <c r="K9" s="1"/>
  <c r="I17" l="1"/>
  <c r="K17" s="1"/>
  <c r="K22" s="1"/>
  <c r="I23"/>
  <c r="K23" s="1"/>
  <c r="H29"/>
  <c r="H34" s="1"/>
  <c r="G29"/>
  <c r="I22" l="1"/>
  <c r="I29"/>
  <c r="G34"/>
  <c r="E116" i="1"/>
  <c r="D116"/>
  <c r="D34" i="2"/>
  <c r="C34"/>
  <c r="D11"/>
  <c r="C11"/>
  <c r="K29" i="10" l="1"/>
  <c r="K34" s="1"/>
  <c r="L34" s="1"/>
  <c r="I34"/>
  <c r="L22"/>
  <c r="D53" i="2"/>
  <c r="D60" s="1"/>
  <c r="E52" i="1"/>
  <c r="E60" s="1"/>
  <c r="E33"/>
  <c r="E14"/>
  <c r="E70" i="3" s="1"/>
  <c r="E21" i="1"/>
  <c r="E30"/>
  <c r="D63" i="2" l="1"/>
  <c r="D68" s="1"/>
  <c r="D76" s="1"/>
  <c r="E35" i="1"/>
  <c r="E62" s="1"/>
  <c r="E77"/>
  <c r="E93"/>
  <c r="E118"/>
  <c r="D18" i="5"/>
  <c r="B18"/>
  <c r="B10"/>
  <c r="C18"/>
  <c r="E18" s="1"/>
  <c r="D118" i="1"/>
  <c r="D10" i="5"/>
  <c r="D15" i="3"/>
  <c r="D16" i="5"/>
  <c r="C16"/>
  <c r="C19" s="1"/>
  <c r="B16"/>
  <c r="E15"/>
  <c r="E14"/>
  <c r="F14" s="1"/>
  <c r="E13"/>
  <c r="C10"/>
  <c r="E9"/>
  <c r="E8"/>
  <c r="E7"/>
  <c r="D93" i="1"/>
  <c r="D77"/>
  <c r="D32" i="3"/>
  <c r="C53" i="2"/>
  <c r="C60" s="1"/>
  <c r="D33" i="1"/>
  <c r="D64" i="3"/>
  <c r="D14" i="1"/>
  <c r="D21"/>
  <c r="D30"/>
  <c r="D19" i="5"/>
  <c r="D79" i="2" l="1"/>
  <c r="D82"/>
  <c r="E10" i="5"/>
  <c r="E16"/>
  <c r="D55" i="3"/>
  <c r="D60" s="1"/>
  <c r="E102" i="1"/>
  <c r="D29" i="3"/>
  <c r="D30"/>
  <c r="E82" i="1"/>
  <c r="E104" s="1"/>
  <c r="D102"/>
  <c r="B19" i="5"/>
  <c r="E19" s="1"/>
  <c r="F19" s="1"/>
  <c r="D60" i="1"/>
  <c r="D41" i="3" s="1"/>
  <c r="D46" s="1"/>
  <c r="D11"/>
  <c r="C63" i="2"/>
  <c r="C68" s="1"/>
  <c r="C76" s="1"/>
  <c r="D35" i="1"/>
  <c r="D31" i="3"/>
  <c r="D82" i="1"/>
  <c r="D119" s="1"/>
  <c r="C79" i="2" l="1"/>
  <c r="C82"/>
  <c r="E119" i="1"/>
  <c r="E120" s="1"/>
  <c r="D62"/>
  <c r="D120" s="1"/>
  <c r="D35" i="3"/>
  <c r="D62" s="1"/>
  <c r="D66" s="1"/>
  <c r="D70" s="1"/>
  <c r="D104" i="1"/>
</calcChain>
</file>

<file path=xl/sharedStrings.xml><?xml version="1.0" encoding="utf-8"?>
<sst xmlns="http://schemas.openxmlformats.org/spreadsheetml/2006/main" count="539" uniqueCount="361">
  <si>
    <t>Totali</t>
  </si>
  <si>
    <t>Aksione te thesarit te riblera</t>
  </si>
  <si>
    <t>Aktive te Trupezuara</t>
  </si>
  <si>
    <t xml:space="preserve">Shtesa </t>
  </si>
  <si>
    <t>Pakesime</t>
  </si>
  <si>
    <t>Amortizimi</t>
  </si>
  <si>
    <t>Te tjera</t>
  </si>
  <si>
    <t>Shtesa llogaritur</t>
  </si>
  <si>
    <t xml:space="preserve">  A K T l V E T</t>
  </si>
  <si>
    <t>(i)</t>
  </si>
  <si>
    <t>(ii)</t>
  </si>
  <si>
    <t>Nr.</t>
  </si>
  <si>
    <t>Pershkrimi i elementeve</t>
  </si>
  <si>
    <t>Ref</t>
  </si>
  <si>
    <t>(iii)</t>
  </si>
  <si>
    <t>(iv)</t>
  </si>
  <si>
    <t>I   Aktivet afatshkurtra</t>
  </si>
  <si>
    <t>1   Mjete monetare</t>
  </si>
  <si>
    <t>(vi)</t>
  </si>
  <si>
    <t>(v)</t>
  </si>
  <si>
    <t>II   Aktivet afatgjata</t>
  </si>
  <si>
    <t>Totali 2</t>
  </si>
  <si>
    <t>Totali 3</t>
  </si>
  <si>
    <t>Totali 4</t>
  </si>
  <si>
    <t>Totali 1</t>
  </si>
  <si>
    <t xml:space="preserve">Totali 2 </t>
  </si>
  <si>
    <t>Totali i Aktiveve afatshkurtra (I)</t>
  </si>
  <si>
    <t>Totali i aktiveve afatgjata (II)</t>
  </si>
  <si>
    <t>Totali i detyrimeve afatshkurtera  (I)</t>
  </si>
  <si>
    <t>TOTALl I KAPITALIT  (III)</t>
  </si>
  <si>
    <t>TOTALl I DETYRIMEVE DHE KAPITALIT  (I+II+III)</t>
  </si>
  <si>
    <t xml:space="preserve">              Paraja neto nga veprimtarite e shfrytezimit</t>
  </si>
  <si>
    <t>Mak.pajisj+mj.tr</t>
  </si>
  <si>
    <t>Emertimi dhe Forma ligjore</t>
  </si>
  <si>
    <t>NIPT -i</t>
  </si>
  <si>
    <t>Adresa e Selise</t>
  </si>
  <si>
    <t>Data e krijimit</t>
  </si>
  <si>
    <t>Nr. i  Regjistrit  Tregetar</t>
  </si>
  <si>
    <t>Veprimtaria  Kryesore</t>
  </si>
  <si>
    <t>P A S Q Y R A T     F I N A N C I A R E</t>
  </si>
  <si>
    <t xml:space="preserve">(  Ne zbarim te Standartit Kombetar te Kontabilitetit Nr.2 dhe </t>
  </si>
  <si>
    <t>Pasqyra Financiare jane individuale</t>
  </si>
  <si>
    <t>Po</t>
  </si>
  <si>
    <t>Pasqyra Financiare jane te konsoliduara</t>
  </si>
  <si>
    <t>Jo</t>
  </si>
  <si>
    <t>Pasqyra Financiare jane te shprehura ne</t>
  </si>
  <si>
    <t>Leke</t>
  </si>
  <si>
    <t>Pasqyra Financiare jane te rumbullakosura ne</t>
  </si>
  <si>
    <t xml:space="preserve">  Periudha  Kontabel e Pasqyrave Financiare</t>
  </si>
  <si>
    <t>Nga</t>
  </si>
  <si>
    <t>Deri</t>
  </si>
  <si>
    <t xml:space="preserve">  Data  e  mbylljes se Pasqyrave Financiare</t>
  </si>
  <si>
    <t>Tel:</t>
  </si>
  <si>
    <t>Toka+Ndertime</t>
  </si>
  <si>
    <t>Aksionet e veta</t>
  </si>
  <si>
    <t>Ne tituj pronësie të njësive ekonomike brenda grupit</t>
  </si>
  <si>
    <t>Të tjera financiare</t>
  </si>
  <si>
    <t>Nga aktiviteti i shfrytëzimit</t>
  </si>
  <si>
    <t>Nga njësitë ekonomike brenda grupit</t>
  </si>
  <si>
    <t>Nga njesitë ekonomike ku ka interesa pjesëmarrëse</t>
  </si>
  <si>
    <t>Të tjera</t>
  </si>
  <si>
    <t>Kapitali i nënshkruar i papaguar</t>
  </si>
  <si>
    <t xml:space="preserve">Lëndë e parë dhe materiale të konsumueshme </t>
  </si>
  <si>
    <t xml:space="preserve">Prodhime në proces dhe gjysëmprodukte </t>
  </si>
  <si>
    <t>Produkte të Gatshme</t>
  </si>
  <si>
    <t xml:space="preserve">Mallra </t>
  </si>
  <si>
    <t>Parapagime për inventar</t>
  </si>
  <si>
    <t>(vii)</t>
  </si>
  <si>
    <t>AAGJM të mbajtura shitje</t>
  </si>
  <si>
    <t>5   Shpenzime të shtyra</t>
  </si>
  <si>
    <t>6   Te arkëtueshme nga të ardhurat e konstatuara</t>
  </si>
  <si>
    <t>1   Aktive financiare:</t>
  </si>
  <si>
    <t>2   Investime :</t>
  </si>
  <si>
    <t>3   Të drejta të arkëtueshme :</t>
  </si>
  <si>
    <t>4   Inventari :</t>
  </si>
  <si>
    <t>Tituj të huadhënies në njësitë ekonomike brenda grupit</t>
  </si>
  <si>
    <t>Tituj të huadhënies në njësitë ekonomike ku ka interesa pjesemarrëse</t>
  </si>
  <si>
    <t>Tituj pronësie në njësitë ekonomike ku ka interesa pjesemarrëse</t>
  </si>
  <si>
    <t>Tituj të tjerë të mbajtur si aktiv afatgjata</t>
  </si>
  <si>
    <t>Tituj të tjerë te huadhënies</t>
  </si>
  <si>
    <t>Toka dhe ndërtesa</t>
  </si>
  <si>
    <t>Impiante dhe makineri</t>
  </si>
  <si>
    <t>Te tjera instalime dhe pajisje</t>
  </si>
  <si>
    <t xml:space="preserve">3   Aktivet biologjike </t>
  </si>
  <si>
    <t>Konceione,patenta,licensa,marka tregtare,të drejta dhe aktive të ngjashme</t>
  </si>
  <si>
    <t>Emri i Mirë</t>
  </si>
  <si>
    <t>Parapagime për AAJM</t>
  </si>
  <si>
    <t>5   Aktive tatimore te shtyra</t>
  </si>
  <si>
    <t>AKTIVE TOTALE (I+II)</t>
  </si>
  <si>
    <t xml:space="preserve">                                              Pasqyra e Pozicionit Financiar (Bilanci)</t>
  </si>
  <si>
    <t>2   Aktivet  materiale :</t>
  </si>
  <si>
    <t>4  Aktive  jomateriale :</t>
  </si>
  <si>
    <t>Tituj të huamarrjes</t>
  </si>
  <si>
    <t>(viii)</t>
  </si>
  <si>
    <t>(ix)</t>
  </si>
  <si>
    <t>Detyrime ndaj institucioneve të kredisë</t>
  </si>
  <si>
    <t>Arkëtime në avancë për porosi</t>
  </si>
  <si>
    <t xml:space="preserve">Dëftesa të pagueshme </t>
  </si>
  <si>
    <t>Të pagueshme ndaj punonjësve dhe sigurimeve shoqërore/shëndetsore</t>
  </si>
  <si>
    <t>Të pagueshme ndaj njësive ekonomike brenda grupit</t>
  </si>
  <si>
    <t>Të pagueshme ndaj njësive ekonomike ku ka interesa pjesëmarrëse</t>
  </si>
  <si>
    <t>Të pagueshme për detyrimet tatimore</t>
  </si>
  <si>
    <t>2   Të pagueshme për shpemzime të konstatuara</t>
  </si>
  <si>
    <t>3   Të ardhura të shtyra</t>
  </si>
  <si>
    <t>4   Provizione</t>
  </si>
  <si>
    <t>Titujt e huamarrjes</t>
  </si>
  <si>
    <t>Të pagueshme për aktivitetin e shfrytëzimit</t>
  </si>
  <si>
    <t>Të  tjera të pagueshme</t>
  </si>
  <si>
    <t xml:space="preserve">                          Totali </t>
  </si>
  <si>
    <t>4   Provizione :</t>
  </si>
  <si>
    <t>Provizione për pensionet</t>
  </si>
  <si>
    <t>Provizione të tjera</t>
  </si>
  <si>
    <t>5    Detyrime tatimore të shtyra</t>
  </si>
  <si>
    <t>DETYRIMET TOTALE (I+II)</t>
  </si>
  <si>
    <t>III   KAPITALI DHE REZERVAT</t>
  </si>
  <si>
    <t>2   Primi i lidhur me kapitalin</t>
  </si>
  <si>
    <t>1   Kapitali i nënshkruar</t>
  </si>
  <si>
    <t>Rezerva ligjore</t>
  </si>
  <si>
    <t>Rezerva statutore</t>
  </si>
  <si>
    <t>Rezerva të tjera</t>
  </si>
  <si>
    <t>3   Rezerva rivlerësimi</t>
  </si>
  <si>
    <t>5   Fitimi i pa shperndarë</t>
  </si>
  <si>
    <t xml:space="preserve">6   Fitimi / Humbja e vitit </t>
  </si>
  <si>
    <t>II   Detyrimet  Afatgjata :</t>
  </si>
  <si>
    <t>4   Rezerva të tjera :</t>
  </si>
  <si>
    <t>Parapagime për aktive materiale dhe në proces</t>
  </si>
  <si>
    <t>Totali i detyrimeve afatgjata  (II)</t>
  </si>
  <si>
    <t xml:space="preserve">Të ardhura nga aktiviteti i shfrytëzimit </t>
  </si>
  <si>
    <t>Ndryshimi në inventarin e produkteve të gattshme dhe prodhimit në proces</t>
  </si>
  <si>
    <t xml:space="preserve">Puna e kryer nga njësia ekonomike dhe e kapitalizuar </t>
  </si>
  <si>
    <t>Të ardhura të tjera të shfrytëzimit</t>
  </si>
  <si>
    <t>Lënda e parë dhe materiale të konsumueshme</t>
  </si>
  <si>
    <t>Shpenzime të personelit</t>
  </si>
  <si>
    <t>Zhvlerësimi i aktiveve afatgjata materiale</t>
  </si>
  <si>
    <t>Shpenzime konsumi dhe amortizimi</t>
  </si>
  <si>
    <t>Shpenzime të tjera shfrytëzimi</t>
  </si>
  <si>
    <t>Shpenzime financiare</t>
  </si>
  <si>
    <t>Pjesa e fitimit/humbjes nga pjesëmarrjet</t>
  </si>
  <si>
    <t>Fitimi /Humbja para tatimit</t>
  </si>
  <si>
    <t>Shpenzimi i tatimit mbi fitimin</t>
  </si>
  <si>
    <t>5.1.Lënda e parë dhe materiale të konsumueshme</t>
  </si>
  <si>
    <t>5.2.Të tjera shpenzime</t>
  </si>
  <si>
    <t>15.1. Shpenzimi aktual i tatimit mbi fitimin</t>
  </si>
  <si>
    <t>15.2. Shpenzimi i tatim fitimit të shtyrë</t>
  </si>
  <si>
    <t>15.3. Pjesa e tatim fitimit të  pjesëmarrjeve</t>
  </si>
  <si>
    <t xml:space="preserve">Fitimi /Humbja e vitit </t>
  </si>
  <si>
    <t>Fitimi/Humbja për</t>
  </si>
  <si>
    <t>Pronarët e njësisë ekonomike</t>
  </si>
  <si>
    <t>Interesat jo kontrolluese</t>
  </si>
  <si>
    <t>Përshkrimi i elementëve</t>
  </si>
  <si>
    <t>Fitimi (humbja) nga veprimtarite e shfrytezimit</t>
  </si>
  <si>
    <t xml:space="preserve"> (Formati 1 - Shpenzimet e shfrytezimit te klasifikuara sipas natyrës)</t>
  </si>
  <si>
    <t>Pasqyra e të ardhurave Gjithëpërfshirëse</t>
  </si>
  <si>
    <t>Pershkrimi i elementëve</t>
  </si>
  <si>
    <t>Fitimi/Humbja e vitit</t>
  </si>
  <si>
    <t>Nr</t>
  </si>
  <si>
    <t>Të ardhura të tjera gjithëpërfshirëse për vitin:</t>
  </si>
  <si>
    <t>Totali i të ardhurave të tjera gjithëpërfshirëse për vitin</t>
  </si>
  <si>
    <t>Totali i të ardhurave gjithëpërfshirëse për vitin</t>
  </si>
  <si>
    <t>Totali I të ardhurave gjithëpërfshirëse për:</t>
  </si>
  <si>
    <t xml:space="preserve">     Pronaret e njësiekonomike mëmë</t>
  </si>
  <si>
    <t xml:space="preserve">     Interesa jo-kontrolluese</t>
  </si>
  <si>
    <t>6.1.Paga dhe shpërblime</t>
  </si>
  <si>
    <t>6.2.Shpenzime të sigurimeve shoqërore/shëndetsore (paraqitur vecmas nga s</t>
  </si>
  <si>
    <t>Zhvlerësimi iaktiveve financiare dhe  investimeve financiare të mbajtura si aktive afatshkurtra</t>
  </si>
  <si>
    <t>Te ardhura të tjera</t>
  </si>
  <si>
    <t>2.1. Diferencat (+/-) nga përkthimi i monedhës në veprimtari të huaja</t>
  </si>
  <si>
    <t>2.2. Diferencat (+/-) nga rivlerësimi i aktiveve afatgjata materiale</t>
  </si>
  <si>
    <t>2.3. Diferencat (+/-) nga rivlerësimi i aktivet financiare të mbajtura për shitje</t>
  </si>
  <si>
    <t>2.4. Pjesa e të ardhurave gjithëpërfshirëse nga pjesëmarrjet</t>
  </si>
  <si>
    <t>Totali 5+6</t>
  </si>
  <si>
    <t>Tituj pronësie në njësitë ekonomike brenda grupit</t>
  </si>
  <si>
    <t xml:space="preserve">(Metoda indirekte) </t>
  </si>
  <si>
    <t>Fitim / Humbja e vitit</t>
  </si>
  <si>
    <t>Rregullimet për shpenzimet jomonetare:</t>
  </si>
  <si>
    <t>Fluksi i mjeteve monetare i përfshirë në aktivitetet investuese:</t>
  </si>
  <si>
    <t>Ndryshimet në aktivet dhe detyrimet e shfrytëzimit:</t>
  </si>
  <si>
    <t>Mjetet monetare neto nga/(përdorur) aktivitetin e shfrytëzimit</t>
  </si>
  <si>
    <t xml:space="preserve"> II. Fluksi i Mjeteve Monetare nga/(përdorur në) aktivitetin e investimit</t>
  </si>
  <si>
    <t>Para neto të përdorura për blerjen e filialeve</t>
  </si>
  <si>
    <t>Para neto të arkëtuara nga shitja e filialeve</t>
  </si>
  <si>
    <t>Pagesa për blerjen e aktiveve afatgjata materiale</t>
  </si>
  <si>
    <t>Arkëtime nga shitja e aktiveve afatgjata materiale</t>
  </si>
  <si>
    <t>Pagesa për blerjen e investimeve të tjera</t>
  </si>
  <si>
    <t>Arkëtime nga shitja e investimeve të tjera</t>
  </si>
  <si>
    <t>Dividentë të arkëtuar</t>
  </si>
  <si>
    <t>Mjeteve monetare neto nga/(përdorur në) aktivitetin e investimit</t>
  </si>
  <si>
    <t xml:space="preserve"> III. Fluksi i Mjeteve Monetare nga/(përdorur në) aktivitetin e financimit</t>
  </si>
  <si>
    <t>Arkëtime nga emetimi i kapitalit aksionar</t>
  </si>
  <si>
    <t>Arkëtime nga emetimi i aksioneve të përdorura si kolateral</t>
  </si>
  <si>
    <t>Hua të arkëtuara</t>
  </si>
  <si>
    <t>Pagesa e kostove të transaksionit që lidhen me kreditë dhe huatë</t>
  </si>
  <si>
    <t>Riblerje e aksioneve të veta</t>
  </si>
  <si>
    <t>Pagesa e aksioneve të përdorura si kolateral</t>
  </si>
  <si>
    <t>Pagesa e huave</t>
  </si>
  <si>
    <t>Pagesë e detyrimeve të qirasë financiare</t>
  </si>
  <si>
    <t>Interes i paguar</t>
  </si>
  <si>
    <t>Dividendë të paguar</t>
  </si>
  <si>
    <t xml:space="preserve"> Mjete Monetare neto nga/(përdorur në) aktivitetin e financimit</t>
  </si>
  <si>
    <t>Rritje/(rënie) neto në mjete monetare dhe ekuivalentë të mjeteve monetare</t>
  </si>
  <si>
    <t>Mjete monetare dhe ekuivalentë të mjeteve monetare më 1 janar</t>
  </si>
  <si>
    <t>Mjete monetare dhe ekuivalentë të mjeteve monetare më 31 dhjetor</t>
  </si>
  <si>
    <t xml:space="preserve">     Efekti i luhatjeve të kursit të këmbimit të mjeteve monetare</t>
  </si>
  <si>
    <t xml:space="preserve">                   Pasqyra e Fluksit te Mjeteve Monetare </t>
  </si>
  <si>
    <t xml:space="preserve">  I.  Fluksi i Mjeteve Monetare nga/(përdorur në) aktivitetin e shfrytëzimit</t>
  </si>
  <si>
    <t>Kapitali i nënshkruar</t>
  </si>
  <si>
    <t>Primi i lidhur me kapitalin</t>
  </si>
  <si>
    <t>Rezerva Rivlerësimi</t>
  </si>
  <si>
    <t>Fitime të pa shpërndara</t>
  </si>
  <si>
    <t>Fitim/Humbja e vitit</t>
  </si>
  <si>
    <t>Interesa Jo-Kontrolluese</t>
  </si>
  <si>
    <t>Të ardhura të tjera gjithëpërfshirëse:</t>
  </si>
  <si>
    <t>Totali i të ardhurave gjithëpërfshirëse per vitin:</t>
  </si>
  <si>
    <t>Transaksione me pronarët e njësië ekonomike të njohura direkt në kapital:</t>
  </si>
  <si>
    <t>Emetimi i kapitalit të nënshkruar</t>
  </si>
  <si>
    <t>Totali i transaksioneve me pronarët e njësisë ekonomike</t>
  </si>
  <si>
    <t>I   Detyrimet afatshkurtra :</t>
  </si>
  <si>
    <t>Ligjit Nr. 25/2018 Date 10.05.2018     Per Kontabilitetin dhe Pasqyrat Financiare  )</t>
  </si>
  <si>
    <t>Pozicioni financiar i rideklaruar me 1 janar 2019</t>
  </si>
  <si>
    <t>Pozicioni financiar më 31 Dhjetor 2019</t>
  </si>
  <si>
    <t>Te tjera AAM ne proces (231)</t>
  </si>
  <si>
    <t>6.3.Shpenzimet per pensione</t>
  </si>
  <si>
    <t>11.1.Te ardhura nga njesite ekonomike brenda grupit*</t>
  </si>
  <si>
    <t>11.2.Te ardhura nga njesite ekonomike ku ka interesa pjesmarrese</t>
  </si>
  <si>
    <t>11.3.Te ardhura nga investimet dhe huate e tjera ne njesi ekonomike brenda grupit, pjese e aktiveve afatgjata *</t>
  </si>
  <si>
    <t>11.4.Te ardhura nga investimet dhe huate e tjera ne njesi ekonomike ku ka interesa pjesmarrese, pjese e aktiveve afatgjata</t>
  </si>
  <si>
    <t>11.5.Interesa te arketueshem dhe te ardhura te tjera te ngjashme nga njesi ekonomike brenda grupit *</t>
  </si>
  <si>
    <t>11.6.Interesa te arketueshem dhe te ardhura te tjera te ngjashme nga njesi ekonomike ku ka interesa pjesmarrese</t>
  </si>
  <si>
    <t xml:space="preserve">13.1. Shpenzime interesi dhe shpenzime  të ngjashme </t>
  </si>
  <si>
    <t>13.2.Shpenzime interesi dhe shpenzime te ngjashme per tu paguar tek njesite ekonomike brenda grupit *</t>
  </si>
  <si>
    <t>13.3. Shpenzime të tjera financiare</t>
  </si>
  <si>
    <t>Aktive Biolgjike (Gjë e gjallë në rritje e majmëri)</t>
  </si>
  <si>
    <t>Totali i kapitalit qe i takon pronareve njesise ekonomike</t>
  </si>
  <si>
    <t>Interesa jo-kontrollues</t>
  </si>
  <si>
    <t>1.1.Te ardhurat nga aktiviteti kryesor</t>
  </si>
  <si>
    <t>1.2.Te ardhurat nga aktiviteti dytesor 1</t>
  </si>
  <si>
    <t>1.3.Te ardhurat nga aktiviteti dytesor 2</t>
  </si>
  <si>
    <t>1.4.Te ardhurat nga aktiviteti dytesor 3</t>
  </si>
  <si>
    <t>1.5.Te tjera te ardhura nga aktiviteti i shfrytezimit</t>
  </si>
  <si>
    <t>2.1.Shpenzimet financiare jomonetare</t>
  </si>
  <si>
    <t>2.2.Shpenzimet për tatimin mbi fitimin jomonetar</t>
  </si>
  <si>
    <t>2.3.Shpenzime konsumi dhe amortizimi</t>
  </si>
  <si>
    <t>2.4.Zhvlerësimi i aktiveve afatgjata materiale</t>
  </si>
  <si>
    <t>2.5.Zhvleresimi i te drejtave te arketueshme</t>
  </si>
  <si>
    <t>2.6.Ulje ne vleren neto te realizueshme per inventaret</t>
  </si>
  <si>
    <t>2.7.Provizione per shpenzime</t>
  </si>
  <si>
    <t>2.8.Shpenzime te konstatuara</t>
  </si>
  <si>
    <t>2.9.Te ardhura te konstatuara</t>
  </si>
  <si>
    <t>2.10.Te tjera</t>
  </si>
  <si>
    <t>3.1.Fitim (humbje) nga shitja e aktiveve afatgjata materiale</t>
  </si>
  <si>
    <t>3.2(Fitim)/humbja nga investimet ne pjesmarrje</t>
  </si>
  <si>
    <t>3.3.Interesa te fituara</t>
  </si>
  <si>
    <t>3.4.Te tjera</t>
  </si>
  <si>
    <t>4.1.Rënie/(rritje) në të drejtat e arkëtueshme dhe të tjera</t>
  </si>
  <si>
    <t>4.2.Rënie/(rritje) në inventarë</t>
  </si>
  <si>
    <t>4.3.Rritje/(rënie) në detyrimet e pagueshme</t>
  </si>
  <si>
    <t>4.4.Rritje/(rënie) në detyrime për punonjësit</t>
  </si>
  <si>
    <t>4.5.Te tjera</t>
  </si>
  <si>
    <t>Lek/Mije Lek/Miljon Lek</t>
  </si>
  <si>
    <t>Pasqyra e levizjeve ne kapitalin neto</t>
  </si>
  <si>
    <t>Diferenca nga perkthimi i monedhes ne veprimtari te huaja</t>
  </si>
  <si>
    <t>Efekti i ndryshimeve ne politikat kontabile</t>
  </si>
  <si>
    <t>Tatime aktuale dhe te shtyra te njohura drejtperdrejt ne kapital</t>
  </si>
  <si>
    <t>Dividentë të shperndare</t>
  </si>
  <si>
    <t xml:space="preserve">                           -  </t>
  </si>
  <si>
    <t xml:space="preserve">                                                    Pasqyra e Performancës  (sipas natyres)</t>
  </si>
  <si>
    <t>Udhezime</t>
  </si>
  <si>
    <t>Ky do jete kodi NACE Rev.2 sipas te dhenave te regjistrit tregtar</t>
  </si>
  <si>
    <t>Zgjidh kodin NACE Rev.2 qe i pershtatet</t>
  </si>
  <si>
    <t>Pjesa e mbetur e te ardhurave qe nuk kategorizohet me siper</t>
  </si>
  <si>
    <r>
      <t xml:space="preserve">  </t>
    </r>
    <r>
      <rPr>
        <b/>
        <u/>
        <sz val="11"/>
        <rFont val="Times New Roman"/>
        <family val="1"/>
      </rPr>
      <t>DETYRIME DHE KAPITAL</t>
    </r>
    <r>
      <rPr>
        <b/>
        <sz val="11"/>
        <rFont val="Times New Roman"/>
        <family val="1"/>
      </rPr>
      <t>I</t>
    </r>
  </si>
  <si>
    <t xml:space="preserve"> DURRES</t>
  </si>
  <si>
    <t>TECHNOLOGY LAUNDRY</t>
  </si>
  <si>
    <t>L42305502H</t>
  </si>
  <si>
    <t>Aktivitet te lavanderise dhe ngjyrosjes industriale te produkteve tekstile, veshjeve te lekures, dhe megjithate ne sektorin me te gjere te finiturave te produkteve tekstile dhe te aktiviteteve te tjera te lidhura me industrine e veshjeve, kryerjen e sherbimeve te pergjithshme dhe ne vecanti larjen, hekurosjen dhe ngjyrosjen e veshjeve te realizuara nga kompani artizanale ose industriale me perdorim kolektiv.</t>
  </si>
  <si>
    <t>09/102014</t>
  </si>
  <si>
    <t>"TECHNOLOGY LAUNDRY"  Sh.p.k.   Durres</t>
  </si>
  <si>
    <t>"TECHNOLOGY LAUNDRY"   Sh.p.k.   Durres</t>
  </si>
  <si>
    <t>Periudha Raportuese</t>
  </si>
  <si>
    <t>Periudha Para ardhese</t>
  </si>
  <si>
    <t>NIPT  L42305502H</t>
  </si>
  <si>
    <t>Xhafzotaj</t>
  </si>
  <si>
    <t>Viti   2020</t>
  </si>
  <si>
    <t>Pasqyrat financiare te vitit 2020</t>
  </si>
  <si>
    <t>Pasqyra e të Ardhurave dhe Shpenzime për vitin e mbyllur më 31 Dhjetor 2020</t>
  </si>
  <si>
    <t>Pozicioni financiar  31 dhjetor 2018</t>
  </si>
  <si>
    <t>Pozicioni financiar i rideklaruar me 1 janar 2020</t>
  </si>
  <si>
    <t>Pozicioni financiar më 31 Dhjetor 2020</t>
  </si>
  <si>
    <t>Gjendje 01.01.2020</t>
  </si>
  <si>
    <t>Gjendje 31.12.2020</t>
  </si>
  <si>
    <t>Gjendje ne 01.01.2020</t>
  </si>
  <si>
    <t>Gjendje ne 31.12.2020</t>
  </si>
  <si>
    <t>Vlera neto 01.01.2020</t>
  </si>
  <si>
    <t>Vlera neto 31.12.2020</t>
  </si>
  <si>
    <t>Periudha kontabel     01 Janar-31 Dhjetor 2020</t>
  </si>
  <si>
    <t>"TECHNOLOGY LAUNDRY" '  Sh.p.k.   Durres</t>
  </si>
  <si>
    <t>TE TJERA SHENIMET</t>
  </si>
  <si>
    <t>Mjetet monetare</t>
  </si>
  <si>
    <t>31 Dhjetor 2019</t>
  </si>
  <si>
    <t>Para ne dore</t>
  </si>
  <si>
    <t>Para ne Banka</t>
  </si>
  <si>
    <t>Inventari</t>
  </si>
  <si>
    <t>Të drejta të arkëtueshme</t>
  </si>
  <si>
    <t>Shteti tvsh e zbritshme</t>
  </si>
  <si>
    <t>Te tjera te drejta te arketueshme</t>
  </si>
  <si>
    <t xml:space="preserve">Tatim fitimi </t>
  </si>
  <si>
    <t xml:space="preserve">Garanci </t>
  </si>
  <si>
    <t>Tvsh Blerje</t>
  </si>
  <si>
    <t>Shpenzime te shtyra</t>
  </si>
  <si>
    <t>Shpenzime te periudhave te ardhshme</t>
  </si>
  <si>
    <t>Aktive afatgjata financiare</t>
  </si>
  <si>
    <t>Investim kapital Sunrise Shpk</t>
  </si>
  <si>
    <t>Huamarrjet afatshkurtera</t>
  </si>
  <si>
    <t xml:space="preserve">Overdraft bankar </t>
  </si>
  <si>
    <t>Detyrimet afatshkurtra</t>
  </si>
  <si>
    <t>Te pagueshme për aktivitetin e shfrytëzimit</t>
  </si>
  <si>
    <t>Te pagueshme ndaj punonj.dhe sig.shoqerore</t>
  </si>
  <si>
    <t>Ortaku Db Wash International Shpk</t>
  </si>
  <si>
    <t>Tatimi mbi te ardhurat personale</t>
  </si>
  <si>
    <t xml:space="preserve">Tvsh </t>
  </si>
  <si>
    <t>Detyrimet afatgjata</t>
  </si>
  <si>
    <t>Te tjera te pagueshme</t>
  </si>
  <si>
    <t>Kapitali  dhe rezervat</t>
  </si>
  <si>
    <t>Kapitali  themeltar</t>
  </si>
  <si>
    <t>Rezerva te tjera</t>
  </si>
  <si>
    <t>Humbja e mbartur</t>
  </si>
  <si>
    <t xml:space="preserve">Fitimi/Humbja e vitit </t>
  </si>
  <si>
    <t>Te ardh. te tjera te vepr.e te shfrytezimit</t>
  </si>
  <si>
    <t xml:space="preserve">Tarife skanimi </t>
  </si>
  <si>
    <t>Komisione</t>
  </si>
  <si>
    <t xml:space="preserve">Vlera kont e AQT-ve te shitura </t>
  </si>
  <si>
    <t>Puna e kryer per qellimet e veta e kapitalizuar</t>
  </si>
  <si>
    <t>Prodhim i aktiveve afatgjata materiale</t>
  </si>
  <si>
    <t>Mallra</t>
  </si>
  <si>
    <t>Energji elekrike,uje</t>
  </si>
  <si>
    <t>Shpenzime te tjera materiale</t>
  </si>
  <si>
    <t>Shpenzimet per personelin</t>
  </si>
  <si>
    <t xml:space="preserve">Paga  </t>
  </si>
  <si>
    <t>Sigurime shoqerore</t>
  </si>
  <si>
    <t>Shpenzime te tjera te shfrytezimit</t>
  </si>
  <si>
    <t>Qira</t>
  </si>
  <si>
    <t>Personel nga jashte ndermarrjes</t>
  </si>
  <si>
    <t>Sherbime bankare &amp; kom Garancie</t>
  </si>
  <si>
    <t>Te ardhura dhe shpenz. nga kembimet valutore</t>
  </si>
  <si>
    <t>Fitim nga kembime valutore monetare</t>
  </si>
  <si>
    <t>Humbje nga kembimet valut. monetare</t>
  </si>
  <si>
    <t>Te ardhura dhe shpenzime nga interesat</t>
  </si>
  <si>
    <t>Te ardhura nga interesat</t>
  </si>
  <si>
    <t>Shpenzime nga interesat</t>
  </si>
  <si>
    <t>Fitimi (Humbja) e vitit financiar</t>
  </si>
  <si>
    <t>Fitim Bruto</t>
  </si>
  <si>
    <t>Shpenzime te pa njohura</t>
  </si>
  <si>
    <t>a.Gjoba, penalitete, demshperblime</t>
  </si>
  <si>
    <t xml:space="preserve">b.Shpenzime te padok sipas ligjit </t>
  </si>
  <si>
    <t>Baza llogaritjes Tatimit</t>
  </si>
  <si>
    <t>% e tatim Fitimit</t>
  </si>
  <si>
    <t>Tatim Fitimi</t>
  </si>
  <si>
    <t>Fitimi Neto</t>
  </si>
  <si>
    <t>31 Dhjetor 2020</t>
  </si>
  <si>
    <t>Gjoba dhe demshperblime</t>
  </si>
  <si>
    <t>Shpenzim e te tjera</t>
  </si>
</sst>
</file>

<file path=xl/styles.xml><?xml version="1.0" encoding="utf-8"?>
<styleSheet xmlns="http://schemas.openxmlformats.org/spreadsheetml/2006/main">
  <numFmts count="15">
    <numFmt numFmtId="43" formatCode="_(* #,##0.00_);_(* \(#,##0.00\);_(* &quot;-&quot;??_);_(@_)"/>
    <numFmt numFmtId="164" formatCode="_(* #,##0_);_(* \(#,##0\);_(* &quot;-&quot;??_);_(@_)"/>
    <numFmt numFmtId="165" formatCode="_-* #,##0_-;\-* #,##0_-;_-* &quot;-&quot;_-;_-@_-"/>
    <numFmt numFmtId="166" formatCode="_-* #,##0.00_-;\-* #,##0.00_-;_-* &quot;-&quot;??_-;_-@_-"/>
    <numFmt numFmtId="167" formatCode="_-* #,##0.00_L_e_k_-;\-* #,##0.00_L_e_k_-;_-* &quot;-&quot;??_L_e_k_-;_-@_-"/>
    <numFmt numFmtId="168" formatCode="_ * #,##0.00_)_€_ ;_ * \(#,##0.00\)_€_ ;_ * &quot;-&quot;??_)_€_ ;_ @_ "/>
    <numFmt numFmtId="169" formatCode="_ * #,##0.00_ ;_ * \-#,##0.00_ ;_ * &quot;-&quot;??_ ;_ @_ "/>
    <numFmt numFmtId="170" formatCode="_-* #,##0.00\ _€_-;\-* #,##0.00\ _€_-;_-* &quot;-&quot;??\ _€_-;_-@_-"/>
    <numFmt numFmtId="171" formatCode="_-* #,##0_-;\-* #,##0_-;_-* &quot;-&quot;??_-;_-@_-"/>
    <numFmt numFmtId="172" formatCode="_-* #,##0_р_._-;\-* #,##0_р_._-;_-* &quot;-&quot;_р_._-;_-@_-"/>
    <numFmt numFmtId="173" formatCode="_-* #,##0.00_р_._-;\-* #,##0.00_р_._-;_-* &quot;-&quot;??_р_._-;_-@_-"/>
    <numFmt numFmtId="174" formatCode="_-* #,##0_?_._-;\-* #,##0_?_._-;_-* &quot;-&quot;_?_._-;_-@_-"/>
    <numFmt numFmtId="175" formatCode="_-* #,##0.00_?_._-;\-* #,##0.00_?_._-;_-* &quot;-&quot;??_?_._-;_-@_-"/>
    <numFmt numFmtId="176" formatCode="_ * #,##0_ ;_ * \-#,##0_ ;_ * &quot;-&quot;_ ;_ @_ "/>
    <numFmt numFmtId="177" formatCode="_-* #,##0.00\ _T_L_-;\-* #,##0.00\ _T_L_-;_-* &quot;-&quot;??\ _T_L_-;_-@_-"/>
  </numFmts>
  <fonts count="76">
    <font>
      <sz val="10"/>
      <name val="Arial"/>
    </font>
    <font>
      <sz val="11"/>
      <color theme="1"/>
      <name val="Calibri"/>
      <family val="2"/>
      <scheme val="minor"/>
    </font>
    <font>
      <sz val="11"/>
      <color indexed="8"/>
      <name val="Calibri"/>
      <family val="2"/>
    </font>
    <font>
      <sz val="10"/>
      <name val="Arial"/>
      <family val="2"/>
    </font>
    <font>
      <sz val="10"/>
      <name val="Times New Roman"/>
      <family val="1"/>
    </font>
    <font>
      <sz val="8"/>
      <name val="Arial"/>
      <family val="2"/>
    </font>
    <font>
      <b/>
      <sz val="10"/>
      <name val="Times New Roman"/>
      <family val="1"/>
    </font>
    <font>
      <sz val="12"/>
      <name val="Times New Roman"/>
      <family val="1"/>
    </font>
    <font>
      <sz val="9"/>
      <name val="Arial"/>
      <family val="2"/>
    </font>
    <font>
      <b/>
      <sz val="26"/>
      <name val="Arial Narrow"/>
      <family val="2"/>
    </font>
    <font>
      <b/>
      <sz val="26"/>
      <name val="Arial"/>
      <family val="2"/>
    </font>
    <font>
      <sz val="12"/>
      <name val="Arial"/>
      <family val="2"/>
    </font>
    <font>
      <sz val="16"/>
      <name val="Arial"/>
      <family val="2"/>
    </font>
    <font>
      <sz val="10"/>
      <name val="Arial"/>
      <family val="2"/>
    </font>
    <font>
      <sz val="11"/>
      <name val="Times New Roman"/>
      <family val="1"/>
    </font>
    <font>
      <i/>
      <sz val="11"/>
      <name val="Times New Roman"/>
      <family val="1"/>
    </font>
    <font>
      <b/>
      <sz val="11"/>
      <name val="Times New Roman"/>
      <family val="1"/>
    </font>
    <font>
      <b/>
      <i/>
      <sz val="10"/>
      <name val="Times New Roman"/>
      <family val="1"/>
    </font>
    <font>
      <i/>
      <sz val="10"/>
      <name val="Times New Roman"/>
      <family val="1"/>
    </font>
    <font>
      <b/>
      <sz val="11"/>
      <name val="CG Times"/>
      <family val="1"/>
    </font>
    <font>
      <i/>
      <sz val="11"/>
      <name val="Garamond"/>
      <family val="1"/>
    </font>
    <font>
      <i/>
      <sz val="11"/>
      <name val="Arial"/>
      <family val="2"/>
    </font>
    <font>
      <sz val="11"/>
      <name val="Arial"/>
      <family val="2"/>
    </font>
    <font>
      <b/>
      <sz val="12"/>
      <name val="Arial"/>
      <family val="2"/>
    </font>
    <font>
      <b/>
      <sz val="10"/>
      <name val="Arial"/>
      <family val="2"/>
    </font>
    <font>
      <b/>
      <sz val="16"/>
      <name val="Arial"/>
      <family val="2"/>
    </font>
    <font>
      <sz val="10"/>
      <name val="Arial"/>
      <family val="2"/>
    </font>
    <font>
      <sz val="11"/>
      <color indexed="20"/>
      <name val="Calibri"/>
      <family val="2"/>
    </font>
    <font>
      <b/>
      <sz val="11"/>
      <color indexed="52"/>
      <name val="Calibri"/>
      <family val="2"/>
    </font>
    <font>
      <b/>
      <sz val="11"/>
      <color indexed="9"/>
      <name val="Calibri"/>
      <family val="2"/>
    </font>
    <font>
      <sz val="11"/>
      <color indexed="10"/>
      <name val="Calibri"/>
      <family val="2"/>
    </font>
    <font>
      <sz val="11"/>
      <color indexed="9"/>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2"/>
      <color rgb="FF000000"/>
      <name val="Times New Roman"/>
      <family val="1"/>
    </font>
    <font>
      <sz val="11"/>
      <color indexed="8"/>
      <name val="Calibri"/>
      <family val="2"/>
      <charset val="238"/>
    </font>
    <font>
      <b/>
      <sz val="12"/>
      <color indexed="8"/>
      <name val="Arial"/>
      <family val="2"/>
      <charset val="238"/>
    </font>
    <font>
      <sz val="10"/>
      <color indexed="8"/>
      <name val="MS Sans Serif"/>
      <family val="2"/>
      <charset val="238"/>
    </font>
    <font>
      <sz val="10"/>
      <name val="Tahoma"/>
      <family val="2"/>
      <charset val="238"/>
    </font>
    <font>
      <sz val="10"/>
      <name val="Arial"/>
      <family val="2"/>
      <charset val="238"/>
    </font>
    <font>
      <sz val="11"/>
      <color indexed="9"/>
      <name val="Calibri"/>
      <family val="2"/>
      <charset val="238"/>
    </font>
    <font>
      <sz val="11"/>
      <color indexed="20"/>
      <name val="Calibri"/>
      <family val="2"/>
      <charset val="238"/>
    </font>
    <font>
      <b/>
      <sz val="11"/>
      <color indexed="9"/>
      <name val="Calibri"/>
      <family val="2"/>
      <charset val="238"/>
    </font>
    <font>
      <b/>
      <sz val="11"/>
      <color indexed="52"/>
      <name val="Calibri"/>
      <family val="2"/>
      <charset val="238"/>
    </font>
    <font>
      <sz val="12"/>
      <name val="Arial"/>
      <family val="2"/>
      <charset val="238"/>
    </font>
    <font>
      <sz val="10"/>
      <name val="Tahoma"/>
      <family val="2"/>
    </font>
    <font>
      <b/>
      <sz val="13.45"/>
      <color indexed="8"/>
      <name val="Times New Roman"/>
      <family val="1"/>
    </font>
    <font>
      <b/>
      <sz val="12"/>
      <color indexed="8"/>
      <name val="Arial"/>
      <family val="2"/>
    </font>
    <font>
      <sz val="10"/>
      <name val="Calibri"/>
      <family val="1"/>
    </font>
    <font>
      <b/>
      <sz val="11"/>
      <color indexed="10"/>
      <name val="Agency FB"/>
      <family val="2"/>
    </font>
    <font>
      <sz val="11"/>
      <color indexed="8"/>
      <name val="Calibri"/>
      <family val="2"/>
      <charset val="162"/>
    </font>
    <font>
      <b/>
      <sz val="9"/>
      <color indexed="8"/>
      <name val="Times New Roman"/>
      <family val="1"/>
      <charset val="238"/>
    </font>
    <font>
      <sz val="10"/>
      <color indexed="8"/>
      <name val="MS Sans Serif"/>
      <charset val="238"/>
    </font>
    <font>
      <sz val="11"/>
      <color theme="1"/>
      <name val="Agency FB"/>
      <family val="2"/>
    </font>
    <font>
      <b/>
      <sz val="11"/>
      <color indexed="10"/>
      <name val="Calibri"/>
      <family val="2"/>
      <scheme val="minor"/>
    </font>
    <font>
      <b/>
      <i/>
      <sz val="10"/>
      <name val="Arial"/>
      <family val="2"/>
    </font>
    <font>
      <b/>
      <u/>
      <sz val="11"/>
      <name val="Times New Roman"/>
      <family val="1"/>
    </font>
    <font>
      <sz val="11"/>
      <color indexed="8"/>
      <name val="Times New Roman"/>
      <family val="1"/>
    </font>
    <font>
      <b/>
      <sz val="11"/>
      <color indexed="8"/>
      <name val="Times New Roman"/>
      <family val="1"/>
    </font>
    <font>
      <b/>
      <i/>
      <sz val="11"/>
      <name val="Times New Roman"/>
      <family val="1"/>
    </font>
    <font>
      <sz val="11"/>
      <color theme="1"/>
      <name val="Calibri"/>
      <family val="2"/>
      <charset val="238"/>
      <scheme val="minor"/>
    </font>
    <font>
      <b/>
      <sz val="14"/>
      <name val="Times New Roman"/>
      <family val="1"/>
    </font>
    <font>
      <b/>
      <i/>
      <sz val="14"/>
      <name val="Times New Roman"/>
      <family val="1"/>
    </font>
    <font>
      <b/>
      <sz val="9"/>
      <name val="Arial"/>
      <family val="2"/>
    </font>
    <font>
      <sz val="11"/>
      <name val="Arial Narrow"/>
      <family val="2"/>
    </font>
    <font>
      <b/>
      <sz val="11"/>
      <name val="Arial Narrow"/>
      <family val="2"/>
    </font>
    <font>
      <b/>
      <i/>
      <sz val="11"/>
      <name val="Arial Narrow"/>
      <family val="2"/>
    </font>
    <font>
      <sz val="13"/>
      <name val="Arial Narrow"/>
      <family val="2"/>
    </font>
    <font>
      <b/>
      <i/>
      <sz val="13"/>
      <name val="Arial Narrow"/>
      <family val="2"/>
    </font>
    <font>
      <b/>
      <sz val="13"/>
      <name val="Arial Narrow"/>
      <family val="2"/>
    </font>
    <font>
      <sz val="11"/>
      <color rgb="FFFF0000"/>
      <name val="Arial Narrow"/>
      <family val="2"/>
    </font>
    <font>
      <sz val="13"/>
      <color rgb="FFFF0000"/>
      <name val="Arial Narrow"/>
      <family val="2"/>
    </font>
    <font>
      <i/>
      <sz val="13"/>
      <name val="Arial Narrow"/>
      <family val="2"/>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theme="0"/>
        <bgColor indexed="26"/>
      </patternFill>
    </fill>
    <fill>
      <patternFill patternType="solid">
        <fgColor indexed="26"/>
        <bgColor indexed="26"/>
      </patternFill>
    </fill>
    <fill>
      <patternFill patternType="solid">
        <fgColor indexed="56"/>
      </patternFill>
    </fill>
    <fill>
      <patternFill patternType="solid">
        <fgColor indexed="54"/>
      </patternFill>
    </fill>
    <fill>
      <patternFill patternType="solid">
        <fgColor indexed="9"/>
      </patternFill>
    </fill>
    <fill>
      <patternFill patternType="solid">
        <fgColor rgb="FFFFFF00"/>
        <bgColor indexed="64"/>
      </patternFill>
    </fill>
    <fill>
      <patternFill patternType="solid">
        <fgColor theme="0" tint="-0.14999847407452621"/>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64"/>
      </bottom>
      <diagonal/>
    </border>
    <border>
      <left/>
      <right/>
      <top style="double">
        <color indexed="64"/>
      </top>
      <bottom style="double">
        <color indexed="64"/>
      </bottom>
      <diagonal/>
    </border>
    <border>
      <left/>
      <right/>
      <top/>
      <bottom style="dashed">
        <color indexed="64"/>
      </bottom>
      <diagonal/>
    </border>
    <border>
      <left/>
      <right/>
      <top/>
      <bottom style="thin">
        <color indexed="64"/>
      </bottom>
      <diagonal/>
    </border>
    <border>
      <left/>
      <right/>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style="thin">
        <color indexed="64"/>
      </right>
      <top style="thin">
        <color indexed="64"/>
      </top>
      <bottom style="thin">
        <color indexed="64"/>
      </bottom>
      <diagonal/>
    </border>
  </borders>
  <cellStyleXfs count="9298">
    <xf numFmtId="0" fontId="0" fillId="0" borderId="0"/>
    <xf numFmtId="43" fontId="3" fillId="0" borderId="0" applyFont="0" applyFill="0" applyBorder="0" applyAlignment="0" applyProtection="0"/>
    <xf numFmtId="0" fontId="13" fillId="0" borderId="0"/>
    <xf numFmtId="0" fontId="38" fillId="2"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8" borderId="0" applyNumberFormat="0" applyBorder="0" applyAlignment="0" applyProtection="0"/>
    <xf numFmtId="0" fontId="32" fillId="2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38" fillId="3"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2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38" fillId="4"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56" fillId="52" borderId="0" applyNumberFormat="0" applyBorder="0" applyAlignment="0" applyProtection="0"/>
    <xf numFmtId="0" fontId="38" fillId="5"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32" fillId="27"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38" fillId="6" borderId="0" applyNumberFormat="0" applyBorder="0" applyAlignment="0" applyProtection="0"/>
    <xf numFmtId="0" fontId="32" fillId="28"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38" fillId="7"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9"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38" fillId="8"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30"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38" fillId="9" borderId="0" applyNumberFormat="0" applyBorder="0" applyAlignment="0" applyProtection="0"/>
    <xf numFmtId="0" fontId="32" fillId="31"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38" fillId="10"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32"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38" fillId="5"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33"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38" fillId="8"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34"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38" fillId="11"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35"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43" fillId="12"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36" borderId="0" applyNumberFormat="0" applyBorder="0" applyAlignment="0" applyProtection="0"/>
    <xf numFmtId="0" fontId="31" fillId="12" borderId="0" applyNumberFormat="0" applyBorder="0" applyAlignment="0" applyProtection="0"/>
    <xf numFmtId="0" fontId="43" fillId="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37" borderId="0" applyNumberFormat="0" applyBorder="0" applyAlignment="0" applyProtection="0"/>
    <xf numFmtId="0" fontId="31" fillId="9" borderId="0" applyNumberFormat="0" applyBorder="0" applyAlignment="0" applyProtection="0"/>
    <xf numFmtId="0" fontId="43" fillId="10"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38" borderId="0" applyNumberFormat="0" applyBorder="0" applyAlignment="0" applyProtection="0"/>
    <xf numFmtId="0" fontId="31" fillId="10" borderId="0" applyNumberFormat="0" applyBorder="0" applyAlignment="0" applyProtection="0"/>
    <xf numFmtId="0" fontId="43" fillId="1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9" borderId="0" applyNumberFormat="0" applyBorder="0" applyAlignment="0" applyProtection="0"/>
    <xf numFmtId="0" fontId="31" fillId="13" borderId="0" applyNumberFormat="0" applyBorder="0" applyAlignment="0" applyProtection="0"/>
    <xf numFmtId="0" fontId="43" fillId="14"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40" borderId="0" applyNumberFormat="0" applyBorder="0" applyAlignment="0" applyProtection="0"/>
    <xf numFmtId="0" fontId="31" fillId="14" borderId="0" applyNumberFormat="0" applyBorder="0" applyAlignment="0" applyProtection="0"/>
    <xf numFmtId="0" fontId="43" fillId="15"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41" borderId="0" applyNumberFormat="0" applyBorder="0" applyAlignment="0" applyProtection="0"/>
    <xf numFmtId="0" fontId="31" fillId="15" borderId="0" applyNumberFormat="0" applyBorder="0" applyAlignment="0" applyProtection="0"/>
    <xf numFmtId="0" fontId="43" fillId="16"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42" borderId="0" applyNumberFormat="0" applyBorder="0" applyAlignment="0" applyProtection="0"/>
    <xf numFmtId="0" fontId="31" fillId="16" borderId="0" applyNumberFormat="0" applyBorder="0" applyAlignment="0" applyProtection="0"/>
    <xf numFmtId="0" fontId="43" fillId="17"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43" borderId="0" applyNumberFormat="0" applyBorder="0" applyAlignment="0" applyProtection="0"/>
    <xf numFmtId="0" fontId="31" fillId="17" borderId="0" applyNumberFormat="0" applyBorder="0" applyAlignment="0" applyProtection="0"/>
    <xf numFmtId="0" fontId="43" fillId="18"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44" borderId="0" applyNumberFormat="0" applyBorder="0" applyAlignment="0" applyProtection="0"/>
    <xf numFmtId="0" fontId="31" fillId="18" borderId="0" applyNumberFormat="0" applyBorder="0" applyAlignment="0" applyProtection="0"/>
    <xf numFmtId="0" fontId="43" fillId="13"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45" borderId="0" applyNumberFormat="0" applyBorder="0" applyAlignment="0" applyProtection="0"/>
    <xf numFmtId="0" fontId="31" fillId="13" borderId="0" applyNumberFormat="0" applyBorder="0" applyAlignment="0" applyProtection="0"/>
    <xf numFmtId="0" fontId="43" fillId="14" borderId="0" applyNumberFormat="0" applyBorder="0" applyAlignment="0" applyProtection="0"/>
    <xf numFmtId="0" fontId="33" fillId="46" borderId="0" applyNumberFormat="0" applyBorder="0" applyAlignment="0" applyProtection="0"/>
    <xf numFmtId="0" fontId="31" fillId="14" borderId="0" applyNumberFormat="0" applyBorder="0" applyAlignment="0" applyProtection="0"/>
    <xf numFmtId="0" fontId="43" fillId="19"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47" borderId="0" applyNumberFormat="0" applyBorder="0" applyAlignment="0" applyProtection="0"/>
    <xf numFmtId="0" fontId="31" fillId="19" borderId="0" applyNumberFormat="0" applyBorder="0" applyAlignment="0" applyProtection="0"/>
    <xf numFmtId="0" fontId="44" fillId="3"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48" borderId="0" applyNumberFormat="0" applyBorder="0" applyAlignment="0" applyProtection="0"/>
    <xf numFmtId="0" fontId="27" fillId="3" borderId="0" applyNumberFormat="0" applyBorder="0" applyAlignment="0" applyProtection="0"/>
    <xf numFmtId="0" fontId="46" fillId="20" borderId="1" applyNumberFormat="0" applyAlignment="0" applyProtection="0"/>
    <xf numFmtId="0" fontId="57" fillId="55" borderId="21" applyNumberFormat="0" applyAlignment="0" applyProtection="0"/>
    <xf numFmtId="0" fontId="57" fillId="55" borderId="21" applyNumberFormat="0" applyAlignment="0" applyProtection="0"/>
    <xf numFmtId="0" fontId="57" fillId="55" borderId="21" applyNumberFormat="0" applyAlignment="0" applyProtection="0"/>
    <xf numFmtId="0" fontId="57" fillId="55" borderId="21" applyNumberFormat="0" applyAlignment="0" applyProtection="0"/>
    <xf numFmtId="0" fontId="57" fillId="55" borderId="21" applyNumberFormat="0" applyAlignment="0" applyProtection="0"/>
    <xf numFmtId="0" fontId="57" fillId="55" borderId="21" applyNumberFormat="0" applyAlignment="0" applyProtection="0"/>
    <xf numFmtId="0" fontId="35" fillId="49" borderId="21" applyNumberFormat="0" applyAlignment="0" applyProtection="0"/>
    <xf numFmtId="0" fontId="28" fillId="20" borderId="1" applyNumberFormat="0" applyAlignment="0" applyProtection="0"/>
    <xf numFmtId="0" fontId="52" fillId="55" borderId="21" applyNumberFormat="0" applyAlignment="0" applyProtection="0"/>
    <xf numFmtId="0" fontId="52" fillId="55" borderId="21" applyNumberFormat="0" applyAlignment="0" applyProtection="0"/>
    <xf numFmtId="0" fontId="52" fillId="55" borderId="21" applyNumberFormat="0" applyAlignment="0" applyProtection="0"/>
    <xf numFmtId="0" fontId="45" fillId="21" borderId="2" applyNumberFormat="0" applyAlignment="0" applyProtection="0"/>
    <xf numFmtId="0" fontId="36" fillId="50" borderId="22" applyNumberFormat="0" applyAlignment="0" applyProtection="0"/>
    <xf numFmtId="0" fontId="29" fillId="21" borderId="2" applyNumberFormat="0" applyAlignment="0" applyProtection="0"/>
    <xf numFmtId="172" fontId="42" fillId="0" borderId="0" applyFont="0" applyFill="0" applyBorder="0" applyAlignment="0" applyProtection="0"/>
    <xf numFmtId="165" fontId="42" fillId="0" borderId="0" applyFont="0" applyFill="0" applyBorder="0" applyAlignment="0" applyProtection="0"/>
    <xf numFmtId="174" fontId="42" fillId="0" borderId="0" applyFont="0" applyFill="0" applyBorder="0" applyAlignment="0" applyProtection="0"/>
    <xf numFmtId="176" fontId="41" fillId="0" borderId="0" applyFont="0" applyFill="0" applyBorder="0" applyAlignment="0" applyProtection="0"/>
    <xf numFmtId="174" fontId="42" fillId="0" borderId="0" applyFont="0" applyFill="0" applyBorder="0" applyAlignment="0" applyProtection="0"/>
    <xf numFmtId="174" fontId="42" fillId="0" borderId="0" applyFont="0" applyFill="0" applyBorder="0" applyAlignment="0" applyProtection="0"/>
    <xf numFmtId="165" fontId="42" fillId="0" borderId="0" applyFont="0" applyFill="0" applyBorder="0" applyAlignment="0" applyProtection="0"/>
    <xf numFmtId="172" fontId="42" fillId="0" borderId="0" applyFont="0" applyFill="0" applyBorder="0" applyAlignment="0" applyProtection="0"/>
    <xf numFmtId="165" fontId="42" fillId="0" borderId="0" applyFont="0" applyFill="0" applyBorder="0" applyAlignment="0" applyProtection="0"/>
    <xf numFmtId="172" fontId="42" fillId="0" borderId="0" applyFont="0" applyFill="0" applyBorder="0" applyAlignment="0" applyProtection="0"/>
    <xf numFmtId="176" fontId="41" fillId="0" borderId="0" applyFont="0" applyFill="0" applyBorder="0" applyAlignment="0" applyProtection="0"/>
    <xf numFmtId="176" fontId="41" fillId="0" borderId="0" applyFont="0" applyFill="0" applyBorder="0" applyAlignment="0" applyProtection="0"/>
    <xf numFmtId="176" fontId="41" fillId="0" borderId="0" applyFont="0" applyFill="0" applyBorder="0" applyAlignment="0" applyProtection="0"/>
    <xf numFmtId="176" fontId="41" fillId="0" borderId="0" applyFont="0" applyFill="0" applyBorder="0" applyAlignment="0" applyProtection="0"/>
    <xf numFmtId="176" fontId="41" fillId="0" borderId="0" applyFont="0" applyFill="0" applyBorder="0" applyAlignment="0" applyProtection="0"/>
    <xf numFmtId="176" fontId="41" fillId="0" borderId="0" applyFont="0" applyFill="0" applyBorder="0" applyAlignment="0" applyProtection="0"/>
    <xf numFmtId="176" fontId="41"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5"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5"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5"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74"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5"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3"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4" fontId="42" fillId="0" borderId="0" applyFont="0" applyFill="0" applyBorder="0" applyAlignment="0" applyProtection="0"/>
    <xf numFmtId="174"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3"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6" fontId="3" fillId="0" borderId="0" applyFont="0" applyFill="0" applyBorder="0" applyAlignment="0" applyProtection="0"/>
    <xf numFmtId="167"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42"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9"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9" fillId="0" borderId="0" applyFont="0" applyFill="0" applyBorder="0" applyAlignment="0" applyProtection="0"/>
    <xf numFmtId="166" fontId="3"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9" fillId="0" borderId="0" applyFont="0" applyFill="0" applyBorder="0" applyAlignment="0" applyProtection="0"/>
    <xf numFmtId="167" fontId="39" fillId="0" borderId="0" applyFont="0" applyFill="0" applyBorder="0" applyAlignment="0" applyProtection="0"/>
    <xf numFmtId="167" fontId="38" fillId="0" borderId="0" applyFont="0" applyFill="0" applyBorder="0" applyAlignment="0" applyProtection="0"/>
    <xf numFmtId="167" fontId="39" fillId="0" borderId="0" applyFont="0" applyFill="0" applyBorder="0" applyAlignment="0" applyProtection="0"/>
    <xf numFmtId="173"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73" fontId="42" fillId="0" borderId="0" applyFont="0" applyFill="0" applyBorder="0" applyAlignment="0" applyProtection="0"/>
    <xf numFmtId="166" fontId="3"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6"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43" fontId="2" fillId="0" borderId="0" applyFont="0" applyFill="0" applyBorder="0" applyAlignment="0" applyProtection="0"/>
    <xf numFmtId="167" fontId="39" fillId="0" borderId="0" applyFont="0" applyFill="0" applyBorder="0" applyAlignment="0" applyProtection="0"/>
    <xf numFmtId="167" fontId="39" fillId="0" borderId="0" applyFont="0" applyFill="0" applyBorder="0" applyAlignment="0" applyProtection="0"/>
    <xf numFmtId="43" fontId="2"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3"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6"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6" fontId="3"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6"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6" fontId="3"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6"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6" fontId="3"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6"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6" fontId="3"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6"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6" fontId="3"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6"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6" fontId="3"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6"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6" fontId="3"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173" fontId="42" fillId="0" borderId="0" applyFont="0" applyFill="0" applyBorder="0" applyAlignment="0" applyProtection="0"/>
    <xf numFmtId="166" fontId="3"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66" fontId="3"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173" fontId="42" fillId="0" borderId="0" applyFont="0" applyFill="0" applyBorder="0" applyAlignment="0" applyProtection="0"/>
    <xf numFmtId="166" fontId="3"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66" fontId="3"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6"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42" fillId="0" borderId="0" applyFont="0" applyFill="0" applyBorder="0" applyAlignment="0" applyProtection="0"/>
    <xf numFmtId="167" fontId="39" fillId="0" borderId="0" applyFont="0" applyFill="0" applyBorder="0" applyAlignment="0" applyProtection="0"/>
    <xf numFmtId="167" fontId="3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42" fillId="0" borderId="0" applyFont="0" applyFill="0" applyBorder="0" applyAlignment="0" applyProtection="0"/>
    <xf numFmtId="43" fontId="39" fillId="0" borderId="0" applyFont="0" applyFill="0" applyBorder="0" applyAlignment="0" applyProtection="0"/>
    <xf numFmtId="43"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43"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43" fontId="42" fillId="0" borderId="0" applyFont="0" applyFill="0" applyBorder="0" applyAlignment="0" applyProtection="0"/>
    <xf numFmtId="167" fontId="40" fillId="0" borderId="0" applyFont="0" applyFill="0" applyBorder="0" applyAlignment="0" applyProtection="0"/>
    <xf numFmtId="17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167" fontId="39" fillId="0" borderId="0" applyFont="0" applyFill="0" applyBorder="0" applyAlignment="0" applyProtection="0"/>
    <xf numFmtId="167" fontId="39" fillId="0" borderId="0" applyFont="0" applyFill="0" applyBorder="0" applyAlignment="0" applyProtection="0"/>
    <xf numFmtId="43" fontId="4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43" fontId="42" fillId="0" borderId="0" applyFont="0" applyFill="0" applyBorder="0" applyAlignment="0" applyProtection="0"/>
    <xf numFmtId="166" fontId="3"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6"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6" fontId="3"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6"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9"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9"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9" fillId="0" borderId="0" applyFont="0" applyFill="0" applyBorder="0" applyAlignment="0" applyProtection="0"/>
    <xf numFmtId="167" fontId="39" fillId="0" borderId="0" applyFont="0" applyFill="0" applyBorder="0" applyAlignment="0" applyProtection="0"/>
    <xf numFmtId="43" fontId="3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6" fontId="42"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43" fontId="42" fillId="0" borderId="0" applyFont="0" applyFill="0" applyBorder="0" applyAlignment="0" applyProtection="0"/>
    <xf numFmtId="43"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7" fillId="0" borderId="0" applyFont="0" applyFill="0" applyBorder="0" applyAlignment="0" applyProtection="0"/>
    <xf numFmtId="43" fontId="42"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167" fontId="47"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70" fontId="41"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70" fontId="41"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43" fontId="39" fillId="0" borderId="0" applyFont="0" applyFill="0" applyBorder="0" applyAlignment="0" applyProtection="0"/>
    <xf numFmtId="43"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166" fontId="42" fillId="0" borderId="0" applyFont="0" applyFill="0" applyBorder="0" applyAlignment="0" applyProtection="0"/>
    <xf numFmtId="43"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43"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43"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43"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43"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43"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43"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43"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70" fontId="41"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70" fontId="41"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66" fontId="42" fillId="0" borderId="0" applyFont="0" applyFill="0" applyBorder="0" applyAlignment="0" applyProtection="0"/>
    <xf numFmtId="43"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43"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43"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43"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43"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43"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43"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43"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70" fontId="41"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70" fontId="41"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43"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43"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43"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43"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43"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43"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170" fontId="41"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73"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0" fontId="41"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0" fontId="41"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1" fontId="41"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9" fillId="0" borderId="0" applyFont="0" applyFill="0" applyBorder="0" applyAlignment="0" applyProtection="0"/>
    <xf numFmtId="167" fontId="39" fillId="0" borderId="0" applyFont="0" applyFill="0" applyBorder="0" applyAlignment="0" applyProtection="0"/>
    <xf numFmtId="43" fontId="2"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167" fontId="39" fillId="0" borderId="0" applyFont="0" applyFill="0" applyBorder="0" applyAlignment="0" applyProtection="0"/>
    <xf numFmtId="167" fontId="39" fillId="0" borderId="0" applyFont="0" applyFill="0" applyBorder="0" applyAlignment="0" applyProtection="0"/>
    <xf numFmtId="171" fontId="41" fillId="0" borderId="0" applyFont="0" applyFill="0" applyBorder="0" applyAlignment="0" applyProtection="0"/>
    <xf numFmtId="171" fontId="41" fillId="0" borderId="0" applyFont="0" applyFill="0" applyBorder="0" applyAlignment="0" applyProtection="0"/>
    <xf numFmtId="171" fontId="41" fillId="0" borderId="0" applyFont="0" applyFill="0" applyBorder="0" applyAlignment="0" applyProtection="0"/>
    <xf numFmtId="171" fontId="41"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0" fontId="41"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71" fontId="41"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71" fontId="41" fillId="0" borderId="0" applyFont="0" applyFill="0" applyBorder="0" applyAlignment="0" applyProtection="0"/>
    <xf numFmtId="177" fontId="53" fillId="0" borderId="0" applyFont="0" applyFill="0" applyBorder="0" applyAlignment="0" applyProtection="0"/>
    <xf numFmtId="177" fontId="53" fillId="0" borderId="0" applyFont="0" applyFill="0" applyBorder="0" applyAlignment="0" applyProtection="0"/>
    <xf numFmtId="177" fontId="53" fillId="0" borderId="0" applyFont="0" applyFill="0" applyBorder="0" applyAlignment="0" applyProtection="0"/>
    <xf numFmtId="177" fontId="53" fillId="0" borderId="0" applyFont="0" applyFill="0" applyBorder="0" applyAlignment="0" applyProtection="0"/>
    <xf numFmtId="177" fontId="53" fillId="0" borderId="0" applyFont="0" applyFill="0" applyBorder="0" applyAlignment="0" applyProtection="0"/>
    <xf numFmtId="171" fontId="41" fillId="0" borderId="0" applyFont="0" applyFill="0" applyBorder="0" applyAlignment="0" applyProtection="0"/>
    <xf numFmtId="43" fontId="42" fillId="0" borderId="0" applyFont="0" applyFill="0" applyBorder="0" applyAlignment="0" applyProtection="0"/>
    <xf numFmtId="167" fontId="39" fillId="0" borderId="0" applyFont="0" applyFill="0" applyBorder="0" applyAlignment="0" applyProtection="0"/>
    <xf numFmtId="43" fontId="42" fillId="0" borderId="0" applyFont="0" applyFill="0" applyBorder="0" applyAlignment="0" applyProtection="0"/>
    <xf numFmtId="171" fontId="41" fillId="0" borderId="0" applyFont="0" applyFill="0" applyBorder="0" applyAlignment="0" applyProtection="0"/>
    <xf numFmtId="171" fontId="41" fillId="0" borderId="0" applyFont="0" applyFill="0" applyBorder="0" applyAlignment="0" applyProtection="0"/>
    <xf numFmtId="167" fontId="39" fillId="0" borderId="0" applyFont="0" applyFill="0" applyBorder="0" applyAlignment="0" applyProtection="0"/>
    <xf numFmtId="167" fontId="39" fillId="0" borderId="0" applyFont="0" applyFill="0" applyBorder="0" applyAlignment="0" applyProtection="0"/>
    <xf numFmtId="171" fontId="41" fillId="0" borderId="0" applyFont="0" applyFill="0" applyBorder="0" applyAlignment="0" applyProtection="0"/>
    <xf numFmtId="167" fontId="39" fillId="0" borderId="0" applyFont="0" applyFill="0" applyBorder="0" applyAlignment="0" applyProtection="0"/>
    <xf numFmtId="171" fontId="41" fillId="0" borderId="0" applyFont="0" applyFill="0" applyBorder="0" applyAlignment="0" applyProtection="0"/>
    <xf numFmtId="171" fontId="41" fillId="0" borderId="0" applyFont="0" applyFill="0" applyBorder="0" applyAlignment="0" applyProtection="0"/>
    <xf numFmtId="43" fontId="38" fillId="0" borderId="0" applyFont="0" applyFill="0" applyBorder="0" applyAlignment="0" applyProtection="0"/>
    <xf numFmtId="0" fontId="41" fillId="0" borderId="0" applyFont="0" applyFill="0" applyBorder="0" applyAlignment="0" applyProtection="0"/>
    <xf numFmtId="43" fontId="3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1" fontId="4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1" fontId="41" fillId="0" borderId="0" applyFont="0" applyFill="0" applyBorder="0" applyAlignment="0" applyProtection="0"/>
    <xf numFmtId="43" fontId="2" fillId="0" borderId="0" applyFont="0" applyFill="0" applyBorder="0" applyAlignment="0" applyProtection="0"/>
    <xf numFmtId="171" fontId="41" fillId="0" borderId="0" applyFont="0" applyFill="0" applyBorder="0" applyAlignment="0" applyProtection="0"/>
    <xf numFmtId="43" fontId="2" fillId="0" borderId="0" applyFont="0" applyFill="0" applyBorder="0" applyAlignment="0" applyProtection="0"/>
    <xf numFmtId="43" fontId="38" fillId="0" borderId="0" applyFont="0" applyFill="0" applyBorder="0" applyAlignment="0" applyProtection="0"/>
    <xf numFmtId="43" fontId="2" fillId="0" borderId="0" applyFont="0" applyFill="0" applyBorder="0" applyAlignment="0" applyProtection="0"/>
    <xf numFmtId="175" fontId="42" fillId="0" borderId="0" applyFont="0" applyFill="0" applyBorder="0" applyAlignment="0" applyProtection="0"/>
    <xf numFmtId="43" fontId="3" fillId="0" borderId="0" applyFont="0" applyFill="0" applyBorder="0" applyAlignment="0" applyProtection="0"/>
    <xf numFmtId="175" fontId="42" fillId="0" borderId="0" applyFont="0" applyFill="0" applyBorder="0" applyAlignment="0" applyProtection="0"/>
    <xf numFmtId="173" fontId="42" fillId="0" borderId="0" applyFont="0" applyFill="0" applyBorder="0" applyAlignment="0" applyProtection="0"/>
    <xf numFmtId="0" fontId="41" fillId="0" borderId="0" applyFont="0" applyFill="0" applyBorder="0" applyAlignment="0" applyProtection="0"/>
    <xf numFmtId="0" fontId="41" fillId="0" borderId="0" applyFont="0" applyFill="0" applyBorder="0" applyAlignment="0" applyProtection="0"/>
    <xf numFmtId="0" fontId="41" fillId="0" borderId="0" applyFont="0" applyFill="0" applyBorder="0" applyAlignment="0" applyProtection="0"/>
    <xf numFmtId="0" fontId="41" fillId="0" borderId="0" applyFont="0" applyFill="0" applyBorder="0" applyAlignment="0" applyProtection="0"/>
    <xf numFmtId="0" fontId="41" fillId="0" borderId="0" applyFont="0" applyFill="0" applyBorder="0" applyAlignment="0" applyProtection="0"/>
    <xf numFmtId="0" fontId="41" fillId="0" borderId="0" applyFont="0" applyFill="0" applyBorder="0" applyAlignment="0" applyProtection="0"/>
    <xf numFmtId="0" fontId="41" fillId="0" borderId="0" applyFont="0" applyFill="0" applyBorder="0" applyAlignment="0" applyProtection="0"/>
    <xf numFmtId="173" fontId="42" fillId="0" borderId="0" applyFont="0" applyFill="0" applyBorder="0" applyAlignment="0" applyProtection="0"/>
    <xf numFmtId="170" fontId="41"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4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70" fontId="41"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70" fontId="41"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6"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6" fontId="3"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166" fontId="3" fillId="0" borderId="0" applyFont="0" applyFill="0" applyBorder="0" applyAlignment="0" applyProtection="0"/>
    <xf numFmtId="43" fontId="2"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55"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55" fillId="0" borderId="0" applyFont="0" applyFill="0" applyBorder="0" applyAlignment="0" applyProtection="0"/>
    <xf numFmtId="166" fontId="3" fillId="0" borderId="0" applyFont="0" applyFill="0" applyBorder="0" applyAlignment="0" applyProtection="0"/>
    <xf numFmtId="170" fontId="41"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73" fontId="42"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73" fontId="42"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6" fontId="42" fillId="0" borderId="0" applyFont="0" applyFill="0" applyBorder="0" applyAlignment="0" applyProtection="0"/>
    <xf numFmtId="167" fontId="42" fillId="0" borderId="0" applyFont="0" applyFill="0" applyBorder="0" applyAlignment="0" applyProtection="0"/>
    <xf numFmtId="166"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73"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73"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73"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73"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6" fontId="42" fillId="0" borderId="0" applyFont="0" applyFill="0" applyBorder="0" applyAlignment="0" applyProtection="0"/>
    <xf numFmtId="167" fontId="42" fillId="0" borderId="0" applyFont="0" applyFill="0" applyBorder="0" applyAlignment="0" applyProtection="0"/>
    <xf numFmtId="166"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51" fillId="0" borderId="0" applyFont="0" applyFill="0" applyBorder="0" applyAlignment="0" applyProtection="0"/>
    <xf numFmtId="167" fontId="51" fillId="0" borderId="0" applyFont="0" applyFill="0" applyBorder="0" applyAlignment="0" applyProtection="0"/>
    <xf numFmtId="167" fontId="51" fillId="0" borderId="0" applyFont="0" applyFill="0" applyBorder="0" applyAlignment="0" applyProtection="0"/>
    <xf numFmtId="167" fontId="51" fillId="0" borderId="0" applyFont="0" applyFill="0" applyBorder="0" applyAlignment="0" applyProtection="0"/>
    <xf numFmtId="167" fontId="51"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51" fillId="0" borderId="0" applyFont="0" applyFill="0" applyBorder="0" applyAlignment="0" applyProtection="0"/>
    <xf numFmtId="167" fontId="51" fillId="0" borderId="0" applyFont="0" applyFill="0" applyBorder="0" applyAlignment="0" applyProtection="0"/>
    <xf numFmtId="167" fontId="51" fillId="0" borderId="0" applyFont="0" applyFill="0" applyBorder="0" applyAlignment="0" applyProtection="0"/>
    <xf numFmtId="167" fontId="51" fillId="0" borderId="0" applyFont="0" applyFill="0" applyBorder="0" applyAlignment="0" applyProtection="0"/>
    <xf numFmtId="167" fontId="51" fillId="0" borderId="0" applyFont="0" applyFill="0" applyBorder="0" applyAlignment="0" applyProtection="0"/>
    <xf numFmtId="43" fontId="39"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6" fontId="42" fillId="0" borderId="0" applyFont="0" applyFill="0" applyBorder="0" applyAlignment="0" applyProtection="0"/>
    <xf numFmtId="167" fontId="42" fillId="0" borderId="0" applyFont="0" applyFill="0" applyBorder="0" applyAlignment="0" applyProtection="0"/>
    <xf numFmtId="166"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43" fontId="39" fillId="0" borderId="0" applyFont="0" applyFill="0" applyBorder="0" applyAlignment="0" applyProtection="0"/>
    <xf numFmtId="43" fontId="42"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40" fillId="0" borderId="0" applyFont="0" applyFill="0" applyBorder="0" applyAlignment="0" applyProtection="0"/>
    <xf numFmtId="43" fontId="39" fillId="0" borderId="0" applyFont="0" applyFill="0" applyBorder="0" applyAlignment="0" applyProtection="0"/>
    <xf numFmtId="167" fontId="40"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0"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43"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7" fontId="42"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7" fontId="42"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0" fontId="39" fillId="0" borderId="0" applyFont="0" applyFill="0" applyBorder="0" applyAlignment="0" applyProtection="0"/>
    <xf numFmtId="166" fontId="4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4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9" fillId="0" borderId="0" applyFont="0" applyFill="0" applyBorder="0" applyAlignment="0" applyProtection="0"/>
    <xf numFmtId="0"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9" fillId="0" borderId="0" applyFont="0" applyFill="0" applyBorder="0" applyAlignment="0" applyProtection="0"/>
    <xf numFmtId="0" fontId="39" fillId="0" borderId="0" applyFont="0" applyFill="0" applyBorder="0" applyAlignment="0" applyProtection="0"/>
    <xf numFmtId="43" fontId="2" fillId="0" borderId="0" applyFont="0" applyFill="0" applyBorder="0" applyAlignment="0" applyProtection="0"/>
    <xf numFmtId="0" fontId="39" fillId="0" borderId="0" applyFont="0" applyFill="0" applyBorder="0" applyAlignment="0" applyProtection="0"/>
    <xf numFmtId="43" fontId="3" fillId="0" borderId="0" applyFont="0" applyFill="0" applyBorder="0" applyAlignment="0" applyProtection="0"/>
    <xf numFmtId="166" fontId="4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4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6" fontId="42" fillId="0" borderId="0" applyFont="0" applyFill="0" applyBorder="0" applyAlignment="0" applyProtection="0"/>
    <xf numFmtId="0" fontId="39" fillId="0" borderId="0" applyFont="0" applyFill="0" applyBorder="0" applyAlignment="0" applyProtection="0"/>
    <xf numFmtId="0" fontId="39" fillId="0" borderId="0" applyFont="0" applyFill="0" applyBorder="0" applyAlignment="0" applyProtection="0"/>
    <xf numFmtId="166" fontId="3"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43" fontId="39" fillId="0" borderId="0" applyFont="0" applyFill="0" applyBorder="0" applyAlignment="0" applyProtection="0"/>
    <xf numFmtId="175" fontId="42" fillId="0" borderId="0" applyFont="0" applyFill="0" applyBorder="0" applyAlignment="0" applyProtection="0"/>
    <xf numFmtId="167"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43" fontId="39" fillId="0" borderId="0" applyFont="0" applyFill="0" applyBorder="0" applyAlignment="0" applyProtection="0"/>
    <xf numFmtId="173" fontId="42" fillId="0" borderId="0" applyFont="0" applyFill="0" applyBorder="0" applyAlignment="0" applyProtection="0"/>
    <xf numFmtId="43" fontId="39"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3"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0"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0"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0"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6" fontId="42" fillId="0" borderId="0" applyFont="0" applyFill="0" applyBorder="0" applyAlignment="0" applyProtection="0"/>
    <xf numFmtId="173" fontId="4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3" fontId="4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0"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0"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0"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166" fontId="3"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166" fontId="3"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0"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6" fontId="3"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166" fontId="3"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6" fontId="3"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6" fontId="3"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6"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6"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6" fontId="3"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0"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0"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70" fontId="48" fillId="0" borderId="0" applyFont="0" applyFill="0" applyBorder="0" applyAlignment="0" applyProtection="0"/>
    <xf numFmtId="170" fontId="41" fillId="0" borderId="0" applyFont="0" applyFill="0" applyBorder="0" applyAlignment="0" applyProtection="0"/>
    <xf numFmtId="167" fontId="39" fillId="0" borderId="0" applyFont="0" applyFill="0" applyBorder="0" applyAlignment="0" applyProtection="0"/>
    <xf numFmtId="167" fontId="39" fillId="0" borderId="0" applyFont="0" applyFill="0" applyBorder="0" applyAlignment="0" applyProtection="0"/>
    <xf numFmtId="170" fontId="41" fillId="0" borderId="0" applyFont="0" applyFill="0" applyBorder="0" applyAlignment="0" applyProtection="0"/>
    <xf numFmtId="43" fontId="2" fillId="0" borderId="0" applyFont="0" applyFill="0" applyBorder="0" applyAlignment="0" applyProtection="0"/>
    <xf numFmtId="167" fontId="39" fillId="0" borderId="0" applyFont="0" applyFill="0" applyBorder="0" applyAlignment="0" applyProtection="0"/>
    <xf numFmtId="167" fontId="39" fillId="0" borderId="0" applyFont="0" applyFill="0" applyBorder="0" applyAlignment="0" applyProtection="0"/>
    <xf numFmtId="167" fontId="4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0" fontId="4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67" fontId="39" fillId="0" borderId="0" applyFont="0" applyFill="0" applyBorder="0" applyAlignment="0" applyProtection="0"/>
    <xf numFmtId="167"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170" fontId="48" fillId="0" borderId="0" applyFont="0" applyFill="0" applyBorder="0" applyAlignment="0" applyProtection="0"/>
    <xf numFmtId="170" fontId="41" fillId="0" borderId="0" applyFont="0" applyFill="0" applyBorder="0" applyAlignment="0" applyProtection="0"/>
    <xf numFmtId="170" fontId="41" fillId="0" borderId="0" applyFont="0" applyFill="0" applyBorder="0" applyAlignment="0" applyProtection="0"/>
    <xf numFmtId="43" fontId="3" fillId="0" borderId="0" applyFont="0" applyFill="0" applyBorder="0" applyAlignment="0" applyProtection="0"/>
    <xf numFmtId="167" fontId="39" fillId="0" borderId="0" applyFont="0" applyFill="0" applyBorder="0" applyAlignment="0" applyProtection="0"/>
    <xf numFmtId="167" fontId="39" fillId="0" borderId="0" applyFont="0" applyFill="0" applyBorder="0" applyAlignment="0" applyProtection="0"/>
    <xf numFmtId="167" fontId="39" fillId="0" borderId="0" applyFont="0" applyFill="0" applyBorder="0" applyAlignment="0" applyProtection="0"/>
    <xf numFmtId="170" fontId="48" fillId="0" borderId="0" applyFont="0" applyFill="0" applyBorder="0" applyAlignment="0" applyProtection="0"/>
    <xf numFmtId="167"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166"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2"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2"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50"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0"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6" fontId="42"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9" fillId="0" borderId="0" applyFont="0" applyFill="0" applyBorder="0" applyAlignment="0" applyProtection="0"/>
    <xf numFmtId="43" fontId="42" fillId="0" borderId="0" applyFont="0" applyFill="0" applyBorder="0" applyAlignment="0" applyProtection="0"/>
    <xf numFmtId="167"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39" fillId="0" borderId="0" applyFont="0" applyFill="0" applyBorder="0" applyAlignment="0" applyProtection="0"/>
    <xf numFmtId="43" fontId="42" fillId="0" borderId="0" applyFont="0" applyFill="0" applyBorder="0" applyAlignment="0" applyProtection="0"/>
    <xf numFmtId="43" fontId="3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3"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39"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75" fontId="42"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0"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75" fontId="42"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0"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0"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6" fontId="42"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6"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6"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0"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0" fillId="0" borderId="0" applyFont="0" applyFill="0" applyBorder="0" applyAlignment="0" applyProtection="0"/>
    <xf numFmtId="168" fontId="38" fillId="0" borderId="0" applyFont="0" applyFill="0" applyBorder="0" applyAlignment="0" applyProtection="0"/>
    <xf numFmtId="168" fontId="38"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0"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6" fontId="42" fillId="0" borderId="0" applyFont="0" applyFill="0" applyBorder="0" applyAlignment="0" applyProtection="0"/>
    <xf numFmtId="167" fontId="42" fillId="0" borderId="0" applyFont="0" applyFill="0" applyBorder="0" applyAlignment="0" applyProtection="0"/>
    <xf numFmtId="166"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73" fontId="42"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73"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73" fontId="4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73"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6"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6"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0"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6" fontId="42" fillId="0" borderId="0" applyFont="0" applyFill="0" applyBorder="0" applyAlignment="0" applyProtection="0"/>
    <xf numFmtId="167" fontId="42" fillId="0" borderId="0" applyFont="0" applyFill="0" applyBorder="0" applyAlignment="0" applyProtection="0"/>
    <xf numFmtId="166" fontId="42" fillId="0" borderId="0" applyFont="0" applyFill="0" applyBorder="0" applyAlignment="0" applyProtection="0"/>
    <xf numFmtId="167"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43" fontId="50"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167" fontId="39" fillId="0" borderId="0" applyFont="0" applyFill="0" applyBorder="0" applyAlignment="0" applyProtection="0"/>
    <xf numFmtId="167" fontId="42" fillId="0" borderId="0" applyFont="0" applyFill="0" applyBorder="0" applyAlignment="0" applyProtection="0"/>
    <xf numFmtId="167" fontId="39" fillId="0" borderId="0" applyFont="0" applyFill="0" applyBorder="0" applyAlignment="0" applyProtection="0"/>
    <xf numFmtId="167" fontId="39" fillId="0" borderId="0" applyFont="0" applyFill="0" applyBorder="0" applyAlignment="0" applyProtection="0"/>
    <xf numFmtId="167" fontId="39" fillId="0" borderId="0" applyFont="0" applyFill="0" applyBorder="0" applyAlignment="0" applyProtection="0"/>
    <xf numFmtId="167" fontId="39" fillId="0" borderId="0" applyFont="0" applyFill="0" applyBorder="0" applyAlignment="0" applyProtection="0"/>
    <xf numFmtId="167"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167" fontId="39" fillId="0" borderId="0" applyFont="0" applyFill="0" applyBorder="0" applyAlignment="0" applyProtection="0"/>
    <xf numFmtId="167" fontId="39" fillId="0" borderId="0" applyFont="0" applyFill="0" applyBorder="0" applyAlignment="0" applyProtection="0"/>
    <xf numFmtId="43" fontId="42" fillId="0" borderId="0" applyFont="0" applyFill="0" applyBorder="0" applyAlignment="0" applyProtection="0"/>
    <xf numFmtId="167" fontId="39" fillId="0" borderId="0" applyFont="0" applyFill="0" applyBorder="0" applyAlignment="0" applyProtection="0"/>
    <xf numFmtId="167"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166"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166"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9" fillId="0" borderId="0" applyFont="0" applyFill="0" applyBorder="0" applyAlignment="0" applyProtection="0"/>
    <xf numFmtId="43" fontId="42" fillId="0" borderId="0" applyFont="0" applyFill="0" applyBorder="0" applyAlignment="0" applyProtection="0"/>
    <xf numFmtId="167" fontId="39" fillId="0" borderId="0" applyFont="0" applyFill="0" applyBorder="0" applyAlignment="0" applyProtection="0"/>
    <xf numFmtId="167"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166"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42" fillId="0" borderId="0" applyFont="0" applyFill="0" applyBorder="0" applyAlignment="0" applyProtection="0"/>
    <xf numFmtId="166"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73" fontId="42" fillId="0" borderId="0" applyFont="0" applyFill="0" applyBorder="0" applyAlignment="0" applyProtection="0"/>
    <xf numFmtId="167" fontId="42" fillId="0" borderId="0" applyFont="0" applyFill="0" applyBorder="0" applyAlignment="0" applyProtection="0"/>
    <xf numFmtId="173" fontId="42" fillId="0" borderId="0" applyFont="0" applyFill="0" applyBorder="0" applyAlignment="0" applyProtection="0"/>
    <xf numFmtId="167"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66"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3"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73" fontId="42" fillId="0" borderId="0" applyFont="0" applyFill="0" applyBorder="0" applyAlignment="0" applyProtection="0"/>
    <xf numFmtId="167" fontId="42" fillId="0" borderId="0" applyFont="0" applyFill="0" applyBorder="0" applyAlignment="0" applyProtection="0"/>
    <xf numFmtId="173" fontId="42" fillId="0" borderId="0" applyFont="0" applyFill="0" applyBorder="0" applyAlignment="0" applyProtection="0"/>
    <xf numFmtId="167"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66"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3"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42"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6"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38" fillId="0" borderId="0" applyFont="0" applyFill="0" applyBorder="0" applyAlignment="0" applyProtection="0"/>
    <xf numFmtId="43" fontId="39" fillId="0" borderId="0" applyFont="0" applyFill="0" applyBorder="0" applyAlignment="0" applyProtection="0"/>
    <xf numFmtId="167" fontId="38" fillId="0" borderId="0" applyFont="0" applyFill="0" applyBorder="0" applyAlignment="0" applyProtection="0"/>
    <xf numFmtId="43" fontId="39"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6" fontId="42"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38" fillId="0" borderId="0" applyFont="0" applyFill="0" applyBorder="0" applyAlignment="0" applyProtection="0"/>
    <xf numFmtId="43" fontId="39" fillId="0" borderId="0" applyFont="0" applyFill="0" applyBorder="0" applyAlignment="0" applyProtection="0"/>
    <xf numFmtId="167" fontId="38" fillId="0" borderId="0" applyFont="0" applyFill="0" applyBorder="0" applyAlignment="0" applyProtection="0"/>
    <xf numFmtId="43" fontId="39"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6" fontId="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66" fontId="42" fillId="0" borderId="0" applyFont="0" applyFill="0" applyBorder="0" applyAlignment="0" applyProtection="0"/>
    <xf numFmtId="167" fontId="39" fillId="0" borderId="0" applyFont="0" applyFill="0" applyBorder="0" applyAlignment="0" applyProtection="0"/>
    <xf numFmtId="167" fontId="3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167" fontId="39"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7" fontId="39" fillId="0" borderId="0" applyFont="0" applyFill="0" applyBorder="0" applyAlignment="0" applyProtection="0"/>
    <xf numFmtId="167" fontId="39" fillId="0" borderId="0" applyFont="0" applyFill="0" applyBorder="0" applyAlignment="0" applyProtection="0"/>
    <xf numFmtId="166" fontId="42" fillId="0" borderId="0" applyFont="0" applyFill="0" applyBorder="0" applyAlignment="0" applyProtection="0"/>
    <xf numFmtId="167" fontId="39" fillId="0" borderId="0" applyFont="0" applyFill="0" applyBorder="0" applyAlignment="0" applyProtection="0"/>
    <xf numFmtId="167" fontId="39" fillId="0" borderId="0" applyFont="0" applyFill="0" applyBorder="0" applyAlignment="0" applyProtection="0"/>
    <xf numFmtId="167" fontId="39" fillId="0" borderId="0" applyFont="0" applyFill="0" applyBorder="0" applyAlignment="0" applyProtection="0"/>
    <xf numFmtId="167"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3"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167" fontId="39" fillId="0" borderId="0" applyFont="0" applyFill="0" applyBorder="0" applyAlignment="0" applyProtection="0"/>
    <xf numFmtId="167" fontId="39" fillId="0" borderId="0" applyFont="0" applyFill="0" applyBorder="0" applyAlignment="0" applyProtection="0"/>
    <xf numFmtId="166" fontId="42"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173" fontId="42" fillId="0" borderId="0" applyFont="0" applyFill="0" applyBorder="0" applyAlignment="0" applyProtection="0"/>
    <xf numFmtId="167"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43" fontId="26" fillId="0" borderId="0" applyFont="0" applyFill="0" applyBorder="0" applyAlignment="0" applyProtection="0"/>
    <xf numFmtId="0" fontId="30" fillId="0" borderId="0">
      <alignment vertical="top"/>
    </xf>
    <xf numFmtId="3" fontId="30" fillId="0" borderId="0">
      <alignment vertical="top"/>
    </xf>
    <xf numFmtId="0" fontId="30" fillId="0" borderId="0">
      <alignment vertical="top"/>
    </xf>
    <xf numFmtId="3" fontId="30" fillId="0" borderId="0">
      <alignment vertical="top"/>
    </xf>
    <xf numFmtId="0" fontId="30" fillId="0" borderId="0">
      <alignment vertical="top"/>
    </xf>
    <xf numFmtId="3" fontId="30" fillId="0" borderId="0">
      <alignment vertical="top"/>
    </xf>
    <xf numFmtId="0" fontId="30" fillId="0" borderId="0">
      <alignment vertical="top"/>
    </xf>
    <xf numFmtId="3" fontId="30" fillId="0" borderId="0">
      <alignment vertical="top"/>
    </xf>
    <xf numFmtId="0" fontId="30" fillId="0" borderId="0">
      <alignment vertical="top"/>
    </xf>
    <xf numFmtId="3" fontId="30" fillId="0" borderId="0">
      <alignment vertical="top"/>
    </xf>
    <xf numFmtId="0" fontId="30" fillId="0" borderId="0">
      <alignment vertical="top"/>
    </xf>
    <xf numFmtId="3" fontId="30" fillId="0" borderId="0">
      <alignment vertical="top"/>
    </xf>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3" fillId="0" borderId="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24" borderId="0" applyNumberFormat="0" applyBorder="0" applyAlignment="0" applyProtection="0"/>
    <xf numFmtId="0" fontId="3" fillId="0" borderId="0"/>
    <xf numFmtId="0" fontId="3" fillId="0" borderId="0"/>
    <xf numFmtId="0" fontId="3" fillId="0" borderId="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25" borderId="0" applyNumberFormat="0" applyBorder="0" applyAlignment="0" applyProtection="0"/>
    <xf numFmtId="0" fontId="3" fillId="0" borderId="0"/>
    <xf numFmtId="0" fontId="3" fillId="0" borderId="0"/>
    <xf numFmtId="0" fontId="3" fillId="0" borderId="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27" borderId="0" applyNumberFormat="0" applyBorder="0" applyAlignment="0" applyProtection="0"/>
    <xf numFmtId="0" fontId="3" fillId="0" borderId="0"/>
    <xf numFmtId="0" fontId="3" fillId="0" borderId="0"/>
    <xf numFmtId="0" fontId="3" fillId="0" borderId="0"/>
    <xf numFmtId="0" fontId="1" fillId="28" borderId="0" applyNumberFormat="0" applyBorder="0" applyAlignment="0" applyProtection="0"/>
    <xf numFmtId="0" fontId="3" fillId="0" borderId="0"/>
    <xf numFmtId="0" fontId="3" fillId="0" borderId="0"/>
    <xf numFmtId="0" fontId="3" fillId="0" borderId="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9" borderId="0" applyNumberFormat="0" applyBorder="0" applyAlignment="0" applyProtection="0"/>
    <xf numFmtId="0" fontId="3" fillId="0" borderId="0"/>
    <xf numFmtId="0" fontId="3" fillId="0" borderId="0"/>
    <xf numFmtId="0" fontId="3" fillId="0" borderId="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30" borderId="0" applyNumberFormat="0" applyBorder="0" applyAlignment="0" applyProtection="0"/>
    <xf numFmtId="0" fontId="3" fillId="0" borderId="0"/>
    <xf numFmtId="0" fontId="3" fillId="0" borderId="0"/>
    <xf numFmtId="0" fontId="3" fillId="0" borderId="0"/>
    <xf numFmtId="0" fontId="1" fillId="31" borderId="0" applyNumberFormat="0" applyBorder="0" applyAlignment="0" applyProtection="0"/>
    <xf numFmtId="0" fontId="3" fillId="0" borderId="0"/>
    <xf numFmtId="0" fontId="3" fillId="0" borderId="0"/>
    <xf numFmtId="0" fontId="3" fillId="0" borderId="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32" borderId="0" applyNumberFormat="0" applyBorder="0" applyAlignment="0" applyProtection="0"/>
    <xf numFmtId="0" fontId="3" fillId="0" borderId="0"/>
    <xf numFmtId="0" fontId="3" fillId="0" borderId="0"/>
    <xf numFmtId="0" fontId="3" fillId="0" borderId="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3" borderId="0" applyNumberFormat="0" applyBorder="0" applyAlignment="0" applyProtection="0"/>
    <xf numFmtId="0" fontId="3" fillId="0" borderId="0"/>
    <xf numFmtId="0" fontId="3" fillId="0" borderId="0"/>
    <xf numFmtId="0" fontId="3" fillId="0" borderId="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34" borderId="0" applyNumberFormat="0" applyBorder="0" applyAlignment="0" applyProtection="0"/>
    <xf numFmtId="0" fontId="3" fillId="0" borderId="0"/>
    <xf numFmtId="0" fontId="3" fillId="0" borderId="0"/>
    <xf numFmtId="0" fontId="3" fillId="0" borderId="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35"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26"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26" fillId="0" borderId="0" applyFont="0" applyFill="0" applyBorder="0" applyAlignment="0" applyProtection="0"/>
    <xf numFmtId="0" fontId="63"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cellStyleXfs>
  <cellXfs count="263">
    <xf numFmtId="0" fontId="0" fillId="0" borderId="0" xfId="0"/>
    <xf numFmtId="0" fontId="4" fillId="0" borderId="0" xfId="0" applyFont="1"/>
    <xf numFmtId="0" fontId="4" fillId="0" borderId="0" xfId="0" applyFont="1" applyBorder="1"/>
    <xf numFmtId="0" fontId="4" fillId="0" borderId="0" xfId="0" applyFont="1" applyBorder="1" applyAlignment="1">
      <alignment horizontal="left" wrapText="1"/>
    </xf>
    <xf numFmtId="4" fontId="4" fillId="0" borderId="0" xfId="0" applyNumberFormat="1" applyFont="1"/>
    <xf numFmtId="0" fontId="7" fillId="0" borderId="0" xfId="0" applyFont="1"/>
    <xf numFmtId="0" fontId="7" fillId="0" borderId="0" xfId="0" applyFont="1" applyBorder="1"/>
    <xf numFmtId="3" fontId="4" fillId="0" borderId="0" xfId="0" applyNumberFormat="1" applyFont="1"/>
    <xf numFmtId="0" fontId="8" fillId="0" borderId="0" xfId="0" applyFont="1"/>
    <xf numFmtId="0" fontId="3" fillId="0" borderId="0" xfId="0" applyFont="1"/>
    <xf numFmtId="0" fontId="3" fillId="0" borderId="8" xfId="0" applyFont="1" applyBorder="1"/>
    <xf numFmtId="0" fontId="3" fillId="0" borderId="9" xfId="0" applyFont="1" applyBorder="1"/>
    <xf numFmtId="0" fontId="3" fillId="0" borderId="10" xfId="0" applyFont="1" applyBorder="1"/>
    <xf numFmtId="0" fontId="8" fillId="0" borderId="11" xfId="0" applyFont="1" applyBorder="1"/>
    <xf numFmtId="0" fontId="8" fillId="0" borderId="0" xfId="0" applyFont="1" applyBorder="1"/>
    <xf numFmtId="0" fontId="8" fillId="0" borderId="6" xfId="0" applyFont="1" applyBorder="1"/>
    <xf numFmtId="0" fontId="8" fillId="0" borderId="12" xfId="0" applyFont="1" applyBorder="1"/>
    <xf numFmtId="0" fontId="8" fillId="0" borderId="9" xfId="0" applyFont="1" applyBorder="1" applyAlignment="1">
      <alignment horizontal="right"/>
    </xf>
    <xf numFmtId="0" fontId="8" fillId="0" borderId="9" xfId="0" applyFont="1" applyBorder="1" applyAlignment="1">
      <alignment horizontal="center"/>
    </xf>
    <xf numFmtId="0" fontId="8" fillId="0" borderId="9" xfId="0" applyFont="1" applyBorder="1"/>
    <xf numFmtId="0" fontId="8" fillId="0" borderId="0" xfId="0" applyNumberFormat="1" applyFont="1" applyBorder="1" applyAlignment="1">
      <alignment horizontal="center"/>
    </xf>
    <xf numFmtId="0" fontId="8" fillId="0" borderId="0" xfId="0" applyFont="1" applyBorder="1" applyAlignment="1">
      <alignment horizontal="center"/>
    </xf>
    <xf numFmtId="0" fontId="3" fillId="0" borderId="11" xfId="0" applyFont="1" applyBorder="1"/>
    <xf numFmtId="0" fontId="3" fillId="0" borderId="0" xfId="0" applyFont="1" applyBorder="1"/>
    <xf numFmtId="0" fontId="3" fillId="0" borderId="12" xfId="0" applyFont="1" applyBorder="1"/>
    <xf numFmtId="0" fontId="10" fillId="0" borderId="0" xfId="0" applyFont="1" applyBorder="1" applyAlignment="1">
      <alignment horizontal="center"/>
    </xf>
    <xf numFmtId="0" fontId="11" fillId="0" borderId="0" xfId="0" applyFont="1"/>
    <xf numFmtId="0" fontId="11" fillId="0" borderId="11" xfId="0" applyFont="1" applyBorder="1"/>
    <xf numFmtId="0" fontId="11" fillId="0" borderId="0" xfId="0" applyFont="1" applyBorder="1"/>
    <xf numFmtId="0" fontId="11" fillId="0" borderId="12" xfId="0" applyFont="1" applyBorder="1"/>
    <xf numFmtId="0" fontId="3" fillId="0" borderId="14" xfId="0" applyFont="1" applyBorder="1"/>
    <xf numFmtId="0" fontId="3" fillId="0" borderId="6" xfId="0" applyFont="1" applyBorder="1"/>
    <xf numFmtId="0" fontId="3" fillId="0" borderId="15" xfId="0" applyFont="1" applyBorder="1"/>
    <xf numFmtId="0" fontId="12" fillId="0" borderId="6" xfId="0" applyFont="1" applyBorder="1" applyAlignment="1">
      <alignment horizontal="right"/>
    </xf>
    <xf numFmtId="0" fontId="12" fillId="0" borderId="6" xfId="0" applyFont="1" applyBorder="1" applyAlignment="1">
      <alignment horizontal="center"/>
    </xf>
    <xf numFmtId="0" fontId="12" fillId="0" borderId="6" xfId="0" applyFont="1" applyBorder="1"/>
    <xf numFmtId="0" fontId="8" fillId="0" borderId="0" xfId="0" applyFont="1" applyFill="1" applyBorder="1"/>
    <xf numFmtId="0" fontId="0" fillId="0" borderId="0" xfId="0" applyAlignment="1">
      <alignment horizontal="right"/>
    </xf>
    <xf numFmtId="0" fontId="17" fillId="0" borderId="0" xfId="0" applyFont="1" applyBorder="1"/>
    <xf numFmtId="0" fontId="18" fillId="0" borderId="0" xfId="0" applyFont="1" applyBorder="1"/>
    <xf numFmtId="0" fontId="6" fillId="0" borderId="0" xfId="0" applyFont="1" applyBorder="1"/>
    <xf numFmtId="0" fontId="6" fillId="0" borderId="0" xfId="0" applyFont="1" applyBorder="1" applyAlignment="1">
      <alignment horizontal="left"/>
    </xf>
    <xf numFmtId="0" fontId="19" fillId="0" borderId="0" xfId="0" applyFont="1"/>
    <xf numFmtId="0" fontId="14" fillId="0" borderId="0" xfId="0" applyFont="1"/>
    <xf numFmtId="0" fontId="16" fillId="0" borderId="0" xfId="0" applyFont="1"/>
    <xf numFmtId="0" fontId="4" fillId="0" borderId="0" xfId="0" applyFont="1" applyBorder="1" applyAlignment="1">
      <alignment wrapText="1"/>
    </xf>
    <xf numFmtId="0" fontId="6" fillId="0" borderId="0" xfId="0" applyFont="1" applyAlignment="1">
      <alignment horizontal="center"/>
    </xf>
    <xf numFmtId="0" fontId="18" fillId="0" borderId="0" xfId="0" applyFont="1" applyBorder="1" applyAlignment="1">
      <alignment vertical="center"/>
    </xf>
    <xf numFmtId="0" fontId="6" fillId="0" borderId="0" xfId="0" applyFont="1" applyBorder="1" applyAlignment="1">
      <alignment vertical="center"/>
    </xf>
    <xf numFmtId="0" fontId="16" fillId="0" borderId="0" xfId="0" applyFont="1" applyBorder="1" applyAlignment="1">
      <alignment horizontal="center"/>
    </xf>
    <xf numFmtId="0" fontId="14" fillId="0" borderId="0" xfId="0" applyFont="1" applyAlignment="1">
      <alignment horizontal="center"/>
    </xf>
    <xf numFmtId="0" fontId="20" fillId="0" borderId="0" xfId="0" applyFont="1"/>
    <xf numFmtId="0" fontId="14" fillId="0" borderId="0" xfId="0" applyFont="1" applyAlignment="1">
      <alignment horizontal="left"/>
    </xf>
    <xf numFmtId="0" fontId="16" fillId="0" borderId="0" xfId="0" applyFont="1" applyBorder="1" applyAlignment="1">
      <alignment horizontal="right"/>
    </xf>
    <xf numFmtId="0" fontId="14" fillId="0" borderId="0" xfId="0" applyFont="1" applyBorder="1" applyAlignment="1">
      <alignment horizontal="center"/>
    </xf>
    <xf numFmtId="0" fontId="14" fillId="0" borderId="0" xfId="0" applyFont="1" applyBorder="1" applyAlignment="1">
      <alignment horizontal="left"/>
    </xf>
    <xf numFmtId="0" fontId="14" fillId="0" borderId="0" xfId="0" applyFont="1" applyBorder="1"/>
    <xf numFmtId="164" fontId="14" fillId="0" borderId="0" xfId="1" applyNumberFormat="1" applyFont="1" applyBorder="1"/>
    <xf numFmtId="0" fontId="16" fillId="0" borderId="0" xfId="0" applyFont="1" applyBorder="1"/>
    <xf numFmtId="0" fontId="16" fillId="0" borderId="0" xfId="0" applyFont="1" applyBorder="1" applyAlignment="1">
      <alignment horizontal="left" vertical="justify"/>
    </xf>
    <xf numFmtId="0" fontId="14" fillId="0" borderId="0" xfId="0" applyFont="1" applyBorder="1" applyAlignment="1">
      <alignment horizontal="right"/>
    </xf>
    <xf numFmtId="0" fontId="15" fillId="0" borderId="0" xfId="0" applyFont="1" applyBorder="1"/>
    <xf numFmtId="0" fontId="16" fillId="0" borderId="0" xfId="0" applyFont="1" applyBorder="1" applyAlignment="1">
      <alignment horizontal="left"/>
    </xf>
    <xf numFmtId="164" fontId="16" fillId="0" borderId="0" xfId="1" applyNumberFormat="1" applyFont="1" applyBorder="1"/>
    <xf numFmtId="0" fontId="15" fillId="0" borderId="0" xfId="0" applyFont="1" applyBorder="1" applyAlignment="1">
      <alignment horizontal="left" vertical="center" wrapText="1"/>
    </xf>
    <xf numFmtId="0" fontId="21" fillId="0" borderId="0" xfId="0" applyFont="1" applyBorder="1" applyAlignment="1">
      <alignment horizontal="left" vertical="center"/>
    </xf>
    <xf numFmtId="0" fontId="16" fillId="0" borderId="0" xfId="0" applyFont="1" applyBorder="1" applyAlignment="1">
      <alignment horizontal="right" vertical="top"/>
    </xf>
    <xf numFmtId="0" fontId="16" fillId="0" borderId="0" xfId="0" applyFont="1" applyBorder="1" applyAlignment="1">
      <alignment horizontal="left" vertical="center" wrapText="1"/>
    </xf>
    <xf numFmtId="0" fontId="16" fillId="0" borderId="0" xfId="0" applyFont="1" applyBorder="1" applyAlignment="1">
      <alignment horizontal="left" vertical="center"/>
    </xf>
    <xf numFmtId="0" fontId="15" fillId="0" borderId="0" xfId="0" applyFont="1" applyBorder="1" applyAlignment="1">
      <alignment horizontal="left" vertical="center"/>
    </xf>
    <xf numFmtId="0" fontId="16" fillId="0" borderId="0" xfId="0" applyFont="1" applyBorder="1" applyAlignment="1">
      <alignment horizontal="left" vertical="top" wrapText="1"/>
    </xf>
    <xf numFmtId="0" fontId="16" fillId="0" borderId="0" xfId="0" applyFont="1" applyBorder="1" applyAlignment="1">
      <alignment horizontal="left" wrapText="1"/>
    </xf>
    <xf numFmtId="43" fontId="14" fillId="0" borderId="0" xfId="1" applyFont="1" applyBorder="1"/>
    <xf numFmtId="0" fontId="15" fillId="0" borderId="0" xfId="0" applyFont="1" applyBorder="1" applyAlignment="1">
      <alignment horizontal="left"/>
    </xf>
    <xf numFmtId="0" fontId="22" fillId="0" borderId="0" xfId="0" applyFont="1" applyBorder="1"/>
    <xf numFmtId="164" fontId="14" fillId="0" borderId="0" xfId="0" applyNumberFormat="1" applyFont="1" applyBorder="1" applyAlignment="1">
      <alignment horizontal="center"/>
    </xf>
    <xf numFmtId="0" fontId="23" fillId="0" borderId="6" xfId="0" applyFont="1" applyBorder="1"/>
    <xf numFmtId="3" fontId="4" fillId="0" borderId="0" xfId="0" applyNumberFormat="1" applyFont="1" applyBorder="1"/>
    <xf numFmtId="3" fontId="4" fillId="0" borderId="0" xfId="0" applyNumberFormat="1" applyFont="1" applyBorder="1" applyAlignment="1">
      <alignment horizontal="left" wrapText="1"/>
    </xf>
    <xf numFmtId="3" fontId="4" fillId="0" borderId="0" xfId="0" applyNumberFormat="1" applyFont="1" applyBorder="1" applyAlignment="1">
      <alignment horizontal="right"/>
    </xf>
    <xf numFmtId="3" fontId="4" fillId="0" borderId="0" xfId="1" applyNumberFormat="1" applyFont="1" applyBorder="1" applyAlignment="1">
      <alignment horizontal="right" wrapText="1"/>
    </xf>
    <xf numFmtId="3" fontId="6" fillId="0" borderId="0" xfId="1" applyNumberFormat="1" applyFont="1" applyBorder="1" applyAlignment="1">
      <alignment horizontal="right" wrapText="1"/>
    </xf>
    <xf numFmtId="3" fontId="4" fillId="0" borderId="0" xfId="0" applyNumberFormat="1" applyFont="1" applyBorder="1" applyAlignment="1">
      <alignment horizontal="right" wrapText="1"/>
    </xf>
    <xf numFmtId="3" fontId="4" fillId="0" borderId="0" xfId="1" applyNumberFormat="1" applyFont="1" applyBorder="1" applyAlignment="1">
      <alignment horizontal="right"/>
    </xf>
    <xf numFmtId="3" fontId="4" fillId="0" borderId="6" xfId="1" applyNumberFormat="1" applyFont="1" applyBorder="1" applyAlignment="1">
      <alignment horizontal="right"/>
    </xf>
    <xf numFmtId="3" fontId="7" fillId="0" borderId="0" xfId="0" applyNumberFormat="1" applyFont="1" applyBorder="1" applyAlignment="1">
      <alignment horizontal="right"/>
    </xf>
    <xf numFmtId="3" fontId="7" fillId="0" borderId="0" xfId="1" applyNumberFormat="1" applyFont="1" applyAlignment="1">
      <alignment horizontal="right"/>
    </xf>
    <xf numFmtId="3" fontId="7" fillId="0" borderId="0" xfId="0" applyNumberFormat="1" applyFont="1" applyAlignment="1">
      <alignment horizontal="right"/>
    </xf>
    <xf numFmtId="164" fontId="14" fillId="0" borderId="0" xfId="1" applyNumberFormat="1" applyFont="1"/>
    <xf numFmtId="164" fontId="14" fillId="0" borderId="0" xfId="1" applyNumberFormat="1" applyFont="1" applyFill="1"/>
    <xf numFmtId="164" fontId="14" fillId="0" borderId="0" xfId="0" applyNumberFormat="1" applyFont="1" applyAlignment="1">
      <alignment horizontal="center"/>
    </xf>
    <xf numFmtId="3" fontId="0" fillId="0" borderId="0" xfId="0" applyNumberFormat="1"/>
    <xf numFmtId="0" fontId="22" fillId="0" borderId="0" xfId="0" applyFont="1"/>
    <xf numFmtId="0" fontId="25" fillId="0" borderId="6" xfId="0" applyFont="1" applyBorder="1"/>
    <xf numFmtId="0" fontId="14" fillId="0" borderId="0" xfId="1" applyNumberFormat="1" applyFont="1" applyBorder="1"/>
    <xf numFmtId="0" fontId="16" fillId="0" borderId="0" xfId="1" applyNumberFormat="1" applyFont="1" applyBorder="1"/>
    <xf numFmtId="14" fontId="8" fillId="0" borderId="6" xfId="0" applyNumberFormat="1" applyFont="1" applyBorder="1"/>
    <xf numFmtId="43" fontId="0" fillId="0" borderId="0" xfId="1" applyFont="1"/>
    <xf numFmtId="0" fontId="15" fillId="0" borderId="0" xfId="0" applyFont="1" applyBorder="1" applyAlignment="1">
      <alignment horizontal="left" vertical="justify"/>
    </xf>
    <xf numFmtId="0" fontId="6" fillId="0" borderId="0" xfId="0" applyFont="1" applyBorder="1" applyAlignment="1">
      <alignment horizontal="center"/>
    </xf>
    <xf numFmtId="0" fontId="4" fillId="0" borderId="0" xfId="0" applyFont="1" applyBorder="1" applyAlignment="1">
      <alignment horizontal="center"/>
    </xf>
    <xf numFmtId="0" fontId="6" fillId="0" borderId="0" xfId="8891" applyFont="1" applyBorder="1" applyAlignment="1">
      <alignment vertical="center"/>
    </xf>
    <xf numFmtId="0" fontId="0" fillId="0" borderId="0" xfId="0" applyAlignment="1">
      <alignment vertical="center"/>
    </xf>
    <xf numFmtId="164" fontId="6" fillId="0" borderId="6" xfId="1" applyNumberFormat="1" applyFont="1" applyBorder="1" applyAlignment="1">
      <alignment vertical="center"/>
    </xf>
    <xf numFmtId="164" fontId="6" fillId="0" borderId="0" xfId="1" applyNumberFormat="1" applyFont="1" applyBorder="1" applyAlignment="1">
      <alignment vertical="center"/>
    </xf>
    <xf numFmtId="0" fontId="24" fillId="0" borderId="0" xfId="0" applyFont="1"/>
    <xf numFmtId="0" fontId="4" fillId="0" borderId="0" xfId="8891" applyFont="1" applyBorder="1" applyAlignment="1">
      <alignment vertical="center"/>
    </xf>
    <xf numFmtId="164" fontId="4" fillId="0" borderId="16" xfId="1" applyNumberFormat="1" applyFont="1" applyBorder="1"/>
    <xf numFmtId="164" fontId="6" fillId="0" borderId="16" xfId="1" applyNumberFormat="1" applyFont="1" applyBorder="1"/>
    <xf numFmtId="38" fontId="4" fillId="0" borderId="0" xfId="0" applyNumberFormat="1" applyFont="1" applyBorder="1" applyAlignment="1">
      <alignment horizontal="center" vertical="center"/>
    </xf>
    <xf numFmtId="40" fontId="6" fillId="0" borderId="17" xfId="0" applyNumberFormat="1" applyFont="1" applyBorder="1" applyAlignment="1">
      <alignment horizontal="center" vertical="center"/>
    </xf>
    <xf numFmtId="38" fontId="18" fillId="0" borderId="17" xfId="0" applyNumberFormat="1" applyFont="1" applyBorder="1"/>
    <xf numFmtId="38" fontId="4" fillId="0" borderId="17" xfId="0" applyNumberFormat="1" applyFont="1" applyBorder="1"/>
    <xf numFmtId="38" fontId="4" fillId="0" borderId="0" xfId="0" applyNumberFormat="1" applyFont="1" applyBorder="1"/>
    <xf numFmtId="3" fontId="3" fillId="0" borderId="0" xfId="0" applyNumberFormat="1" applyFont="1"/>
    <xf numFmtId="38" fontId="3" fillId="0" borderId="0" xfId="0" applyNumberFormat="1" applyFont="1"/>
    <xf numFmtId="0" fontId="0" fillId="0" borderId="0" xfId="0"/>
    <xf numFmtId="0" fontId="3" fillId="0" borderId="0" xfId="0" applyFont="1"/>
    <xf numFmtId="0" fontId="4" fillId="0" borderId="0" xfId="0" applyFont="1"/>
    <xf numFmtId="0" fontId="4" fillId="0" borderId="0" xfId="0" applyFont="1" applyBorder="1"/>
    <xf numFmtId="0" fontId="4" fillId="0" borderId="0" xfId="8891" applyFont="1"/>
    <xf numFmtId="0" fontId="4" fillId="0" borderId="0" xfId="8891" applyFont="1" applyBorder="1"/>
    <xf numFmtId="164" fontId="4" fillId="0" borderId="0" xfId="1" applyNumberFormat="1" applyFont="1" applyBorder="1"/>
    <xf numFmtId="164" fontId="4" fillId="0" borderId="12" xfId="1" applyNumberFormat="1" applyFont="1" applyBorder="1"/>
    <xf numFmtId="164" fontId="4" fillId="0" borderId="6" xfId="1" applyNumberFormat="1" applyFont="1" applyBorder="1"/>
    <xf numFmtId="164" fontId="4" fillId="0" borderId="15" xfId="1" applyNumberFormat="1" applyFont="1" applyBorder="1"/>
    <xf numFmtId="0" fontId="4" fillId="0" borderId="18" xfId="8891" applyFont="1" applyBorder="1"/>
    <xf numFmtId="0" fontId="4" fillId="0" borderId="0" xfId="8891" applyFont="1" applyBorder="1"/>
    <xf numFmtId="0" fontId="6" fillId="0" borderId="0" xfId="8891" applyFont="1" applyBorder="1"/>
    <xf numFmtId="0" fontId="6" fillId="0" borderId="18" xfId="8891" applyFont="1" applyBorder="1" applyAlignment="1">
      <alignment horizontal="center" vertical="center" textRotation="90" wrapText="1"/>
    </xf>
    <xf numFmtId="0" fontId="6" fillId="0" borderId="23" xfId="8891" applyFont="1" applyBorder="1" applyAlignment="1">
      <alignment horizontal="center" vertical="center" textRotation="90" wrapText="1"/>
    </xf>
    <xf numFmtId="0" fontId="6" fillId="0" borderId="17" xfId="8891" applyFont="1" applyBorder="1" applyAlignment="1">
      <alignment horizontal="center" vertical="center" textRotation="90" wrapText="1"/>
    </xf>
    <xf numFmtId="0" fontId="58" fillId="0" borderId="0" xfId="8891" applyFont="1"/>
    <xf numFmtId="0" fontId="3" fillId="56" borderId="0" xfId="8891" applyFill="1"/>
    <xf numFmtId="0" fontId="24" fillId="0" borderId="0" xfId="8891" applyFont="1"/>
    <xf numFmtId="0" fontId="16" fillId="0" borderId="4" xfId="0" applyFont="1" applyBorder="1"/>
    <xf numFmtId="0" fontId="14" fillId="0" borderId="4" xfId="0" applyFont="1" applyBorder="1" applyAlignment="1">
      <alignment horizontal="center"/>
    </xf>
    <xf numFmtId="164" fontId="16" fillId="0" borderId="3" xfId="1" applyNumberFormat="1" applyFont="1" applyBorder="1" applyAlignment="1">
      <alignment horizontal="right"/>
    </xf>
    <xf numFmtId="0" fontId="59" fillId="0" borderId="0" xfId="0" applyFont="1" applyBorder="1"/>
    <xf numFmtId="164" fontId="16" fillId="0" borderId="4" xfId="1" applyNumberFormat="1" applyFont="1" applyBorder="1" applyAlignment="1">
      <alignment horizontal="center"/>
    </xf>
    <xf numFmtId="164" fontId="60" fillId="0" borderId="0" xfId="1" applyNumberFormat="1" applyFont="1" applyFill="1" applyAlignment="1">
      <alignment horizontal="right" vertical="center"/>
    </xf>
    <xf numFmtId="164" fontId="14" fillId="0" borderId="0" xfId="1" applyNumberFormat="1" applyFont="1" applyAlignment="1">
      <alignment horizontal="right" vertical="center"/>
    </xf>
    <xf numFmtId="164" fontId="14" fillId="0" borderId="5" xfId="1" applyNumberFormat="1" applyFont="1" applyFill="1" applyBorder="1"/>
    <xf numFmtId="164" fontId="16" fillId="0" borderId="0" xfId="1" applyNumberFormat="1" applyFont="1" applyFill="1" applyBorder="1"/>
    <xf numFmtId="164" fontId="14" fillId="0" borderId="0" xfId="1" applyNumberFormat="1" applyFont="1" applyFill="1" applyBorder="1"/>
    <xf numFmtId="164" fontId="14" fillId="0" borderId="5" xfId="1" applyNumberFormat="1" applyFont="1" applyBorder="1"/>
    <xf numFmtId="164" fontId="14" fillId="0" borderId="6" xfId="1" applyNumberFormat="1" applyFont="1" applyFill="1" applyBorder="1"/>
    <xf numFmtId="164" fontId="14" fillId="0" borderId="0" xfId="1" applyNumberFormat="1" applyFont="1" applyBorder="1" applyAlignment="1">
      <alignment horizontal="right" vertical="center"/>
    </xf>
    <xf numFmtId="164" fontId="60" fillId="0" borderId="7" xfId="1" applyNumberFormat="1" applyFont="1" applyFill="1" applyBorder="1" applyAlignment="1">
      <alignment horizontal="right" vertical="center"/>
    </xf>
    <xf numFmtId="164" fontId="14" fillId="0" borderId="7" xfId="1" applyNumberFormat="1" applyFont="1" applyFill="1" applyBorder="1"/>
    <xf numFmtId="0" fontId="14" fillId="0" borderId="0" xfId="0" applyFont="1" applyAlignment="1">
      <alignment horizontal="right"/>
    </xf>
    <xf numFmtId="0" fontId="16" fillId="0" borderId="0" xfId="0" applyFont="1" applyAlignment="1">
      <alignment horizontal="right"/>
    </xf>
    <xf numFmtId="0" fontId="15" fillId="0" borderId="0" xfId="0" applyFont="1"/>
    <xf numFmtId="0" fontId="16" fillId="0" borderId="0" xfId="0" applyFont="1" applyAlignment="1">
      <alignment horizontal="left"/>
    </xf>
    <xf numFmtId="0" fontId="62" fillId="0" borderId="0" xfId="0" applyFont="1"/>
    <xf numFmtId="164" fontId="61" fillId="0" borderId="0" xfId="1" applyNumberFormat="1" applyFont="1" applyFill="1" applyAlignment="1">
      <alignment horizontal="right" vertical="center"/>
    </xf>
    <xf numFmtId="0" fontId="62" fillId="0" borderId="0" xfId="0" applyFont="1" applyBorder="1"/>
    <xf numFmtId="164" fontId="14" fillId="0" borderId="0" xfId="1" applyNumberFormat="1" applyFont="1" applyBorder="1" applyAlignment="1">
      <alignment horizontal="center"/>
    </xf>
    <xf numFmtId="3" fontId="4" fillId="0" borderId="17" xfId="0" applyNumberFormat="1" applyFont="1" applyBorder="1" applyAlignment="1"/>
    <xf numFmtId="3" fontId="4" fillId="51" borderId="17" xfId="0" applyNumberFormat="1" applyFont="1" applyFill="1" applyBorder="1" applyAlignment="1"/>
    <xf numFmtId="3" fontId="4" fillId="51" borderId="17" xfId="1" applyNumberFormat="1" applyFont="1" applyFill="1" applyBorder="1" applyAlignment="1" applyProtection="1"/>
    <xf numFmtId="3" fontId="4" fillId="0" borderId="17" xfId="0" applyNumberFormat="1" applyFont="1" applyFill="1" applyBorder="1" applyAlignment="1"/>
    <xf numFmtId="3" fontId="4" fillId="0" borderId="0" xfId="0" applyNumberFormat="1" applyFont="1" applyBorder="1" applyAlignment="1"/>
    <xf numFmtId="164" fontId="6" fillId="57" borderId="16" xfId="1" applyNumberFormat="1" applyFont="1" applyFill="1" applyBorder="1"/>
    <xf numFmtId="164" fontId="4" fillId="57" borderId="0" xfId="1" applyNumberFormat="1" applyFont="1" applyFill="1" applyBorder="1"/>
    <xf numFmtId="164" fontId="6" fillId="57" borderId="6" xfId="1" applyNumberFormat="1" applyFont="1" applyFill="1" applyBorder="1"/>
    <xf numFmtId="164" fontId="4" fillId="57" borderId="16" xfId="1" applyNumberFormat="1" applyFont="1" applyFill="1" applyBorder="1"/>
    <xf numFmtId="164" fontId="4" fillId="57" borderId="20" xfId="1" applyNumberFormat="1" applyFont="1" applyFill="1" applyBorder="1"/>
    <xf numFmtId="164" fontId="4" fillId="57" borderId="12" xfId="1" applyNumberFormat="1" applyFont="1" applyFill="1" applyBorder="1"/>
    <xf numFmtId="164" fontId="6" fillId="57" borderId="15" xfId="1" applyNumberFormat="1" applyFont="1" applyFill="1" applyBorder="1"/>
    <xf numFmtId="164" fontId="4" fillId="57" borderId="6" xfId="1" applyNumberFormat="1" applyFont="1" applyFill="1" applyBorder="1"/>
    <xf numFmtId="164" fontId="4" fillId="57" borderId="15" xfId="1" applyNumberFormat="1" applyFont="1" applyFill="1" applyBorder="1"/>
    <xf numFmtId="164" fontId="24" fillId="57" borderId="0" xfId="0" applyNumberFormat="1" applyFont="1" applyFill="1"/>
    <xf numFmtId="164" fontId="6" fillId="57" borderId="19" xfId="1" applyNumberFormat="1" applyFont="1" applyFill="1" applyBorder="1" applyAlignment="1">
      <alignment vertical="center"/>
    </xf>
    <xf numFmtId="164" fontId="6" fillId="57" borderId="3" xfId="1" applyNumberFormat="1" applyFont="1" applyFill="1" applyBorder="1" applyAlignment="1">
      <alignment vertical="center"/>
    </xf>
    <xf numFmtId="164" fontId="0" fillId="57" borderId="0" xfId="0" applyNumberFormat="1" applyFill="1" applyAlignment="1">
      <alignment vertical="center"/>
    </xf>
    <xf numFmtId="3" fontId="6" fillId="57" borderId="17" xfId="0" applyNumberFormat="1" applyFont="1" applyFill="1" applyBorder="1" applyAlignment="1"/>
    <xf numFmtId="3" fontId="4" fillId="57" borderId="17" xfId="0" applyNumberFormat="1" applyFont="1" applyFill="1" applyBorder="1" applyAlignment="1"/>
    <xf numFmtId="3" fontId="4" fillId="57" borderId="0" xfId="0" applyNumberFormat="1" applyFont="1" applyFill="1"/>
    <xf numFmtId="3" fontId="6" fillId="57" borderId="0" xfId="1" applyNumberFormat="1" applyFont="1" applyFill="1" applyBorder="1" applyAlignment="1">
      <alignment horizontal="right"/>
    </xf>
    <xf numFmtId="3" fontId="6" fillId="57" borderId="0" xfId="1" applyNumberFormat="1" applyFont="1" applyFill="1" applyBorder="1" applyAlignment="1">
      <alignment horizontal="right" wrapText="1"/>
    </xf>
    <xf numFmtId="3" fontId="4" fillId="57" borderId="13" xfId="1" applyNumberFormat="1" applyFont="1" applyFill="1" applyBorder="1" applyAlignment="1">
      <alignment horizontal="right" wrapText="1"/>
    </xf>
    <xf numFmtId="3" fontId="4" fillId="57" borderId="0" xfId="1" applyNumberFormat="1" applyFont="1" applyFill="1" applyBorder="1" applyAlignment="1">
      <alignment horizontal="right" wrapText="1"/>
    </xf>
    <xf numFmtId="3" fontId="6" fillId="57" borderId="6" xfId="1" applyNumberFormat="1" applyFont="1" applyFill="1" applyBorder="1" applyAlignment="1">
      <alignment horizontal="right"/>
    </xf>
    <xf numFmtId="3" fontId="4" fillId="57" borderId="0" xfId="1" applyNumberFormat="1" applyFont="1" applyFill="1" applyBorder="1" applyAlignment="1">
      <alignment horizontal="right"/>
    </xf>
    <xf numFmtId="164" fontId="14" fillId="57" borderId="0" xfId="1" applyNumberFormat="1" applyFont="1" applyFill="1" applyBorder="1"/>
    <xf numFmtId="164" fontId="16" fillId="57" borderId="0" xfId="1" applyNumberFormat="1" applyFont="1" applyFill="1" applyBorder="1"/>
    <xf numFmtId="164" fontId="14" fillId="57" borderId="0" xfId="0" applyNumberFormat="1" applyFont="1" applyFill="1" applyBorder="1" applyAlignment="1">
      <alignment horizontal="center"/>
    </xf>
    <xf numFmtId="164" fontId="61" fillId="57" borderId="0" xfId="1" applyNumberFormat="1" applyFont="1" applyFill="1" applyBorder="1" applyAlignment="1">
      <alignment horizontal="right" vertical="center"/>
    </xf>
    <xf numFmtId="164" fontId="16" fillId="57" borderId="16" xfId="1" applyNumberFormat="1" applyFont="1" applyFill="1" applyBorder="1"/>
    <xf numFmtId="164" fontId="16" fillId="57" borderId="0" xfId="1" applyNumberFormat="1" applyFont="1" applyFill="1"/>
    <xf numFmtId="164" fontId="16" fillId="57" borderId="0" xfId="1" applyNumberFormat="1" applyFont="1" applyFill="1" applyAlignment="1">
      <alignment horizontal="right" vertical="center"/>
    </xf>
    <xf numFmtId="0" fontId="65" fillId="0" borderId="0" xfId="0" applyFont="1" applyBorder="1" applyAlignment="1">
      <alignment horizontal="center"/>
    </xf>
    <xf numFmtId="0" fontId="64" fillId="0" borderId="0" xfId="0" applyFont="1"/>
    <xf numFmtId="0" fontId="0" fillId="0" borderId="11" xfId="0" applyBorder="1"/>
    <xf numFmtId="164" fontId="7" fillId="0" borderId="0" xfId="0" applyNumberFormat="1" applyFont="1"/>
    <xf numFmtId="0" fontId="37" fillId="0" borderId="12" xfId="0" applyFont="1" applyBorder="1" applyAlignment="1">
      <alignment vertical="top" wrapText="1"/>
    </xf>
    <xf numFmtId="0" fontId="58" fillId="0" borderId="0" xfId="0" applyFont="1" applyBorder="1" applyAlignment="1">
      <alignment vertical="top"/>
    </xf>
    <xf numFmtId="14" fontId="24" fillId="0" borderId="6" xfId="0" applyNumberFormat="1" applyFont="1" applyBorder="1" applyAlignment="1">
      <alignment horizontal="center"/>
    </xf>
    <xf numFmtId="14" fontId="24" fillId="0" borderId="13" xfId="0" applyNumberFormat="1" applyFont="1" applyBorder="1" applyAlignment="1">
      <alignment horizontal="center"/>
    </xf>
    <xf numFmtId="0" fontId="66" fillId="0" borderId="13" xfId="0" applyFont="1" applyBorder="1"/>
    <xf numFmtId="0" fontId="9" fillId="0" borderId="11" xfId="0" applyFont="1" applyBorder="1" applyAlignment="1">
      <alignment horizontal="center"/>
    </xf>
    <xf numFmtId="0" fontId="9" fillId="0" borderId="0" xfId="0" applyFont="1" applyBorder="1" applyAlignment="1">
      <alignment horizontal="center"/>
    </xf>
    <xf numFmtId="0" fontId="9" fillId="0" borderId="12" xfId="0" applyFont="1" applyBorder="1" applyAlignment="1">
      <alignment horizontal="center"/>
    </xf>
    <xf numFmtId="0" fontId="8" fillId="0" borderId="0" xfId="0" applyFont="1" applyBorder="1" applyAlignment="1">
      <alignment horizontal="center"/>
    </xf>
    <xf numFmtId="0" fontId="8" fillId="0" borderId="6" xfId="0" applyFont="1" applyBorder="1" applyAlignment="1">
      <alignment horizontal="center"/>
    </xf>
    <xf numFmtId="0" fontId="58" fillId="0" borderId="8" xfId="0" applyFont="1" applyBorder="1" applyAlignment="1">
      <alignment horizontal="center" vertical="top" wrapText="1"/>
    </xf>
    <xf numFmtId="0" fontId="58" fillId="0" borderId="9" xfId="0" applyFont="1" applyBorder="1" applyAlignment="1">
      <alignment horizontal="center" vertical="top" wrapText="1"/>
    </xf>
    <xf numFmtId="0" fontId="58" fillId="0" borderId="10" xfId="0" applyFont="1" applyBorder="1" applyAlignment="1">
      <alignment horizontal="center" vertical="top" wrapText="1"/>
    </xf>
    <xf numFmtId="0" fontId="58" fillId="0" borderId="11" xfId="0" applyFont="1" applyBorder="1" applyAlignment="1">
      <alignment horizontal="center" vertical="top" wrapText="1"/>
    </xf>
    <xf numFmtId="0" fontId="58" fillId="0" borderId="0" xfId="0" applyFont="1" applyBorder="1" applyAlignment="1">
      <alignment horizontal="center" vertical="top" wrapText="1"/>
    </xf>
    <xf numFmtId="0" fontId="58" fillId="0" borderId="12" xfId="0" applyFont="1" applyBorder="1" applyAlignment="1">
      <alignment horizontal="center" vertical="top" wrapText="1"/>
    </xf>
    <xf numFmtId="0" fontId="58" fillId="0" borderId="14" xfId="0" applyFont="1" applyBorder="1" applyAlignment="1">
      <alignment horizontal="center" vertical="top" wrapText="1"/>
    </xf>
    <xf numFmtId="0" fontId="58" fillId="0" borderId="6" xfId="0" applyFont="1" applyBorder="1" applyAlignment="1">
      <alignment horizontal="center" vertical="top" wrapText="1"/>
    </xf>
    <xf numFmtId="0" fontId="58" fillId="0" borderId="15" xfId="0" applyFont="1" applyBorder="1" applyAlignment="1">
      <alignment horizontal="center" vertical="top" wrapText="1"/>
    </xf>
    <xf numFmtId="14" fontId="8" fillId="0" borderId="13" xfId="0" applyNumberFormat="1" applyFont="1" applyBorder="1" applyAlignment="1">
      <alignment horizontal="center"/>
    </xf>
    <xf numFmtId="0" fontId="8" fillId="0" borderId="13" xfId="0" applyFont="1" applyBorder="1" applyAlignment="1">
      <alignment horizontal="center"/>
    </xf>
    <xf numFmtId="14" fontId="8" fillId="0" borderId="6" xfId="0" applyNumberFormat="1" applyFont="1" applyBorder="1" applyAlignment="1">
      <alignment horizontal="center"/>
    </xf>
    <xf numFmtId="0" fontId="64" fillId="0" borderId="3" xfId="0" applyFont="1" applyBorder="1" applyAlignment="1"/>
    <xf numFmtId="0" fontId="64" fillId="0" borderId="0" xfId="8891" applyFont="1" applyAlignment="1">
      <alignment horizontal="center" vertical="center"/>
    </xf>
    <xf numFmtId="164" fontId="0" fillId="0" borderId="0" xfId="1" applyNumberFormat="1" applyFont="1" applyAlignment="1">
      <alignment horizontal="right"/>
    </xf>
    <xf numFmtId="164" fontId="67" fillId="0" borderId="0" xfId="1" applyNumberFormat="1" applyFont="1" applyAlignment="1">
      <alignment horizontal="right"/>
    </xf>
    <xf numFmtId="39" fontId="16" fillId="0" borderId="0" xfId="0" applyNumberFormat="1" applyFont="1"/>
    <xf numFmtId="39" fontId="68" fillId="0" borderId="0" xfId="0" applyNumberFormat="1" applyFont="1"/>
    <xf numFmtId="39" fontId="69" fillId="0" borderId="0" xfId="0" applyNumberFormat="1" applyFont="1"/>
    <xf numFmtId="0" fontId="70" fillId="0" borderId="0" xfId="0" applyFont="1"/>
    <xf numFmtId="164" fontId="71" fillId="0" borderId="6" xfId="1" applyNumberFormat="1" applyFont="1" applyBorder="1" applyAlignment="1">
      <alignment horizontal="right"/>
    </xf>
    <xf numFmtId="164" fontId="70" fillId="0" borderId="0" xfId="1" applyNumberFormat="1" applyFont="1" applyAlignment="1">
      <alignment horizontal="right"/>
    </xf>
    <xf numFmtId="0" fontId="68" fillId="0" borderId="0" xfId="0" applyFont="1" applyAlignment="1">
      <alignment horizontal="center"/>
    </xf>
    <xf numFmtId="164" fontId="72" fillId="57" borderId="16" xfId="1" applyNumberFormat="1" applyFont="1" applyFill="1" applyBorder="1" applyAlignment="1">
      <alignment horizontal="right"/>
    </xf>
    <xf numFmtId="0" fontId="67" fillId="0" borderId="0" xfId="0" applyFont="1"/>
    <xf numFmtId="164" fontId="73" fillId="57" borderId="0" xfId="1" applyNumberFormat="1" applyFont="1" applyFill="1" applyAlignment="1">
      <alignment horizontal="right"/>
    </xf>
    <xf numFmtId="0" fontId="69" fillId="0" borderId="0" xfId="0" applyFont="1"/>
    <xf numFmtId="39" fontId="70" fillId="0" borderId="0" xfId="0" applyNumberFormat="1" applyFont="1"/>
    <xf numFmtId="0" fontId="70" fillId="0" borderId="0" xfId="0" applyFont="1" applyBorder="1"/>
    <xf numFmtId="39" fontId="72" fillId="0" borderId="0" xfId="0" applyNumberFormat="1" applyFont="1" applyAlignment="1">
      <alignment horizontal="center"/>
    </xf>
    <xf numFmtId="164" fontId="70" fillId="0" borderId="0" xfId="1" applyNumberFormat="1" applyFont="1" applyBorder="1" applyAlignment="1">
      <alignment horizontal="right"/>
    </xf>
    <xf numFmtId="164" fontId="74" fillId="57" borderId="0" xfId="1" applyNumberFormat="1" applyFont="1" applyFill="1" applyBorder="1" applyAlignment="1">
      <alignment horizontal="right"/>
    </xf>
    <xf numFmtId="39" fontId="71" fillId="0" borderId="0" xfId="0" applyNumberFormat="1" applyFont="1"/>
    <xf numFmtId="164" fontId="73" fillId="57" borderId="0" xfId="1" applyNumberFormat="1" applyFont="1" applyFill="1" applyBorder="1" applyAlignment="1">
      <alignment horizontal="right"/>
    </xf>
    <xf numFmtId="0" fontId="71" fillId="0" borderId="0" xfId="0" applyFont="1"/>
    <xf numFmtId="0" fontId="72" fillId="0" borderId="0" xfId="0" applyFont="1" applyAlignment="1">
      <alignment horizontal="center"/>
    </xf>
    <xf numFmtId="164" fontId="67" fillId="0" borderId="0" xfId="1" applyNumberFormat="1" applyFont="1" applyBorder="1" applyAlignment="1">
      <alignment horizontal="right"/>
    </xf>
    <xf numFmtId="0" fontId="71" fillId="0" borderId="0" xfId="0" applyFont="1" applyAlignment="1">
      <alignment horizontal="left"/>
    </xf>
    <xf numFmtId="0" fontId="70" fillId="0" borderId="0" xfId="0" applyFont="1" applyAlignment="1">
      <alignment horizontal="left"/>
    </xf>
    <xf numFmtId="164" fontId="72" fillId="0" borderId="0" xfId="1" applyNumberFormat="1" applyFont="1" applyBorder="1" applyAlignment="1">
      <alignment horizontal="right"/>
    </xf>
    <xf numFmtId="0" fontId="71" fillId="0" borderId="0" xfId="0" applyFont="1" applyAlignment="1">
      <alignment horizontal="center"/>
    </xf>
    <xf numFmtId="39" fontId="70" fillId="0" borderId="0" xfId="0" applyNumberFormat="1" applyFont="1" applyAlignment="1">
      <alignment horizontal="center"/>
    </xf>
    <xf numFmtId="39" fontId="70" fillId="0" borderId="0" xfId="0" applyNumberFormat="1" applyFont="1" applyAlignment="1">
      <alignment horizontal="left"/>
    </xf>
    <xf numFmtId="0" fontId="70" fillId="0" borderId="0" xfId="0" applyFont="1" applyAlignment="1">
      <alignment horizontal="center"/>
    </xf>
    <xf numFmtId="164" fontId="75" fillId="0" borderId="0" xfId="1" applyNumberFormat="1" applyFont="1" applyBorder="1" applyAlignment="1">
      <alignment horizontal="right"/>
    </xf>
    <xf numFmtId="39" fontId="71" fillId="0" borderId="0" xfId="0" applyNumberFormat="1" applyFont="1" applyAlignment="1">
      <alignment horizontal="center"/>
    </xf>
    <xf numFmtId="0" fontId="69" fillId="0" borderId="0" xfId="0" applyFont="1" applyBorder="1" applyAlignment="1">
      <alignment horizontal="left" vertical="justify"/>
    </xf>
    <xf numFmtId="164" fontId="74" fillId="57" borderId="0" xfId="1" applyNumberFormat="1" applyFont="1" applyFill="1" applyAlignment="1">
      <alignment horizontal="right"/>
    </xf>
    <xf numFmtId="0" fontId="69" fillId="0" borderId="0" xfId="0" applyFont="1" applyBorder="1"/>
    <xf numFmtId="39" fontId="71" fillId="0" borderId="0" xfId="0" applyNumberFormat="1" applyFont="1" applyAlignment="1">
      <alignment horizontal="left"/>
    </xf>
    <xf numFmtId="164" fontId="71" fillId="0" borderId="0" xfId="1" applyNumberFormat="1" applyFont="1" applyAlignment="1">
      <alignment horizontal="right"/>
    </xf>
    <xf numFmtId="164" fontId="70" fillId="57" borderId="0" xfId="1" applyNumberFormat="1" applyFont="1" applyFill="1" applyAlignment="1">
      <alignment horizontal="right"/>
    </xf>
    <xf numFmtId="39" fontId="75" fillId="0" borderId="0" xfId="0" applyNumberFormat="1" applyFont="1" applyAlignment="1">
      <alignment horizontal="left"/>
    </xf>
    <xf numFmtId="164" fontId="75" fillId="0" borderId="0" xfId="1" applyNumberFormat="1" applyFont="1" applyAlignment="1">
      <alignment horizontal="right"/>
    </xf>
    <xf numFmtId="164" fontId="70" fillId="57" borderId="13" xfId="1" applyNumberFormat="1" applyFont="1" applyFill="1" applyBorder="1" applyAlignment="1">
      <alignment horizontal="right"/>
    </xf>
    <xf numFmtId="164" fontId="70" fillId="0" borderId="0" xfId="1" applyNumberFormat="1" applyFont="1" applyFill="1" applyBorder="1" applyAlignment="1">
      <alignment horizontal="right"/>
    </xf>
    <xf numFmtId="164" fontId="72" fillId="57" borderId="0" xfId="1" applyNumberFormat="1" applyFont="1" applyFill="1" applyAlignment="1">
      <alignment horizontal="right"/>
    </xf>
  </cellXfs>
  <cellStyles count="9298">
    <cellStyle name="20% - Accent1 2" xfId="3"/>
    <cellStyle name="20% - Accent1 3" xfId="4"/>
    <cellStyle name="20% - Accent1 3 2" xfId="5"/>
    <cellStyle name="20% - Accent1 3 2 2" xfId="6631"/>
    <cellStyle name="20% - Accent1 3 3" xfId="6"/>
    <cellStyle name="20% - Accent1 3 3 2" xfId="6632"/>
    <cellStyle name="20% - Accent1 3 4" xfId="7"/>
    <cellStyle name="20% - Accent1 3 4 2" xfId="6633"/>
    <cellStyle name="20% - Accent1 3 5" xfId="8"/>
    <cellStyle name="20% - Accent1 3 5 2" xfId="6634"/>
    <cellStyle name="20% - Accent1 3 6" xfId="9"/>
    <cellStyle name="20% - Accent1 3 6 2" xfId="6635"/>
    <cellStyle name="20% - Accent1 3 7" xfId="10"/>
    <cellStyle name="20% - Accent1 3 7 2" xfId="6636"/>
    <cellStyle name="20% - Accent1 3 8" xfId="6630"/>
    <cellStyle name="20% - Accent1 4" xfId="11"/>
    <cellStyle name="20% - Accent1 4 2" xfId="12"/>
    <cellStyle name="20% - Accent2 2" xfId="13"/>
    <cellStyle name="20% - Accent2 3" xfId="14"/>
    <cellStyle name="20% - Accent2 3 2" xfId="15"/>
    <cellStyle name="20% - Accent2 3 2 2" xfId="6641"/>
    <cellStyle name="20% - Accent2 3 3" xfId="16"/>
    <cellStyle name="20% - Accent2 3 3 2" xfId="6642"/>
    <cellStyle name="20% - Accent2 3 4" xfId="17"/>
    <cellStyle name="20% - Accent2 3 4 2" xfId="6643"/>
    <cellStyle name="20% - Accent2 3 5" xfId="18"/>
    <cellStyle name="20% - Accent2 3 5 2" xfId="6644"/>
    <cellStyle name="20% - Accent2 3 6" xfId="19"/>
    <cellStyle name="20% - Accent2 3 6 2" xfId="6645"/>
    <cellStyle name="20% - Accent2 3 7" xfId="20"/>
    <cellStyle name="20% - Accent2 3 7 2" xfId="6646"/>
    <cellStyle name="20% - Accent2 3 8" xfId="6640"/>
    <cellStyle name="20% - Accent2 4" xfId="21"/>
    <cellStyle name="20% - Accent2 4 2" xfId="22"/>
    <cellStyle name="20% - Accent3 2" xfId="23"/>
    <cellStyle name="20% - Accent3 3" xfId="24"/>
    <cellStyle name="20% - Accent3 3 2" xfId="25"/>
    <cellStyle name="20% - Accent3 3 2 2" xfId="6651"/>
    <cellStyle name="20% - Accent3 3 3" xfId="26"/>
    <cellStyle name="20% - Accent3 3 3 2" xfId="6652"/>
    <cellStyle name="20% - Accent3 3 4" xfId="27"/>
    <cellStyle name="20% - Accent3 3 4 2" xfId="6653"/>
    <cellStyle name="20% - Accent3 3 5" xfId="28"/>
    <cellStyle name="20% - Accent3 3 5 2" xfId="6654"/>
    <cellStyle name="20% - Accent3 3 6" xfId="29"/>
    <cellStyle name="20% - Accent3 3 6 2" xfId="6655"/>
    <cellStyle name="20% - Accent3 3 7" xfId="30"/>
    <cellStyle name="20% - Accent3 3 7 2" xfId="6656"/>
    <cellStyle name="20% - Accent3 3 8" xfId="6650"/>
    <cellStyle name="20% - Accent3 4" xfId="31"/>
    <cellStyle name="20% - Accent3 4 2" xfId="32"/>
    <cellStyle name="20% - Accent3 4 3" xfId="33"/>
    <cellStyle name="20% - Accent3 4 4" xfId="34"/>
    <cellStyle name="20% - Accent3 4 5" xfId="35"/>
    <cellStyle name="20% - Accent4 2" xfId="36"/>
    <cellStyle name="20% - Accent4 3" xfId="37"/>
    <cellStyle name="20% - Accent4 3 2" xfId="38"/>
    <cellStyle name="20% - Accent4 3 2 2" xfId="6664"/>
    <cellStyle name="20% - Accent4 3 3" xfId="39"/>
    <cellStyle name="20% - Accent4 3 3 2" xfId="6665"/>
    <cellStyle name="20% - Accent4 3 4" xfId="40"/>
    <cellStyle name="20% - Accent4 3 4 2" xfId="6666"/>
    <cellStyle name="20% - Accent4 3 5" xfId="41"/>
    <cellStyle name="20% - Accent4 3 5 2" xfId="6667"/>
    <cellStyle name="20% - Accent4 3 6" xfId="42"/>
    <cellStyle name="20% - Accent4 3 6 2" xfId="6668"/>
    <cellStyle name="20% - Accent4 3 7" xfId="43"/>
    <cellStyle name="20% - Accent4 3 7 2" xfId="6669"/>
    <cellStyle name="20% - Accent4 3 8" xfId="6663"/>
    <cellStyle name="20% - Accent4 4" xfId="44"/>
    <cellStyle name="20% - Accent4 4 2" xfId="45"/>
    <cellStyle name="20% - Accent5 2" xfId="46"/>
    <cellStyle name="20% - Accent5 3" xfId="47"/>
    <cellStyle name="20% - Accent5 3 2" xfId="6673"/>
    <cellStyle name="20% - Accent5 4" xfId="48"/>
    <cellStyle name="20% - Accent5 4 2" xfId="49"/>
    <cellStyle name="20% - Accent6 2" xfId="50"/>
    <cellStyle name="20% - Accent6 3" xfId="51"/>
    <cellStyle name="20% - Accent6 3 2" xfId="52"/>
    <cellStyle name="20% - Accent6 3 2 2" xfId="6678"/>
    <cellStyle name="20% - Accent6 3 3" xfId="53"/>
    <cellStyle name="20% - Accent6 3 3 2" xfId="6679"/>
    <cellStyle name="20% - Accent6 3 4" xfId="54"/>
    <cellStyle name="20% - Accent6 3 4 2" xfId="6680"/>
    <cellStyle name="20% - Accent6 3 5" xfId="55"/>
    <cellStyle name="20% - Accent6 3 5 2" xfId="6681"/>
    <cellStyle name="20% - Accent6 3 6" xfId="56"/>
    <cellStyle name="20% - Accent6 3 6 2" xfId="6682"/>
    <cellStyle name="20% - Accent6 3 7" xfId="57"/>
    <cellStyle name="20% - Accent6 3 7 2" xfId="6683"/>
    <cellStyle name="20% - Accent6 3 8" xfId="6677"/>
    <cellStyle name="20% - Accent6 4" xfId="58"/>
    <cellStyle name="20% - Accent6 4 2" xfId="59"/>
    <cellStyle name="40% - Accent1 2" xfId="60"/>
    <cellStyle name="40% - Accent1 3" xfId="61"/>
    <cellStyle name="40% - Accent1 3 2" xfId="62"/>
    <cellStyle name="40% - Accent1 3 2 2" xfId="6688"/>
    <cellStyle name="40% - Accent1 3 3" xfId="63"/>
    <cellStyle name="40% - Accent1 3 3 2" xfId="6689"/>
    <cellStyle name="40% - Accent1 3 4" xfId="64"/>
    <cellStyle name="40% - Accent1 3 4 2" xfId="6690"/>
    <cellStyle name="40% - Accent1 3 5" xfId="65"/>
    <cellStyle name="40% - Accent1 3 5 2" xfId="6691"/>
    <cellStyle name="40% - Accent1 3 6" xfId="66"/>
    <cellStyle name="40% - Accent1 3 6 2" xfId="6692"/>
    <cellStyle name="40% - Accent1 3 7" xfId="67"/>
    <cellStyle name="40% - Accent1 3 7 2" xfId="6693"/>
    <cellStyle name="40% - Accent1 3 8" xfId="6687"/>
    <cellStyle name="40% - Accent1 4" xfId="68"/>
    <cellStyle name="40% - Accent1 4 2" xfId="69"/>
    <cellStyle name="40% - Accent2 2" xfId="70"/>
    <cellStyle name="40% - Accent2 3" xfId="71"/>
    <cellStyle name="40% - Accent2 3 2" xfId="6697"/>
    <cellStyle name="40% - Accent2 4" xfId="72"/>
    <cellStyle name="40% - Accent2 4 2" xfId="73"/>
    <cellStyle name="40% - Accent3 2" xfId="74"/>
    <cellStyle name="40% - Accent3 3" xfId="75"/>
    <cellStyle name="40% - Accent3 3 2" xfId="76"/>
    <cellStyle name="40% - Accent3 3 2 2" xfId="6702"/>
    <cellStyle name="40% - Accent3 3 3" xfId="77"/>
    <cellStyle name="40% - Accent3 3 3 2" xfId="6703"/>
    <cellStyle name="40% - Accent3 3 4" xfId="78"/>
    <cellStyle name="40% - Accent3 3 4 2" xfId="6704"/>
    <cellStyle name="40% - Accent3 3 5" xfId="79"/>
    <cellStyle name="40% - Accent3 3 5 2" xfId="6705"/>
    <cellStyle name="40% - Accent3 3 6" xfId="80"/>
    <cellStyle name="40% - Accent3 3 6 2" xfId="6706"/>
    <cellStyle name="40% - Accent3 3 7" xfId="81"/>
    <cellStyle name="40% - Accent3 3 7 2" xfId="6707"/>
    <cellStyle name="40% - Accent3 3 8" xfId="6701"/>
    <cellStyle name="40% - Accent3 4" xfId="82"/>
    <cellStyle name="40% - Accent3 4 2" xfId="83"/>
    <cellStyle name="40% - Accent4 2" xfId="84"/>
    <cellStyle name="40% - Accent4 3" xfId="85"/>
    <cellStyle name="40% - Accent4 3 2" xfId="86"/>
    <cellStyle name="40% - Accent4 3 2 2" xfId="6712"/>
    <cellStyle name="40% - Accent4 3 3" xfId="87"/>
    <cellStyle name="40% - Accent4 3 3 2" xfId="6713"/>
    <cellStyle name="40% - Accent4 3 4" xfId="88"/>
    <cellStyle name="40% - Accent4 3 4 2" xfId="6714"/>
    <cellStyle name="40% - Accent4 3 5" xfId="89"/>
    <cellStyle name="40% - Accent4 3 5 2" xfId="6715"/>
    <cellStyle name="40% - Accent4 3 6" xfId="90"/>
    <cellStyle name="40% - Accent4 3 6 2" xfId="6716"/>
    <cellStyle name="40% - Accent4 3 7" xfId="91"/>
    <cellStyle name="40% - Accent4 3 7 2" xfId="6717"/>
    <cellStyle name="40% - Accent4 3 8" xfId="6711"/>
    <cellStyle name="40% - Accent4 4" xfId="92"/>
    <cellStyle name="40% - Accent4 4 2" xfId="93"/>
    <cellStyle name="40% - Accent5 2" xfId="94"/>
    <cellStyle name="40% - Accent5 3" xfId="95"/>
    <cellStyle name="40% - Accent5 3 2" xfId="96"/>
    <cellStyle name="40% - Accent5 3 2 2" xfId="6722"/>
    <cellStyle name="40% - Accent5 3 3" xfId="97"/>
    <cellStyle name="40% - Accent5 3 3 2" xfId="6723"/>
    <cellStyle name="40% - Accent5 3 4" xfId="98"/>
    <cellStyle name="40% - Accent5 3 4 2" xfId="6724"/>
    <cellStyle name="40% - Accent5 3 5" xfId="99"/>
    <cellStyle name="40% - Accent5 3 5 2" xfId="6725"/>
    <cellStyle name="40% - Accent5 3 6" xfId="100"/>
    <cellStyle name="40% - Accent5 3 6 2" xfId="6726"/>
    <cellStyle name="40% - Accent5 3 7" xfId="101"/>
    <cellStyle name="40% - Accent5 3 7 2" xfId="6727"/>
    <cellStyle name="40% - Accent5 3 8" xfId="6721"/>
    <cellStyle name="40% - Accent5 4" xfId="102"/>
    <cellStyle name="40% - Accent5 4 2" xfId="103"/>
    <cellStyle name="40% - Accent6 2" xfId="104"/>
    <cellStyle name="40% - Accent6 3" xfId="105"/>
    <cellStyle name="40% - Accent6 3 2" xfId="106"/>
    <cellStyle name="40% - Accent6 3 2 2" xfId="6732"/>
    <cellStyle name="40% - Accent6 3 3" xfId="107"/>
    <cellStyle name="40% - Accent6 3 3 2" xfId="6733"/>
    <cellStyle name="40% - Accent6 3 4" xfId="108"/>
    <cellStyle name="40% - Accent6 3 4 2" xfId="6734"/>
    <cellStyle name="40% - Accent6 3 5" xfId="109"/>
    <cellStyle name="40% - Accent6 3 5 2" xfId="6735"/>
    <cellStyle name="40% - Accent6 3 6" xfId="110"/>
    <cellStyle name="40% - Accent6 3 6 2" xfId="6736"/>
    <cellStyle name="40% - Accent6 3 7" xfId="111"/>
    <cellStyle name="40% - Accent6 3 7 2" xfId="6737"/>
    <cellStyle name="40% - Accent6 3 8" xfId="6731"/>
    <cellStyle name="40% - Accent6 4" xfId="112"/>
    <cellStyle name="40% - Accent6 4 2" xfId="113"/>
    <cellStyle name="60% - Accent1 2" xfId="114"/>
    <cellStyle name="60% - Accent1 3" xfId="115"/>
    <cellStyle name="60% - Accent1 3 2" xfId="116"/>
    <cellStyle name="60% - Accent1 3 3" xfId="117"/>
    <cellStyle name="60% - Accent1 3 4" xfId="118"/>
    <cellStyle name="60% - Accent1 3 5" xfId="119"/>
    <cellStyle name="60% - Accent1 3 6" xfId="120"/>
    <cellStyle name="60% - Accent1 3 7" xfId="121"/>
    <cellStyle name="60% - Accent1 4" xfId="122"/>
    <cellStyle name="60% - Accent2 2" xfId="123"/>
    <cellStyle name="60% - Accent2 3" xfId="124"/>
    <cellStyle name="60% - Accent2 3 2" xfId="125"/>
    <cellStyle name="60% - Accent2 3 3" xfId="126"/>
    <cellStyle name="60% - Accent2 3 4" xfId="127"/>
    <cellStyle name="60% - Accent2 3 5" xfId="128"/>
    <cellStyle name="60% - Accent2 3 6" xfId="129"/>
    <cellStyle name="60% - Accent2 3 7" xfId="130"/>
    <cellStyle name="60% - Accent2 4" xfId="131"/>
    <cellStyle name="60% - Accent3 2" xfId="132"/>
    <cellStyle name="60% - Accent3 3" xfId="133"/>
    <cellStyle name="60% - Accent3 3 2" xfId="134"/>
    <cellStyle name="60% - Accent3 3 3" xfId="135"/>
    <cellStyle name="60% - Accent3 3 4" xfId="136"/>
    <cellStyle name="60% - Accent3 3 5" xfId="137"/>
    <cellStyle name="60% - Accent3 3 6" xfId="138"/>
    <cellStyle name="60% - Accent3 3 7" xfId="139"/>
    <cellStyle name="60% - Accent3 4" xfId="140"/>
    <cellStyle name="60% - Accent4 2" xfId="141"/>
    <cellStyle name="60% - Accent4 3" xfId="142"/>
    <cellStyle name="60% - Accent4 3 2" xfId="143"/>
    <cellStyle name="60% - Accent4 3 3" xfId="144"/>
    <cellStyle name="60% - Accent4 3 4" xfId="145"/>
    <cellStyle name="60% - Accent4 3 5" xfId="146"/>
    <cellStyle name="60% - Accent4 3 6" xfId="147"/>
    <cellStyle name="60% - Accent4 3 7" xfId="148"/>
    <cellStyle name="60% - Accent4 4" xfId="149"/>
    <cellStyle name="60% - Accent5 2" xfId="150"/>
    <cellStyle name="60% - Accent5 3" xfId="151"/>
    <cellStyle name="60% - Accent5 3 2" xfId="152"/>
    <cellStyle name="60% - Accent5 3 3" xfId="153"/>
    <cellStyle name="60% - Accent5 3 4" xfId="154"/>
    <cellStyle name="60% - Accent5 3 5" xfId="155"/>
    <cellStyle name="60% - Accent5 3 6" xfId="156"/>
    <cellStyle name="60% - Accent5 3 7" xfId="157"/>
    <cellStyle name="60% - Accent5 4" xfId="158"/>
    <cellStyle name="60% - Accent6 2" xfId="159"/>
    <cellStyle name="60% - Accent6 3" xfId="160"/>
    <cellStyle name="60% - Accent6 3 2" xfId="161"/>
    <cellStyle name="60% - Accent6 3 3" xfId="162"/>
    <cellStyle name="60% - Accent6 3 4" xfId="163"/>
    <cellStyle name="60% - Accent6 3 5" xfId="164"/>
    <cellStyle name="60% - Accent6 3 6" xfId="165"/>
    <cellStyle name="60% - Accent6 3 7" xfId="166"/>
    <cellStyle name="60% - Accent6 4" xfId="167"/>
    <cellStyle name="Accent1 2" xfId="168"/>
    <cellStyle name="Accent1 3" xfId="169"/>
    <cellStyle name="Accent1 3 2" xfId="170"/>
    <cellStyle name="Accent1 3 3" xfId="171"/>
    <cellStyle name="Accent1 3 4" xfId="172"/>
    <cellStyle name="Accent1 3 5" xfId="173"/>
    <cellStyle name="Accent1 3 6" xfId="174"/>
    <cellStyle name="Accent1 3 7" xfId="175"/>
    <cellStyle name="Accent1 4" xfId="176"/>
    <cellStyle name="Accent2 2" xfId="177"/>
    <cellStyle name="Accent2 3" xfId="178"/>
    <cellStyle name="Accent2 3 2" xfId="179"/>
    <cellStyle name="Accent2 3 3" xfId="180"/>
    <cellStyle name="Accent2 3 4" xfId="181"/>
    <cellStyle name="Accent2 3 5" xfId="182"/>
    <cellStyle name="Accent2 3 6" xfId="183"/>
    <cellStyle name="Accent2 3 7" xfId="184"/>
    <cellStyle name="Accent2 4" xfId="185"/>
    <cellStyle name="Accent3 2" xfId="186"/>
    <cellStyle name="Accent3 3" xfId="187"/>
    <cellStyle name="Accent3 3 2" xfId="188"/>
    <cellStyle name="Accent3 3 3" xfId="189"/>
    <cellStyle name="Accent3 3 4" xfId="190"/>
    <cellStyle name="Accent3 3 5" xfId="191"/>
    <cellStyle name="Accent3 3 6" xfId="192"/>
    <cellStyle name="Accent3 3 7" xfId="193"/>
    <cellStyle name="Accent3 4" xfId="194"/>
    <cellStyle name="Accent4 2" xfId="195"/>
    <cellStyle name="Accent4 3" xfId="196"/>
    <cellStyle name="Accent4 3 2" xfId="197"/>
    <cellStyle name="Accent4 3 3" xfId="198"/>
    <cellStyle name="Accent4 3 4" xfId="199"/>
    <cellStyle name="Accent4 3 5" xfId="200"/>
    <cellStyle name="Accent4 3 6" xfId="201"/>
    <cellStyle name="Accent4 3 7" xfId="202"/>
    <cellStyle name="Accent4 4" xfId="203"/>
    <cellStyle name="Accent5 2" xfId="204"/>
    <cellStyle name="Accent5 3" xfId="205"/>
    <cellStyle name="Accent5 4" xfId="206"/>
    <cellStyle name="Accent6 2" xfId="207"/>
    <cellStyle name="Accent6 3" xfId="208"/>
    <cellStyle name="Accent6 3 2" xfId="209"/>
    <cellStyle name="Accent6 3 3" xfId="210"/>
    <cellStyle name="Accent6 3 4" xfId="211"/>
    <cellStyle name="Accent6 3 5" xfId="212"/>
    <cellStyle name="Accent6 3 6" xfId="213"/>
    <cellStyle name="Accent6 3 7" xfId="214"/>
    <cellStyle name="Accent6 4" xfId="215"/>
    <cellStyle name="Bad 2" xfId="216"/>
    <cellStyle name="Bad 3" xfId="217"/>
    <cellStyle name="Bad 3 2" xfId="218"/>
    <cellStyle name="Bad 3 3" xfId="219"/>
    <cellStyle name="Bad 3 4" xfId="220"/>
    <cellStyle name="Bad 3 5" xfId="221"/>
    <cellStyle name="Bad 3 6" xfId="222"/>
    <cellStyle name="Bad 3 7" xfId="223"/>
    <cellStyle name="Bad 4" xfId="224"/>
    <cellStyle name="Calculation 2" xfId="225"/>
    <cellStyle name="Calculation 3" xfId="226"/>
    <cellStyle name="Calculation 3 2" xfId="227"/>
    <cellStyle name="Calculation 3 3" xfId="228"/>
    <cellStyle name="Calculation 3 4" xfId="229"/>
    <cellStyle name="Calculation 3 5" xfId="230"/>
    <cellStyle name="Calculation 3 6" xfId="231"/>
    <cellStyle name="Calculation 3 7" xfId="232"/>
    <cellStyle name="Calculation 4" xfId="233"/>
    <cellStyle name="Calculation 4 2" xfId="234"/>
    <cellStyle name="Calculation 4 3" xfId="235"/>
    <cellStyle name="Calculation 4 4" xfId="236"/>
    <cellStyle name="Check Cell 2" xfId="237"/>
    <cellStyle name="Check Cell 3" xfId="238"/>
    <cellStyle name="Check Cell 4" xfId="239"/>
    <cellStyle name="Comma" xfId="1" builtinId="3"/>
    <cellStyle name="Comma [0] 2" xfId="240"/>
    <cellStyle name="Comma [0] 2 2" xfId="241"/>
    <cellStyle name="Comma [0] 2 2 2" xfId="242"/>
    <cellStyle name="Comma [0] 2 2 2 2" xfId="243"/>
    <cellStyle name="Comma [0] 2 2 2 3" xfId="244"/>
    <cellStyle name="Comma [0] 2 2 3" xfId="245"/>
    <cellStyle name="Comma [0] 2 2 4" xfId="246"/>
    <cellStyle name="Comma [0] 2 2 5" xfId="247"/>
    <cellStyle name="Comma [0] 2 2 6" xfId="248"/>
    <cellStyle name="Comma [0] 2 3" xfId="249"/>
    <cellStyle name="Comma [0] 2 3 2" xfId="250"/>
    <cellStyle name="Comma [0] 2 3 3" xfId="251"/>
    <cellStyle name="Comma [0] 2 3 3 2" xfId="252"/>
    <cellStyle name="Comma [0] 2 3 3 3" xfId="253"/>
    <cellStyle name="Comma [0] 2 3 3 4" xfId="254"/>
    <cellStyle name="Comma [0] 2 3 3 4 2" xfId="255"/>
    <cellStyle name="Comma [0] 2 3 3 4 3" xfId="256"/>
    <cellStyle name="Comma [0] 2 4" xfId="257"/>
    <cellStyle name="Comma [0] 2 5" xfId="258"/>
    <cellStyle name="Comma [0] 2 5 2" xfId="259"/>
    <cellStyle name="Comma [0] 2 5 3" xfId="260"/>
    <cellStyle name="Comma [0] 2 6" xfId="261"/>
    <cellStyle name="Comma [0] 2 6 2" xfId="262"/>
    <cellStyle name="Comma [0] 2 6 3" xfId="263"/>
    <cellStyle name="Comma [0] 2 7" xfId="264"/>
    <cellStyle name="Comma [0] 2 7 2" xfId="265"/>
    <cellStyle name="Comma [0] 2 7 2 2" xfId="266"/>
    <cellStyle name="Comma [0] 2 7 2 3" xfId="267"/>
    <cellStyle name="Comma [0] 2 7 3" xfId="268"/>
    <cellStyle name="Comma [0] 2 7 3 2" xfId="269"/>
    <cellStyle name="Comma [0] 2 7 3 3" xfId="270"/>
    <cellStyle name="Comma [0] 2 7 4" xfId="271"/>
    <cellStyle name="Comma [0] 2 7 5" xfId="272"/>
    <cellStyle name="Comma [0] 3" xfId="273"/>
    <cellStyle name="Comma [0] 3 2" xfId="274"/>
    <cellStyle name="Comma [0] 3 3" xfId="275"/>
    <cellStyle name="Comma [0] 3 4" xfId="276"/>
    <cellStyle name="Comma [0] 3 5" xfId="277"/>
    <cellStyle name="Comma [0] 3 5 2" xfId="278"/>
    <cellStyle name="Comma [0] 3 5 3" xfId="279"/>
    <cellStyle name="Comma [0] 4" xfId="280"/>
    <cellStyle name="Comma [0] 4 2" xfId="281"/>
    <cellStyle name="Comma [0] 4 2 2" xfId="282"/>
    <cellStyle name="Comma [0] 4 3" xfId="283"/>
    <cellStyle name="Comma [0] 4 3 2" xfId="284"/>
    <cellStyle name="Comma [0] 4 3 3" xfId="285"/>
    <cellStyle name="Comma [0] 4 3 3 2" xfId="286"/>
    <cellStyle name="Comma [0] 4 3 3 3" xfId="287"/>
    <cellStyle name="Comma [0] 4 4" xfId="288"/>
    <cellStyle name="Comma [0] 4 5" xfId="289"/>
    <cellStyle name="Comma [0] 4 5 2" xfId="290"/>
    <cellStyle name="Comma [0] 4 5 3" xfId="291"/>
    <cellStyle name="Comma [0] 4 5 4" xfId="292"/>
    <cellStyle name="Comma [0] 4 5 5" xfId="293"/>
    <cellStyle name="Comma [0] 4 5 6" xfId="294"/>
    <cellStyle name="Comma [0] 5" xfId="295"/>
    <cellStyle name="Comma [0] 5 2" xfId="296"/>
    <cellStyle name="Comma [0] 5 3" xfId="297"/>
    <cellStyle name="Comma [0] 5 4" xfId="298"/>
    <cellStyle name="Comma [0] 5 4 2" xfId="299"/>
    <cellStyle name="Comma [0] 5 4 3" xfId="300"/>
    <cellStyle name="Comma [0] 6" xfId="301"/>
    <cellStyle name="Comma [0] 6 2" xfId="302"/>
    <cellStyle name="Comma [0] 6 3" xfId="303"/>
    <cellStyle name="Comma [0] 6 3 2" xfId="304"/>
    <cellStyle name="Comma [0] 6 3 3" xfId="305"/>
    <cellStyle name="Comma [0] 6 3 4" xfId="306"/>
    <cellStyle name="Comma [0] 6 3 5" xfId="307"/>
    <cellStyle name="Comma [0] 6 4" xfId="308"/>
    <cellStyle name="Comma [0] 7" xfId="309"/>
    <cellStyle name="Comma [0] 7 2" xfId="310"/>
    <cellStyle name="Comma [0] 7 3" xfId="311"/>
    <cellStyle name="Comma [0] 7 3 2" xfId="312"/>
    <cellStyle name="Comma [0] 7 3 3" xfId="313"/>
    <cellStyle name="Comma [0] 8" xfId="314"/>
    <cellStyle name="Comma [0] 8 2" xfId="315"/>
    <cellStyle name="Comma [0] 8 3" xfId="316"/>
    <cellStyle name="Comma 10" xfId="317"/>
    <cellStyle name="Comma 10 2" xfId="318"/>
    <cellStyle name="Comma 10 2 2" xfId="319"/>
    <cellStyle name="Comma 10 2 2 2" xfId="320"/>
    <cellStyle name="Comma 10 2 2 2 2" xfId="321"/>
    <cellStyle name="Comma 10 2 2 3" xfId="322"/>
    <cellStyle name="Comma 10 2 2 3 2" xfId="323"/>
    <cellStyle name="Comma 10 2 2 3 3" xfId="324"/>
    <cellStyle name="Comma 10 2 2 3 4" xfId="325"/>
    <cellStyle name="Comma 10 2 2 4" xfId="326"/>
    <cellStyle name="Comma 10 2 2 4 2" xfId="327"/>
    <cellStyle name="Comma 10 2 2 5" xfId="328"/>
    <cellStyle name="Comma 10 2 2 5 2" xfId="329"/>
    <cellStyle name="Comma 10 2 3" xfId="330"/>
    <cellStyle name="Comma 10 2 3 2" xfId="331"/>
    <cellStyle name="Comma 10 2 3 2 2" xfId="332"/>
    <cellStyle name="Comma 10 2 3 3" xfId="333"/>
    <cellStyle name="Comma 10 2 3 3 2" xfId="334"/>
    <cellStyle name="Comma 10 2 3 4" xfId="335"/>
    <cellStyle name="Comma 10 2 3 4 2" xfId="336"/>
    <cellStyle name="Comma 10 2 3 5" xfId="337"/>
    <cellStyle name="Comma 10 2 4" xfId="338"/>
    <cellStyle name="Comma 10 2 4 2" xfId="339"/>
    <cellStyle name="Comma 10 2 4 2 2" xfId="340"/>
    <cellStyle name="Comma 10 2 4 3" xfId="341"/>
    <cellStyle name="Comma 10 2 4 3 2" xfId="342"/>
    <cellStyle name="Comma 10 2 4 4" xfId="343"/>
    <cellStyle name="Comma 10 2 4 4 2" xfId="344"/>
    <cellStyle name="Comma 10 2 5" xfId="345"/>
    <cellStyle name="Comma 10 2 5 2" xfId="346"/>
    <cellStyle name="Comma 10 2 5 2 2" xfId="347"/>
    <cellStyle name="Comma 10 2 5 3" xfId="348"/>
    <cellStyle name="Comma 10 2 5 3 2" xfId="349"/>
    <cellStyle name="Comma 10 2 5 4" xfId="350"/>
    <cellStyle name="Comma 10 2 5 5" xfId="351"/>
    <cellStyle name="Comma 10 2 5 5 2" xfId="352"/>
    <cellStyle name="Comma 10 2 5 6" xfId="353"/>
    <cellStyle name="Comma 10 2 6" xfId="354"/>
    <cellStyle name="Comma 10 3" xfId="355"/>
    <cellStyle name="Comma 10 3 2" xfId="356"/>
    <cellStyle name="Comma 10 3 3" xfId="357"/>
    <cellStyle name="Comma 10 3 4" xfId="358"/>
    <cellStyle name="Comma 10 3 4 2" xfId="359"/>
    <cellStyle name="Comma 10 3 5" xfId="360"/>
    <cellStyle name="Comma 10 3 6" xfId="361"/>
    <cellStyle name="Comma 10 3 6 2" xfId="362"/>
    <cellStyle name="Comma 10 3 6 3" xfId="363"/>
    <cellStyle name="Comma 10 3 7" xfId="364"/>
    <cellStyle name="Comma 10 3 7 2" xfId="365"/>
    <cellStyle name="Comma 10 3 7 3" xfId="366"/>
    <cellStyle name="Comma 10 4" xfId="367"/>
    <cellStyle name="Comma 10 4 2" xfId="368"/>
    <cellStyle name="Comma 10 4 2 2" xfId="369"/>
    <cellStyle name="Comma 10 4 3" xfId="370"/>
    <cellStyle name="Comma 10 4 3 2" xfId="371"/>
    <cellStyle name="Comma 10 4 4" xfId="372"/>
    <cellStyle name="Comma 10 4 4 2" xfId="373"/>
    <cellStyle name="Comma 10 4 5" xfId="374"/>
    <cellStyle name="Comma 10 4 5 2" xfId="375"/>
    <cellStyle name="Comma 10 5" xfId="376"/>
    <cellStyle name="Comma 10 5 2" xfId="377"/>
    <cellStyle name="Comma 10 5 2 2" xfId="378"/>
    <cellStyle name="Comma 10 5 3" xfId="379"/>
    <cellStyle name="Comma 10 5 3 2" xfId="380"/>
    <cellStyle name="Comma 10 5 4" xfId="381"/>
    <cellStyle name="Comma 10 5 4 2" xfId="382"/>
    <cellStyle name="Comma 10 5 5" xfId="383"/>
    <cellStyle name="Comma 10 5 5 2" xfId="384"/>
    <cellStyle name="Comma 10 6" xfId="385"/>
    <cellStyle name="Comma 10 6 2" xfId="386"/>
    <cellStyle name="Comma 10 6 3" xfId="387"/>
    <cellStyle name="Comma 10 6 3 2" xfId="388"/>
    <cellStyle name="Comma 10 6 4" xfId="389"/>
    <cellStyle name="Comma 10 6 4 2" xfId="390"/>
    <cellStyle name="Comma 10 6 5" xfId="391"/>
    <cellStyle name="Comma 10 6 5 2" xfId="392"/>
    <cellStyle name="Comma 10 6 6" xfId="393"/>
    <cellStyle name="Comma 10 6 7" xfId="394"/>
    <cellStyle name="Comma 10 6 7 2" xfId="395"/>
    <cellStyle name="Comma 10 7" xfId="396"/>
    <cellStyle name="Comma 10 7 2" xfId="397"/>
    <cellStyle name="Comma 10 7 2 2" xfId="398"/>
    <cellStyle name="Comma 10 7 3" xfId="399"/>
    <cellStyle name="Comma 10 7 3 2" xfId="400"/>
    <cellStyle name="Comma 10 7 4" xfId="401"/>
    <cellStyle name="Comma 10 7 4 2" xfId="402"/>
    <cellStyle name="Comma 10 7 5" xfId="403"/>
    <cellStyle name="Comma 10 8" xfId="404"/>
    <cellStyle name="Comma 100" xfId="405"/>
    <cellStyle name="Comma 100 2" xfId="406"/>
    <cellStyle name="Comma 100 3" xfId="407"/>
    <cellStyle name="Comma 100 3 2" xfId="408"/>
    <cellStyle name="Comma 100 3 3" xfId="409"/>
    <cellStyle name="Comma 100 3 4" xfId="410"/>
    <cellStyle name="Comma 100 3 4 2" xfId="411"/>
    <cellStyle name="Comma 100 3 4 3" xfId="412"/>
    <cellStyle name="Comma 100 4" xfId="413"/>
    <cellStyle name="Comma 100 4 2" xfId="414"/>
    <cellStyle name="Comma 100 5" xfId="415"/>
    <cellStyle name="Comma 100 6" xfId="416"/>
    <cellStyle name="Comma 100 6 2" xfId="417"/>
    <cellStyle name="Comma 101" xfId="418"/>
    <cellStyle name="Comma 101 2" xfId="419"/>
    <cellStyle name="Comma 101 3" xfId="420"/>
    <cellStyle name="Comma 101 3 2" xfId="421"/>
    <cellStyle name="Comma 101 3 3" xfId="422"/>
    <cellStyle name="Comma 101 3 4" xfId="423"/>
    <cellStyle name="Comma 101 3 4 2" xfId="424"/>
    <cellStyle name="Comma 101 3 4 3" xfId="425"/>
    <cellStyle name="Comma 101 4" xfId="426"/>
    <cellStyle name="Comma 101 4 2" xfId="427"/>
    <cellStyle name="Comma 101 5" xfId="428"/>
    <cellStyle name="Comma 101 6" xfId="429"/>
    <cellStyle name="Comma 101 6 2" xfId="430"/>
    <cellStyle name="Comma 102" xfId="431"/>
    <cellStyle name="Comma 102 2" xfId="432"/>
    <cellStyle name="Comma 102 3" xfId="433"/>
    <cellStyle name="Comma 102 3 2" xfId="434"/>
    <cellStyle name="Comma 102 3 3" xfId="435"/>
    <cellStyle name="Comma 102 3 4" xfId="436"/>
    <cellStyle name="Comma 102 3 4 2" xfId="437"/>
    <cellStyle name="Comma 102 3 4 3" xfId="438"/>
    <cellStyle name="Comma 102 4" xfId="439"/>
    <cellStyle name="Comma 102 4 2" xfId="440"/>
    <cellStyle name="Comma 102 5" xfId="441"/>
    <cellStyle name="Comma 102 6" xfId="442"/>
    <cellStyle name="Comma 102 6 2" xfId="443"/>
    <cellStyle name="Comma 103" xfId="444"/>
    <cellStyle name="Comma 103 2" xfId="445"/>
    <cellStyle name="Comma 103 3" xfId="446"/>
    <cellStyle name="Comma 103 3 2" xfId="447"/>
    <cellStyle name="Comma 103 3 3" xfId="448"/>
    <cellStyle name="Comma 103 3 4" xfId="449"/>
    <cellStyle name="Comma 103 3 4 2" xfId="450"/>
    <cellStyle name="Comma 103 3 4 3" xfId="451"/>
    <cellStyle name="Comma 103 4" xfId="452"/>
    <cellStyle name="Comma 103 4 2" xfId="453"/>
    <cellStyle name="Comma 103 5" xfId="454"/>
    <cellStyle name="Comma 103 6" xfId="455"/>
    <cellStyle name="Comma 103 6 2" xfId="456"/>
    <cellStyle name="Comma 104" xfId="457"/>
    <cellStyle name="Comma 104 2" xfId="458"/>
    <cellStyle name="Comma 104 3" xfId="459"/>
    <cellStyle name="Comma 104 3 2" xfId="460"/>
    <cellStyle name="Comma 104 3 3" xfId="461"/>
    <cellStyle name="Comma 104 3 4" xfId="462"/>
    <cellStyle name="Comma 104 3 4 2" xfId="463"/>
    <cellStyle name="Comma 104 3 4 3" xfId="464"/>
    <cellStyle name="Comma 104 4" xfId="465"/>
    <cellStyle name="Comma 104 4 2" xfId="466"/>
    <cellStyle name="Comma 104 5" xfId="467"/>
    <cellStyle name="Comma 104 6" xfId="468"/>
    <cellStyle name="Comma 104 6 2" xfId="469"/>
    <cellStyle name="Comma 105" xfId="470"/>
    <cellStyle name="Comma 105 2" xfId="471"/>
    <cellStyle name="Comma 105 3" xfId="472"/>
    <cellStyle name="Comma 105 3 2" xfId="473"/>
    <cellStyle name="Comma 105 3 3" xfId="474"/>
    <cellStyle name="Comma 105 3 4" xfId="475"/>
    <cellStyle name="Comma 105 3 4 2" xfId="476"/>
    <cellStyle name="Comma 105 3 4 3" xfId="477"/>
    <cellStyle name="Comma 105 4" xfId="478"/>
    <cellStyle name="Comma 105 4 2" xfId="479"/>
    <cellStyle name="Comma 105 5" xfId="480"/>
    <cellStyle name="Comma 105 6" xfId="481"/>
    <cellStyle name="Comma 105 6 2" xfId="482"/>
    <cellStyle name="Comma 106" xfId="483"/>
    <cellStyle name="Comma 106 2" xfId="484"/>
    <cellStyle name="Comma 106 3" xfId="485"/>
    <cellStyle name="Comma 106 3 2" xfId="486"/>
    <cellStyle name="Comma 106 3 3" xfId="487"/>
    <cellStyle name="Comma 106 3 4" xfId="488"/>
    <cellStyle name="Comma 106 3 4 2" xfId="489"/>
    <cellStyle name="Comma 106 3 4 3" xfId="490"/>
    <cellStyle name="Comma 106 4" xfId="491"/>
    <cellStyle name="Comma 106 4 2" xfId="492"/>
    <cellStyle name="Comma 106 5" xfId="493"/>
    <cellStyle name="Comma 106 6" xfId="494"/>
    <cellStyle name="Comma 106 6 2" xfId="495"/>
    <cellStyle name="Comma 107" xfId="496"/>
    <cellStyle name="Comma 107 2" xfId="497"/>
    <cellStyle name="Comma 107 3" xfId="498"/>
    <cellStyle name="Comma 107 3 2" xfId="499"/>
    <cellStyle name="Comma 107 3 3" xfId="500"/>
    <cellStyle name="Comma 107 3 4" xfId="501"/>
    <cellStyle name="Comma 107 3 4 2" xfId="502"/>
    <cellStyle name="Comma 107 3 4 3" xfId="503"/>
    <cellStyle name="Comma 107 4" xfId="504"/>
    <cellStyle name="Comma 107 5" xfId="505"/>
    <cellStyle name="Comma 107 6" xfId="506"/>
    <cellStyle name="Comma 107 6 2" xfId="507"/>
    <cellStyle name="Comma 107 6 3" xfId="508"/>
    <cellStyle name="Comma 108" xfId="509"/>
    <cellStyle name="Comma 108 2" xfId="510"/>
    <cellStyle name="Comma 108 3" xfId="511"/>
    <cellStyle name="Comma 108 3 2" xfId="512"/>
    <cellStyle name="Comma 108 3 3" xfId="513"/>
    <cellStyle name="Comma 108 3 4" xfId="514"/>
    <cellStyle name="Comma 108 3 4 2" xfId="515"/>
    <cellStyle name="Comma 108 3 4 3" xfId="516"/>
    <cellStyle name="Comma 108 4" xfId="517"/>
    <cellStyle name="Comma 108 5" xfId="518"/>
    <cellStyle name="Comma 108 6" xfId="519"/>
    <cellStyle name="Comma 108 6 2" xfId="520"/>
    <cellStyle name="Comma 108 6 3" xfId="521"/>
    <cellStyle name="Comma 109" xfId="522"/>
    <cellStyle name="Comma 109 2" xfId="523"/>
    <cellStyle name="Comma 109 3" xfId="524"/>
    <cellStyle name="Comma 109 3 2" xfId="525"/>
    <cellStyle name="Comma 109 3 3" xfId="526"/>
    <cellStyle name="Comma 109 3 4" xfId="527"/>
    <cellStyle name="Comma 109 3 4 2" xfId="528"/>
    <cellStyle name="Comma 109 3 4 3" xfId="529"/>
    <cellStyle name="Comma 109 4" xfId="530"/>
    <cellStyle name="Comma 109 4 2" xfId="531"/>
    <cellStyle name="Comma 109 5" xfId="532"/>
    <cellStyle name="Comma 109 6" xfId="533"/>
    <cellStyle name="Comma 109 6 2" xfId="534"/>
    <cellStyle name="Comma 11" xfId="535"/>
    <cellStyle name="Comma 11 2" xfId="536"/>
    <cellStyle name="Comma 11 2 2" xfId="537"/>
    <cellStyle name="Comma 11 2 2 2" xfId="538"/>
    <cellStyle name="Comma 11 2 2 3" xfId="539"/>
    <cellStyle name="Comma 11 2 2 3 2" xfId="540"/>
    <cellStyle name="Comma 11 2 2 4" xfId="541"/>
    <cellStyle name="Comma 11 2 3" xfId="542"/>
    <cellStyle name="Comma 11 2 3 2" xfId="543"/>
    <cellStyle name="Comma 11 2 4" xfId="544"/>
    <cellStyle name="Comma 11 2 4 2" xfId="545"/>
    <cellStyle name="Comma 11 2 4 3" xfId="546"/>
    <cellStyle name="Comma 11 3" xfId="547"/>
    <cellStyle name="Comma 11 3 2" xfId="548"/>
    <cellStyle name="Comma 11 3 3" xfId="549"/>
    <cellStyle name="Comma 11 3 4" xfId="550"/>
    <cellStyle name="Comma 11 3 4 2" xfId="551"/>
    <cellStyle name="Comma 11 3 4 3" xfId="552"/>
    <cellStyle name="Comma 11 3 5" xfId="553"/>
    <cellStyle name="Comma 11 3 6" xfId="554"/>
    <cellStyle name="Comma 11 3 6 2" xfId="555"/>
    <cellStyle name="Comma 11 3 6 2 2" xfId="556"/>
    <cellStyle name="Comma 11 3 6 2 3" xfId="557"/>
    <cellStyle name="Comma 11 3 6 3" xfId="558"/>
    <cellStyle name="Comma 11 3 6 4" xfId="559"/>
    <cellStyle name="Comma 11 3 6 4 2" xfId="560"/>
    <cellStyle name="Comma 11 3 6 4 3" xfId="561"/>
    <cellStyle name="Comma 11 3 6 5" xfId="562"/>
    <cellStyle name="Comma 11 3 6 6" xfId="563"/>
    <cellStyle name="Comma 11 3 7" xfId="564"/>
    <cellStyle name="Comma 11 3 7 2" xfId="565"/>
    <cellStyle name="Comma 11 3 7 3" xfId="566"/>
    <cellStyle name="Comma 11 4" xfId="567"/>
    <cellStyle name="Comma 11 4 2" xfId="568"/>
    <cellStyle name="Comma 11 4 3" xfId="569"/>
    <cellStyle name="Comma 11 4 4" xfId="570"/>
    <cellStyle name="Comma 11 5" xfId="571"/>
    <cellStyle name="Comma 11 6" xfId="572"/>
    <cellStyle name="Comma 11 6 2" xfId="573"/>
    <cellStyle name="Comma 11 6 3" xfId="574"/>
    <cellStyle name="Comma 11 6 3 2" xfId="575"/>
    <cellStyle name="Comma 11 6 3 3" xfId="576"/>
    <cellStyle name="Comma 11 6 4" xfId="577"/>
    <cellStyle name="Comma 11 6 5" xfId="578"/>
    <cellStyle name="Comma 11 6 5 2" xfId="579"/>
    <cellStyle name="Comma 11 6 6" xfId="580"/>
    <cellStyle name="Comma 11 6 7" xfId="581"/>
    <cellStyle name="Comma 11 7" xfId="582"/>
    <cellStyle name="Comma 11 8" xfId="583"/>
    <cellStyle name="Comma 11 8 2" xfId="584"/>
    <cellStyle name="Comma 11 8 3" xfId="585"/>
    <cellStyle name="Comma 11 9" xfId="586"/>
    <cellStyle name="Comma 110" xfId="587"/>
    <cellStyle name="Comma 110 2" xfId="588"/>
    <cellStyle name="Comma 110 3" xfId="589"/>
    <cellStyle name="Comma 110 3 2" xfId="590"/>
    <cellStyle name="Comma 110 3 3" xfId="591"/>
    <cellStyle name="Comma 110 3 4" xfId="592"/>
    <cellStyle name="Comma 110 3 4 2" xfId="593"/>
    <cellStyle name="Comma 110 3 4 3" xfId="594"/>
    <cellStyle name="Comma 110 4" xfId="595"/>
    <cellStyle name="Comma 110 4 2" xfId="596"/>
    <cellStyle name="Comma 110 5" xfId="597"/>
    <cellStyle name="Comma 110 6" xfId="598"/>
    <cellStyle name="Comma 110 6 2" xfId="599"/>
    <cellStyle name="Comma 111" xfId="600"/>
    <cellStyle name="Comma 111 2" xfId="601"/>
    <cellStyle name="Comma 111 3" xfId="602"/>
    <cellStyle name="Comma 111 3 2" xfId="603"/>
    <cellStyle name="Comma 111 3 3" xfId="604"/>
    <cellStyle name="Comma 111 3 4" xfId="605"/>
    <cellStyle name="Comma 111 3 4 2" xfId="606"/>
    <cellStyle name="Comma 111 3 4 3" xfId="607"/>
    <cellStyle name="Comma 111 4" xfId="608"/>
    <cellStyle name="Comma 111 4 2" xfId="609"/>
    <cellStyle name="Comma 111 5" xfId="610"/>
    <cellStyle name="Comma 111 6" xfId="611"/>
    <cellStyle name="Comma 111 6 2" xfId="612"/>
    <cellStyle name="Comma 112" xfId="613"/>
    <cellStyle name="Comma 112 2" xfId="614"/>
    <cellStyle name="Comma 112 3" xfId="615"/>
    <cellStyle name="Comma 112 3 2" xfId="616"/>
    <cellStyle name="Comma 112 3 3" xfId="617"/>
    <cellStyle name="Comma 112 3 4" xfId="618"/>
    <cellStyle name="Comma 112 3 4 2" xfId="619"/>
    <cellStyle name="Comma 112 3 4 3" xfId="620"/>
    <cellStyle name="Comma 112 4" xfId="621"/>
    <cellStyle name="Comma 112 4 2" xfId="622"/>
    <cellStyle name="Comma 112 5" xfId="623"/>
    <cellStyle name="Comma 112 5 2" xfId="624"/>
    <cellStyle name="Comma 113" xfId="625"/>
    <cellStyle name="Comma 113 2" xfId="626"/>
    <cellStyle name="Comma 113 3" xfId="627"/>
    <cellStyle name="Comma 113 3 2" xfId="628"/>
    <cellStyle name="Comma 113 3 3" xfId="629"/>
    <cellStyle name="Comma 113 3 4" xfId="630"/>
    <cellStyle name="Comma 113 3 4 2" xfId="631"/>
    <cellStyle name="Comma 113 3 4 3" xfId="632"/>
    <cellStyle name="Comma 113 4" xfId="633"/>
    <cellStyle name="Comma 113 4 2" xfId="634"/>
    <cellStyle name="Comma 113 5" xfId="635"/>
    <cellStyle name="Comma 113 5 2" xfId="636"/>
    <cellStyle name="Comma 114" xfId="637"/>
    <cellStyle name="Comma 114 2" xfId="638"/>
    <cellStyle name="Comma 114 3" xfId="639"/>
    <cellStyle name="Comma 114 3 2" xfId="640"/>
    <cellStyle name="Comma 114 3 3" xfId="641"/>
    <cellStyle name="Comma 114 3 4" xfId="642"/>
    <cellStyle name="Comma 114 3 4 2" xfId="643"/>
    <cellStyle name="Comma 114 3 4 3" xfId="644"/>
    <cellStyle name="Comma 114 4" xfId="645"/>
    <cellStyle name="Comma 114 4 2" xfId="646"/>
    <cellStyle name="Comma 114 5" xfId="647"/>
    <cellStyle name="Comma 114 5 2" xfId="648"/>
    <cellStyle name="Comma 115" xfId="649"/>
    <cellStyle name="Comma 115 2" xfId="650"/>
    <cellStyle name="Comma 115 3" xfId="651"/>
    <cellStyle name="Comma 115 3 2" xfId="652"/>
    <cellStyle name="Comma 115 3 3" xfId="653"/>
    <cellStyle name="Comma 115 3 4" xfId="654"/>
    <cellStyle name="Comma 115 3 4 2" xfId="655"/>
    <cellStyle name="Comma 115 3 4 3" xfId="656"/>
    <cellStyle name="Comma 115 4" xfId="657"/>
    <cellStyle name="Comma 115 4 2" xfId="658"/>
    <cellStyle name="Comma 115 5" xfId="659"/>
    <cellStyle name="Comma 115 5 2" xfId="660"/>
    <cellStyle name="Comma 116" xfId="661"/>
    <cellStyle name="Comma 116 2" xfId="662"/>
    <cellStyle name="Comma 116 3" xfId="663"/>
    <cellStyle name="Comma 116 3 2" xfId="664"/>
    <cellStyle name="Comma 116 3 3" xfId="665"/>
    <cellStyle name="Comma 116 3 4" xfId="666"/>
    <cellStyle name="Comma 116 3 4 2" xfId="667"/>
    <cellStyle name="Comma 116 3 4 3" xfId="668"/>
    <cellStyle name="Comma 116 4" xfId="669"/>
    <cellStyle name="Comma 116 4 2" xfId="670"/>
    <cellStyle name="Comma 116 5" xfId="671"/>
    <cellStyle name="Comma 116 5 2" xfId="672"/>
    <cellStyle name="Comma 117" xfId="673"/>
    <cellStyle name="Comma 117 2" xfId="674"/>
    <cellStyle name="Comma 117 3" xfId="675"/>
    <cellStyle name="Comma 117 3 2" xfId="676"/>
    <cellStyle name="Comma 117 3 3" xfId="677"/>
    <cellStyle name="Comma 117 3 4" xfId="678"/>
    <cellStyle name="Comma 117 3 4 2" xfId="679"/>
    <cellStyle name="Comma 117 3 4 3" xfId="680"/>
    <cellStyle name="Comma 117 4" xfId="681"/>
    <cellStyle name="Comma 117 4 2" xfId="682"/>
    <cellStyle name="Comma 117 5" xfId="683"/>
    <cellStyle name="Comma 117 5 2" xfId="684"/>
    <cellStyle name="Comma 118" xfId="685"/>
    <cellStyle name="Comma 118 2" xfId="686"/>
    <cellStyle name="Comma 118 3" xfId="687"/>
    <cellStyle name="Comma 118 3 2" xfId="688"/>
    <cellStyle name="Comma 118 3 3" xfId="689"/>
    <cellStyle name="Comma 118 3 4" xfId="690"/>
    <cellStyle name="Comma 118 3 4 2" xfId="691"/>
    <cellStyle name="Comma 118 3 4 3" xfId="692"/>
    <cellStyle name="Comma 118 4" xfId="693"/>
    <cellStyle name="Comma 118 4 2" xfId="694"/>
    <cellStyle name="Comma 118 5" xfId="695"/>
    <cellStyle name="Comma 118 5 2" xfId="696"/>
    <cellStyle name="Comma 119" xfId="697"/>
    <cellStyle name="Comma 119 2" xfId="698"/>
    <cellStyle name="Comma 119 3" xfId="699"/>
    <cellStyle name="Comma 119 3 2" xfId="700"/>
    <cellStyle name="Comma 119 3 3" xfId="701"/>
    <cellStyle name="Comma 119 3 4" xfId="702"/>
    <cellStyle name="Comma 119 3 4 2" xfId="703"/>
    <cellStyle name="Comma 119 3 4 3" xfId="704"/>
    <cellStyle name="Comma 119 4" xfId="705"/>
    <cellStyle name="Comma 119 4 2" xfId="706"/>
    <cellStyle name="Comma 119 5" xfId="707"/>
    <cellStyle name="Comma 119 5 2" xfId="708"/>
    <cellStyle name="Comma 12" xfId="709"/>
    <cellStyle name="Comma 12 2" xfId="710"/>
    <cellStyle name="Comma 12 2 2" xfId="711"/>
    <cellStyle name="Comma 12 2 2 2" xfId="712"/>
    <cellStyle name="Comma 12 2 2 3" xfId="713"/>
    <cellStyle name="Comma 12 2 2 3 2" xfId="714"/>
    <cellStyle name="Comma 12 2 2 4" xfId="715"/>
    <cellStyle name="Comma 12 2 2 4 2" xfId="716"/>
    <cellStyle name="Comma 12 2 2 5" xfId="717"/>
    <cellStyle name="Comma 12 2 2 5 2" xfId="718"/>
    <cellStyle name="Comma 12 2 3" xfId="719"/>
    <cellStyle name="Comma 12 2 3 2" xfId="720"/>
    <cellStyle name="Comma 12 2 4" xfId="721"/>
    <cellStyle name="Comma 12 3" xfId="722"/>
    <cellStyle name="Comma 12 3 2" xfId="723"/>
    <cellStyle name="Comma 12 3 2 2" xfId="724"/>
    <cellStyle name="Comma 12 3 2 2 2" xfId="725"/>
    <cellStyle name="Comma 12 3 2 3" xfId="726"/>
    <cellStyle name="Comma 12 3 2 3 2" xfId="727"/>
    <cellStyle name="Comma 12 3 2 4" xfId="728"/>
    <cellStyle name="Comma 12 3 2 4 2" xfId="729"/>
    <cellStyle name="Comma 12 4" xfId="730"/>
    <cellStyle name="Comma 12 4 2" xfId="731"/>
    <cellStyle name="Comma 12 4 2 2" xfId="732"/>
    <cellStyle name="Comma 12 4 3" xfId="733"/>
    <cellStyle name="Comma 12 4 3 2" xfId="734"/>
    <cellStyle name="Comma 12 4 4" xfId="735"/>
    <cellStyle name="Comma 12 4 4 2" xfId="736"/>
    <cellStyle name="Comma 12 4 5" xfId="737"/>
    <cellStyle name="Comma 12 5" xfId="738"/>
    <cellStyle name="Comma 12 5 2" xfId="739"/>
    <cellStyle name="Comma 12 5 2 2" xfId="740"/>
    <cellStyle name="Comma 12 5 3" xfId="741"/>
    <cellStyle name="Comma 12 5 3 2" xfId="742"/>
    <cellStyle name="Comma 12 5 4" xfId="743"/>
    <cellStyle name="Comma 12 5 5" xfId="744"/>
    <cellStyle name="Comma 12 5 5 2" xfId="745"/>
    <cellStyle name="Comma 120" xfId="746"/>
    <cellStyle name="Comma 120 2" xfId="747"/>
    <cellStyle name="Comma 120 3" xfId="748"/>
    <cellStyle name="Comma 120 3 2" xfId="749"/>
    <cellStyle name="Comma 120 3 3" xfId="750"/>
    <cellStyle name="Comma 120 3 4" xfId="751"/>
    <cellStyle name="Comma 120 3 4 2" xfId="752"/>
    <cellStyle name="Comma 120 3 4 3" xfId="753"/>
    <cellStyle name="Comma 120 4" xfId="754"/>
    <cellStyle name="Comma 120 4 2" xfId="755"/>
    <cellStyle name="Comma 120 5" xfId="756"/>
    <cellStyle name="Comma 120 6" xfId="757"/>
    <cellStyle name="Comma 120 6 2" xfId="758"/>
    <cellStyle name="Comma 120 6 3" xfId="759"/>
    <cellStyle name="Comma 120 7" xfId="760"/>
    <cellStyle name="Comma 121" xfId="761"/>
    <cellStyle name="Comma 121 2" xfId="762"/>
    <cellStyle name="Comma 121 3" xfId="763"/>
    <cellStyle name="Comma 121 3 2" xfId="764"/>
    <cellStyle name="Comma 121 3 3" xfId="765"/>
    <cellStyle name="Comma 121 3 4" xfId="766"/>
    <cellStyle name="Comma 121 3 4 2" xfId="767"/>
    <cellStyle name="Comma 121 3 4 3" xfId="768"/>
    <cellStyle name="Comma 121 4" xfId="769"/>
    <cellStyle name="Comma 121 4 2" xfId="770"/>
    <cellStyle name="Comma 121 5" xfId="771"/>
    <cellStyle name="Comma 121 5 2" xfId="772"/>
    <cellStyle name="Comma 121 5 2 2" xfId="773"/>
    <cellStyle name="Comma 121 5 3" xfId="774"/>
    <cellStyle name="Comma 121 6" xfId="775"/>
    <cellStyle name="Comma 121 6 2" xfId="776"/>
    <cellStyle name="Comma 121 7" xfId="777"/>
    <cellStyle name="Comma 122" xfId="778"/>
    <cellStyle name="Comma 122 2" xfId="779"/>
    <cellStyle name="Comma 122 3" xfId="780"/>
    <cellStyle name="Comma 122 3 2" xfId="781"/>
    <cellStyle name="Comma 122 3 3" xfId="782"/>
    <cellStyle name="Comma 122 3 4" xfId="783"/>
    <cellStyle name="Comma 122 3 4 2" xfId="784"/>
    <cellStyle name="Comma 122 3 4 3" xfId="785"/>
    <cellStyle name="Comma 122 4" xfId="786"/>
    <cellStyle name="Comma 122 4 2" xfId="787"/>
    <cellStyle name="Comma 122 5" xfId="788"/>
    <cellStyle name="Comma 122 5 2" xfId="789"/>
    <cellStyle name="Comma 122 5 2 2" xfId="790"/>
    <cellStyle name="Comma 122 5 3" xfId="791"/>
    <cellStyle name="Comma 122 6" xfId="792"/>
    <cellStyle name="Comma 122 6 2" xfId="793"/>
    <cellStyle name="Comma 122 7" xfId="794"/>
    <cellStyle name="Comma 123" xfId="795"/>
    <cellStyle name="Comma 123 2" xfId="796"/>
    <cellStyle name="Comma 123 3" xfId="797"/>
    <cellStyle name="Comma 123 3 2" xfId="798"/>
    <cellStyle name="Comma 123 3 3" xfId="799"/>
    <cellStyle name="Comma 123 3 4" xfId="800"/>
    <cellStyle name="Comma 123 3 4 2" xfId="801"/>
    <cellStyle name="Comma 123 3 4 3" xfId="802"/>
    <cellStyle name="Comma 123 4" xfId="803"/>
    <cellStyle name="Comma 123 4 2" xfId="804"/>
    <cellStyle name="Comma 123 5" xfId="805"/>
    <cellStyle name="Comma 123 5 2" xfId="806"/>
    <cellStyle name="Comma 123 5 2 2" xfId="807"/>
    <cellStyle name="Comma 123 5 3" xfId="808"/>
    <cellStyle name="Comma 123 6" xfId="809"/>
    <cellStyle name="Comma 123 6 2" xfId="810"/>
    <cellStyle name="Comma 123 7" xfId="811"/>
    <cellStyle name="Comma 124" xfId="812"/>
    <cellStyle name="Comma 124 2" xfId="813"/>
    <cellStyle name="Comma 124 3" xfId="814"/>
    <cellStyle name="Comma 124 3 2" xfId="815"/>
    <cellStyle name="Comma 124 3 3" xfId="816"/>
    <cellStyle name="Comma 124 3 4" xfId="817"/>
    <cellStyle name="Comma 124 3 4 2" xfId="818"/>
    <cellStyle name="Comma 124 3 4 3" xfId="819"/>
    <cellStyle name="Comma 124 4" xfId="820"/>
    <cellStyle name="Comma 124 4 2" xfId="821"/>
    <cellStyle name="Comma 124 5" xfId="822"/>
    <cellStyle name="Comma 124 5 2" xfId="823"/>
    <cellStyle name="Comma 124 5 2 2" xfId="824"/>
    <cellStyle name="Comma 124 5 3" xfId="825"/>
    <cellStyle name="Comma 124 6" xfId="826"/>
    <cellStyle name="Comma 124 6 2" xfId="827"/>
    <cellStyle name="Comma 124 7" xfId="828"/>
    <cellStyle name="Comma 125" xfId="829"/>
    <cellStyle name="Comma 125 2" xfId="830"/>
    <cellStyle name="Comma 125 2 2" xfId="831"/>
    <cellStyle name="Comma 125 2 2 2" xfId="832"/>
    <cellStyle name="Comma 125 2 3" xfId="833"/>
    <cellStyle name="Comma 125 3" xfId="834"/>
    <cellStyle name="Comma 125 3 2" xfId="835"/>
    <cellStyle name="Comma 125 4" xfId="836"/>
    <cellStyle name="Comma 125 4 2" xfId="837"/>
    <cellStyle name="Comma 125 5" xfId="838"/>
    <cellStyle name="Comma 125 5 2" xfId="839"/>
    <cellStyle name="Comma 125 5 2 2" xfId="840"/>
    <cellStyle name="Comma 125 5 3" xfId="841"/>
    <cellStyle name="Comma 125 6" xfId="842"/>
    <cellStyle name="Comma 125 6 2" xfId="843"/>
    <cellStyle name="Comma 126" xfId="844"/>
    <cellStyle name="Comma 126 2" xfId="845"/>
    <cellStyle name="Comma 126 2 2" xfId="846"/>
    <cellStyle name="Comma 126 2 2 2" xfId="847"/>
    <cellStyle name="Comma 126 2 3" xfId="848"/>
    <cellStyle name="Comma 126 3" xfId="849"/>
    <cellStyle name="Comma 126 3 2" xfId="850"/>
    <cellStyle name="Comma 126 4" xfId="851"/>
    <cellStyle name="Comma 126 4 2" xfId="852"/>
    <cellStyle name="Comma 126 5" xfId="853"/>
    <cellStyle name="Comma 126 5 2" xfId="854"/>
    <cellStyle name="Comma 126 5 2 2" xfId="855"/>
    <cellStyle name="Comma 126 5 3" xfId="856"/>
    <cellStyle name="Comma 126 6" xfId="857"/>
    <cellStyle name="Comma 126 6 2" xfId="858"/>
    <cellStyle name="Comma 127" xfId="859"/>
    <cellStyle name="Comma 127 2" xfId="860"/>
    <cellStyle name="Comma 127 2 2" xfId="861"/>
    <cellStyle name="Comma 127 2 2 2" xfId="862"/>
    <cellStyle name="Comma 127 2 3" xfId="863"/>
    <cellStyle name="Comma 127 3" xfId="864"/>
    <cellStyle name="Comma 127 3 2" xfId="865"/>
    <cellStyle name="Comma 127 4" xfId="866"/>
    <cellStyle name="Comma 127 4 2" xfId="867"/>
    <cellStyle name="Comma 127 5" xfId="868"/>
    <cellStyle name="Comma 127 5 2" xfId="869"/>
    <cellStyle name="Comma 127 5 2 2" xfId="870"/>
    <cellStyle name="Comma 127 5 3" xfId="871"/>
    <cellStyle name="Comma 127 6" xfId="872"/>
    <cellStyle name="Comma 127 6 2" xfId="873"/>
    <cellStyle name="Comma 128" xfId="874"/>
    <cellStyle name="Comma 128 2" xfId="875"/>
    <cellStyle name="Comma 128 2 2" xfId="876"/>
    <cellStyle name="Comma 128 2 2 2" xfId="877"/>
    <cellStyle name="Comma 128 2 3" xfId="878"/>
    <cellStyle name="Comma 128 3" xfId="879"/>
    <cellStyle name="Comma 128 3 2" xfId="880"/>
    <cellStyle name="Comma 128 4" xfId="881"/>
    <cellStyle name="Comma 128 4 2" xfId="882"/>
    <cellStyle name="Comma 128 5" xfId="883"/>
    <cellStyle name="Comma 128 5 2" xfId="884"/>
    <cellStyle name="Comma 128 5 2 2" xfId="885"/>
    <cellStyle name="Comma 128 5 3" xfId="886"/>
    <cellStyle name="Comma 128 6" xfId="887"/>
    <cellStyle name="Comma 128 6 2" xfId="888"/>
    <cellStyle name="Comma 129" xfId="889"/>
    <cellStyle name="Comma 129 2" xfId="890"/>
    <cellStyle name="Comma 129 2 2" xfId="891"/>
    <cellStyle name="Comma 129 2 2 2" xfId="892"/>
    <cellStyle name="Comma 129 2 3" xfId="893"/>
    <cellStyle name="Comma 129 3" xfId="894"/>
    <cellStyle name="Comma 129 3 2" xfId="895"/>
    <cellStyle name="Comma 129 4" xfId="896"/>
    <cellStyle name="Comma 129 4 2" xfId="897"/>
    <cellStyle name="Comma 129 5" xfId="898"/>
    <cellStyle name="Comma 129 5 2" xfId="899"/>
    <cellStyle name="Comma 129 5 2 2" xfId="900"/>
    <cellStyle name="Comma 129 5 3" xfId="901"/>
    <cellStyle name="Comma 129 6" xfId="902"/>
    <cellStyle name="Comma 129 6 2" xfId="903"/>
    <cellStyle name="Comma 13" xfId="904"/>
    <cellStyle name="Comma 13 2" xfId="905"/>
    <cellStyle name="Comma 13 2 2" xfId="906"/>
    <cellStyle name="Comma 13 2 3" xfId="907"/>
    <cellStyle name="Comma 13 2 3 2" xfId="908"/>
    <cellStyle name="Comma 13 2 4" xfId="909"/>
    <cellStyle name="Comma 13 3" xfId="910"/>
    <cellStyle name="Comma 13 4" xfId="911"/>
    <cellStyle name="Comma 13 5" xfId="912"/>
    <cellStyle name="Comma 13 5 2" xfId="913"/>
    <cellStyle name="Comma 13 5 3" xfId="914"/>
    <cellStyle name="Comma 130" xfId="915"/>
    <cellStyle name="Comma 130 2" xfId="916"/>
    <cellStyle name="Comma 130 2 2" xfId="917"/>
    <cellStyle name="Comma 130 2 2 2" xfId="918"/>
    <cellStyle name="Comma 130 2 3" xfId="919"/>
    <cellStyle name="Comma 130 3" xfId="920"/>
    <cellStyle name="Comma 130 3 2" xfId="921"/>
    <cellStyle name="Comma 130 4" xfId="922"/>
    <cellStyle name="Comma 130 4 2" xfId="923"/>
    <cellStyle name="Comma 130 5" xfId="924"/>
    <cellStyle name="Comma 130 5 2" xfId="925"/>
    <cellStyle name="Comma 131" xfId="926"/>
    <cellStyle name="Comma 131 2" xfId="927"/>
    <cellStyle name="Comma 131 3" xfId="928"/>
    <cellStyle name="Comma 131 4" xfId="929"/>
    <cellStyle name="Comma 131 4 2" xfId="930"/>
    <cellStyle name="Comma 132" xfId="931"/>
    <cellStyle name="Comma 132 2" xfId="932"/>
    <cellStyle name="Comma 132 3" xfId="933"/>
    <cellStyle name="Comma 132 3 2" xfId="934"/>
    <cellStyle name="Comma 132 4" xfId="935"/>
    <cellStyle name="Comma 132 4 2" xfId="936"/>
    <cellStyle name="Comma 132 4 2 2" xfId="937"/>
    <cellStyle name="Comma 132 4 3" xfId="938"/>
    <cellStyle name="Comma 132 5" xfId="939"/>
    <cellStyle name="Comma 132 5 2" xfId="940"/>
    <cellStyle name="Comma 133" xfId="941"/>
    <cellStyle name="Comma 133 2" xfId="942"/>
    <cellStyle name="Comma 133 3" xfId="943"/>
    <cellStyle name="Comma 133 4" xfId="944"/>
    <cellStyle name="Comma 133 4 2" xfId="945"/>
    <cellStyle name="Comma 133 5" xfId="946"/>
    <cellStyle name="Comma 133 5 2" xfId="947"/>
    <cellStyle name="Comma 133 5 3" xfId="948"/>
    <cellStyle name="Comma 133 6" xfId="949"/>
    <cellStyle name="Comma 133 6 2" xfId="950"/>
    <cellStyle name="Comma 134" xfId="951"/>
    <cellStyle name="Comma 134 2" xfId="952"/>
    <cellStyle name="Comma 134 3" xfId="953"/>
    <cellStyle name="Comma 134 3 2" xfId="954"/>
    <cellStyle name="Comma 134 4" xfId="955"/>
    <cellStyle name="Comma 134 4 2" xfId="956"/>
    <cellStyle name="Comma 134 4 2 2" xfId="957"/>
    <cellStyle name="Comma 134 4 3" xfId="958"/>
    <cellStyle name="Comma 134 5" xfId="959"/>
    <cellStyle name="Comma 134 5 2" xfId="960"/>
    <cellStyle name="Comma 135" xfId="961"/>
    <cellStyle name="Comma 135 2" xfId="962"/>
    <cellStyle name="Comma 135 3" xfId="963"/>
    <cellStyle name="Comma 135 3 2" xfId="964"/>
    <cellStyle name="Comma 135 4" xfId="965"/>
    <cellStyle name="Comma 135 4 2" xfId="966"/>
    <cellStyle name="Comma 135 4 2 2" xfId="967"/>
    <cellStyle name="Comma 135 4 3" xfId="968"/>
    <cellStyle name="Comma 135 5" xfId="969"/>
    <cellStyle name="Comma 135 5 2" xfId="970"/>
    <cellStyle name="Comma 136" xfId="971"/>
    <cellStyle name="Comma 136 2" xfId="972"/>
    <cellStyle name="Comma 136 2 2" xfId="973"/>
    <cellStyle name="Comma 136 3" xfId="974"/>
    <cellStyle name="Comma 136 3 2" xfId="975"/>
    <cellStyle name="Comma 136 4" xfId="976"/>
    <cellStyle name="Comma 136 4 2" xfId="977"/>
    <cellStyle name="Comma 136 4 2 2" xfId="978"/>
    <cellStyle name="Comma 136 4 3" xfId="979"/>
    <cellStyle name="Comma 136 5" xfId="980"/>
    <cellStyle name="Comma 136 5 2" xfId="981"/>
    <cellStyle name="Comma 137" xfId="982"/>
    <cellStyle name="Comma 137 2" xfId="983"/>
    <cellStyle name="Comma 137 2 2" xfId="984"/>
    <cellStyle name="Comma 137 3" xfId="985"/>
    <cellStyle name="Comma 137 3 2" xfId="986"/>
    <cellStyle name="Comma 137 4" xfId="987"/>
    <cellStyle name="Comma 137 4 2" xfId="988"/>
    <cellStyle name="Comma 137 4 2 2" xfId="989"/>
    <cellStyle name="Comma 137 4 3" xfId="990"/>
    <cellStyle name="Comma 137 5" xfId="991"/>
    <cellStyle name="Comma 137 5 2" xfId="992"/>
    <cellStyle name="Comma 138" xfId="993"/>
    <cellStyle name="Comma 138 2" xfId="994"/>
    <cellStyle name="Comma 138 3" xfId="995"/>
    <cellStyle name="Comma 138 3 2" xfId="996"/>
    <cellStyle name="Comma 138 4" xfId="997"/>
    <cellStyle name="Comma 138 4 2" xfId="998"/>
    <cellStyle name="Comma 138 4 2 2" xfId="999"/>
    <cellStyle name="Comma 138 4 3" xfId="1000"/>
    <cellStyle name="Comma 138 5" xfId="1001"/>
    <cellStyle name="Comma 138 5 2" xfId="1002"/>
    <cellStyle name="Comma 139" xfId="1003"/>
    <cellStyle name="Comma 139 2" xfId="1004"/>
    <cellStyle name="Comma 139 3" xfId="1005"/>
    <cellStyle name="Comma 139 3 2" xfId="1006"/>
    <cellStyle name="Comma 139 4" xfId="1007"/>
    <cellStyle name="Comma 139 4 2" xfId="1008"/>
    <cellStyle name="Comma 139 4 2 2" xfId="1009"/>
    <cellStyle name="Comma 139 4 3" xfId="1010"/>
    <cellStyle name="Comma 139 5" xfId="1011"/>
    <cellStyle name="Comma 139 5 2" xfId="1012"/>
    <cellStyle name="Comma 14" xfId="1013"/>
    <cellStyle name="Comma 14 2" xfId="1014"/>
    <cellStyle name="Comma 14 2 2" xfId="1015"/>
    <cellStyle name="Comma 14 2 3" xfId="1016"/>
    <cellStyle name="Comma 14 2 3 2" xfId="1017"/>
    <cellStyle name="Comma 14 2 4" xfId="1018"/>
    <cellStyle name="Comma 14 3" xfId="1019"/>
    <cellStyle name="Comma 14 3 2" xfId="1020"/>
    <cellStyle name="Comma 14 3 2 2" xfId="1021"/>
    <cellStyle name="Comma 14 3 3" xfId="1022"/>
    <cellStyle name="Comma 14 3 3 2" xfId="1023"/>
    <cellStyle name="Comma 14 3 4" xfId="1024"/>
    <cellStyle name="Comma 14 3 4 2" xfId="1025"/>
    <cellStyle name="Comma 14 4" xfId="1026"/>
    <cellStyle name="Comma 14 4 2" xfId="1027"/>
    <cellStyle name="Comma 14 4 3" xfId="1028"/>
    <cellStyle name="Comma 140" xfId="1029"/>
    <cellStyle name="Comma 140 2" xfId="1030"/>
    <cellStyle name="Comma 140 3" xfId="1031"/>
    <cellStyle name="Comma 140 3 2" xfId="1032"/>
    <cellStyle name="Comma 140 4" xfId="1033"/>
    <cellStyle name="Comma 140 4 2" xfId="1034"/>
    <cellStyle name="Comma 140 4 2 2" xfId="1035"/>
    <cellStyle name="Comma 140 4 3" xfId="1036"/>
    <cellStyle name="Comma 140 5" xfId="1037"/>
    <cellStyle name="Comma 140 5 2" xfId="1038"/>
    <cellStyle name="Comma 141" xfId="1039"/>
    <cellStyle name="Comma 141 2" xfId="1040"/>
    <cellStyle name="Comma 141 3" xfId="1041"/>
    <cellStyle name="Comma 142" xfId="1042"/>
    <cellStyle name="Comma 142 2" xfId="1043"/>
    <cellStyle name="Comma 142 3" xfId="1044"/>
    <cellStyle name="Comma 142 4" xfId="1045"/>
    <cellStyle name="Comma 142 5" xfId="1046"/>
    <cellStyle name="Comma 142 6" xfId="1047"/>
    <cellStyle name="Comma 142 6 2" xfId="1048"/>
    <cellStyle name="Comma 142 7" xfId="1049"/>
    <cellStyle name="Comma 142 7 2" xfId="1050"/>
    <cellStyle name="Comma 142 7 3" xfId="1051"/>
    <cellStyle name="Comma 143" xfId="1052"/>
    <cellStyle name="Comma 143 2" xfId="1053"/>
    <cellStyle name="Comma 143 3" xfId="1054"/>
    <cellStyle name="Comma 143 4" xfId="1055"/>
    <cellStyle name="Comma 143 5" xfId="1056"/>
    <cellStyle name="Comma 143 5 2" xfId="1057"/>
    <cellStyle name="Comma 143 5 3" xfId="1058"/>
    <cellStyle name="Comma 144" xfId="1059"/>
    <cellStyle name="Comma 144 2" xfId="1060"/>
    <cellStyle name="Comma 144 3" xfId="1061"/>
    <cellStyle name="Comma 144 4" xfId="1062"/>
    <cellStyle name="Comma 144 5" xfId="1063"/>
    <cellStyle name="Comma 144 5 2" xfId="1064"/>
    <cellStyle name="Comma 144 5 3" xfId="1065"/>
    <cellStyle name="Comma 145" xfId="1066"/>
    <cellStyle name="Comma 145 2" xfId="1067"/>
    <cellStyle name="Comma 145 3" xfId="1068"/>
    <cellStyle name="Comma 145 4" xfId="1069"/>
    <cellStyle name="Comma 145 5" xfId="1070"/>
    <cellStyle name="Comma 145 5 2" xfId="1071"/>
    <cellStyle name="Comma 145 5 3" xfId="1072"/>
    <cellStyle name="Comma 146" xfId="1073"/>
    <cellStyle name="Comma 146 2" xfId="1074"/>
    <cellStyle name="Comma 146 3" xfId="1075"/>
    <cellStyle name="Comma 146 4" xfId="1076"/>
    <cellStyle name="Comma 146 5" xfId="1077"/>
    <cellStyle name="Comma 146 5 2" xfId="1078"/>
    <cellStyle name="Comma 146 5 3" xfId="1079"/>
    <cellStyle name="Comma 147" xfId="1080"/>
    <cellStyle name="Comma 147 2" xfId="1081"/>
    <cellStyle name="Comma 147 3" xfId="1082"/>
    <cellStyle name="Comma 147 4" xfId="1083"/>
    <cellStyle name="Comma 147 5" xfId="1084"/>
    <cellStyle name="Comma 147 5 2" xfId="1085"/>
    <cellStyle name="Comma 147 5 3" xfId="1086"/>
    <cellStyle name="Comma 148" xfId="1087"/>
    <cellStyle name="Comma 148 2" xfId="1088"/>
    <cellStyle name="Comma 148 3" xfId="1089"/>
    <cellStyle name="Comma 148 4" xfId="1090"/>
    <cellStyle name="Comma 148 5" xfId="1091"/>
    <cellStyle name="Comma 148 5 2" xfId="1092"/>
    <cellStyle name="Comma 148 5 3" xfId="1093"/>
    <cellStyle name="Comma 149" xfId="1094"/>
    <cellStyle name="Comma 149 2" xfId="1095"/>
    <cellStyle name="Comma 149 3" xfId="1096"/>
    <cellStyle name="Comma 149 4" xfId="1097"/>
    <cellStyle name="Comma 149 5" xfId="1098"/>
    <cellStyle name="Comma 149 5 2" xfId="1099"/>
    <cellStyle name="Comma 149 5 3" xfId="1100"/>
    <cellStyle name="Comma 15" xfId="1101"/>
    <cellStyle name="Comma 15 2" xfId="1102"/>
    <cellStyle name="Comma 15 2 2" xfId="1103"/>
    <cellStyle name="Comma 15 2 3" xfId="1104"/>
    <cellStyle name="Comma 15 2 3 2" xfId="1105"/>
    <cellStyle name="Comma 15 2 4" xfId="1106"/>
    <cellStyle name="Comma 15 3" xfId="1107"/>
    <cellStyle name="Comma 15 3 2" xfId="1108"/>
    <cellStyle name="Comma 15 3 2 2" xfId="1109"/>
    <cellStyle name="Comma 15 3 3" xfId="1110"/>
    <cellStyle name="Comma 15 3 3 2" xfId="1111"/>
    <cellStyle name="Comma 15 3 4" xfId="1112"/>
    <cellStyle name="Comma 15 3 4 2" xfId="1113"/>
    <cellStyle name="Comma 15 4" xfId="1114"/>
    <cellStyle name="Comma 15 4 2" xfId="1115"/>
    <cellStyle name="Comma 15 4 3" xfId="1116"/>
    <cellStyle name="Comma 150" xfId="1117"/>
    <cellStyle name="Comma 150 2" xfId="1118"/>
    <cellStyle name="Comma 150 3" xfId="1119"/>
    <cellStyle name="Comma 150 4" xfId="1120"/>
    <cellStyle name="Comma 150 5" xfId="1121"/>
    <cellStyle name="Comma 150 5 2" xfId="1122"/>
    <cellStyle name="Comma 150 5 3" xfId="1123"/>
    <cellStyle name="Comma 151" xfId="1124"/>
    <cellStyle name="Comma 151 2" xfId="1125"/>
    <cellStyle name="Comma 151 3" xfId="1126"/>
    <cellStyle name="Comma 151 4" xfId="1127"/>
    <cellStyle name="Comma 151 5" xfId="1128"/>
    <cellStyle name="Comma 151 5 2" xfId="1129"/>
    <cellStyle name="Comma 151 5 3" xfId="1130"/>
    <cellStyle name="Comma 152" xfId="1131"/>
    <cellStyle name="Comma 152 2" xfId="1132"/>
    <cellStyle name="Comma 152 3" xfId="1133"/>
    <cellStyle name="Comma 152 4" xfId="1134"/>
    <cellStyle name="Comma 152 5" xfId="1135"/>
    <cellStyle name="Comma 152 5 2" xfId="1136"/>
    <cellStyle name="Comma 152 5 3" xfId="1137"/>
    <cellStyle name="Comma 153" xfId="1138"/>
    <cellStyle name="Comma 153 2" xfId="1139"/>
    <cellStyle name="Comma 153 3" xfId="1140"/>
    <cellStyle name="Comma 153 4" xfId="1141"/>
    <cellStyle name="Comma 153 5" xfId="1142"/>
    <cellStyle name="Comma 153 5 2" xfId="1143"/>
    <cellStyle name="Comma 153 5 3" xfId="1144"/>
    <cellStyle name="Comma 154" xfId="1145"/>
    <cellStyle name="Comma 154 2" xfId="1146"/>
    <cellStyle name="Comma 154 3" xfId="1147"/>
    <cellStyle name="Comma 154 4" xfId="1148"/>
    <cellStyle name="Comma 154 5" xfId="1149"/>
    <cellStyle name="Comma 154 5 2" xfId="1150"/>
    <cellStyle name="Comma 154 5 3" xfId="1151"/>
    <cellStyle name="Comma 155" xfId="1152"/>
    <cellStyle name="Comma 155 2" xfId="1153"/>
    <cellStyle name="Comma 155 3" xfId="1154"/>
    <cellStyle name="Comma 155 4" xfId="1155"/>
    <cellStyle name="Comma 155 5" xfId="1156"/>
    <cellStyle name="Comma 155 5 2" xfId="1157"/>
    <cellStyle name="Comma 155 5 3" xfId="1158"/>
    <cellStyle name="Comma 156" xfId="1159"/>
    <cellStyle name="Comma 156 2" xfId="1160"/>
    <cellStyle name="Comma 156 3" xfId="1161"/>
    <cellStyle name="Comma 156 4" xfId="1162"/>
    <cellStyle name="Comma 156 5" xfId="1163"/>
    <cellStyle name="Comma 156 5 2" xfId="1164"/>
    <cellStyle name="Comma 156 5 3" xfId="1165"/>
    <cellStyle name="Comma 157" xfId="1166"/>
    <cellStyle name="Comma 157 2" xfId="1167"/>
    <cellStyle name="Comma 157 2 2" xfId="1168"/>
    <cellStyle name="Comma 157 3" xfId="1169"/>
    <cellStyle name="Comma 157 4" xfId="1170"/>
    <cellStyle name="Comma 158" xfId="1171"/>
    <cellStyle name="Comma 158 2" xfId="1172"/>
    <cellStyle name="Comma 158 2 2" xfId="1173"/>
    <cellStyle name="Comma 158 3" xfId="1174"/>
    <cellStyle name="Comma 158 4" xfId="1175"/>
    <cellStyle name="Comma 159" xfId="1176"/>
    <cellStyle name="Comma 159 2" xfId="1177"/>
    <cellStyle name="Comma 159 3" xfId="1178"/>
    <cellStyle name="Comma 159 4" xfId="1179"/>
    <cellStyle name="Comma 159 5" xfId="1180"/>
    <cellStyle name="Comma 159 5 2" xfId="1181"/>
    <cellStyle name="Comma 159 5 3" xfId="1182"/>
    <cellStyle name="Comma 16" xfId="1183"/>
    <cellStyle name="Comma 16 2" xfId="1184"/>
    <cellStyle name="Comma 16 2 2" xfId="1185"/>
    <cellStyle name="Comma 16 2 3" xfId="1186"/>
    <cellStyle name="Comma 16 2 3 2" xfId="1187"/>
    <cellStyle name="Comma 16 2 4" xfId="1188"/>
    <cellStyle name="Comma 16 3" xfId="1189"/>
    <cellStyle name="Comma 16 3 2" xfId="1190"/>
    <cellStyle name="Comma 16 3 2 2" xfId="1191"/>
    <cellStyle name="Comma 16 3 3" xfId="1192"/>
    <cellStyle name="Comma 16 3 3 2" xfId="1193"/>
    <cellStyle name="Comma 16 3 4" xfId="1194"/>
    <cellStyle name="Comma 16 3 4 2" xfId="1195"/>
    <cellStyle name="Comma 16 4" xfId="1196"/>
    <cellStyle name="Comma 16 4 2" xfId="1197"/>
    <cellStyle name="Comma 16 4 3" xfId="1198"/>
    <cellStyle name="Comma 160" xfId="1199"/>
    <cellStyle name="Comma 160 2" xfId="1200"/>
    <cellStyle name="Comma 160 3" xfId="1201"/>
    <cellStyle name="Comma 160 4" xfId="1202"/>
    <cellStyle name="Comma 160 5" xfId="1203"/>
    <cellStyle name="Comma 160 5 2" xfId="1204"/>
    <cellStyle name="Comma 160 5 3" xfId="1205"/>
    <cellStyle name="Comma 161" xfId="1206"/>
    <cellStyle name="Comma 161 2" xfId="1207"/>
    <cellStyle name="Comma 161 3" xfId="1208"/>
    <cellStyle name="Comma 161 4" xfId="1209"/>
    <cellStyle name="Comma 161 5" xfId="1210"/>
    <cellStyle name="Comma 161 5 2" xfId="1211"/>
    <cellStyle name="Comma 161 5 3" xfId="1212"/>
    <cellStyle name="Comma 162" xfId="1213"/>
    <cellStyle name="Comma 162 2" xfId="1214"/>
    <cellStyle name="Comma 162 3" xfId="1215"/>
    <cellStyle name="Comma 162 4" xfId="1216"/>
    <cellStyle name="Comma 162 5" xfId="1217"/>
    <cellStyle name="Comma 162 5 2" xfId="1218"/>
    <cellStyle name="Comma 162 5 3" xfId="1219"/>
    <cellStyle name="Comma 163" xfId="1220"/>
    <cellStyle name="Comma 163 2" xfId="1221"/>
    <cellStyle name="Comma 163 3" xfId="1222"/>
    <cellStyle name="Comma 163 4" xfId="1223"/>
    <cellStyle name="Comma 163 5" xfId="1224"/>
    <cellStyle name="Comma 163 5 2" xfId="1225"/>
    <cellStyle name="Comma 163 5 3" xfId="1226"/>
    <cellStyle name="Comma 164" xfId="1227"/>
    <cellStyle name="Comma 164 2" xfId="1228"/>
    <cellStyle name="Comma 164 3" xfId="1229"/>
    <cellStyle name="Comma 164 4" xfId="1230"/>
    <cellStyle name="Comma 164 5" xfId="1231"/>
    <cellStyle name="Comma 164 5 2" xfId="1232"/>
    <cellStyle name="Comma 164 5 3" xfId="1233"/>
    <cellStyle name="Comma 165" xfId="1234"/>
    <cellStyle name="Comma 165 2" xfId="1235"/>
    <cellStyle name="Comma 165 3" xfId="1236"/>
    <cellStyle name="Comma 165 4" xfId="1237"/>
    <cellStyle name="Comma 165 5" xfId="1238"/>
    <cellStyle name="Comma 165 5 2" xfId="1239"/>
    <cellStyle name="Comma 165 5 3" xfId="1240"/>
    <cellStyle name="Comma 166" xfId="1241"/>
    <cellStyle name="Comma 166 2" xfId="1242"/>
    <cellStyle name="Comma 166 2 2" xfId="1243"/>
    <cellStyle name="Comma 166 3" xfId="1244"/>
    <cellStyle name="Comma 166 4" xfId="1245"/>
    <cellStyle name="Comma 167" xfId="1246"/>
    <cellStyle name="Comma 167 2" xfId="1247"/>
    <cellStyle name="Comma 167 2 2" xfId="1248"/>
    <cellStyle name="Comma 167 3" xfId="1249"/>
    <cellStyle name="Comma 167 4" xfId="1250"/>
    <cellStyle name="Comma 168" xfId="1251"/>
    <cellStyle name="Comma 168 2" xfId="1252"/>
    <cellStyle name="Comma 168 2 2" xfId="1253"/>
    <cellStyle name="Comma 168 3" xfId="1254"/>
    <cellStyle name="Comma 168 4" xfId="1255"/>
    <cellStyle name="Comma 169" xfId="1256"/>
    <cellStyle name="Comma 169 2" xfId="1257"/>
    <cellStyle name="Comma 169 2 2" xfId="1258"/>
    <cellStyle name="Comma 169 3" xfId="1259"/>
    <cellStyle name="Comma 169 4" xfId="1260"/>
    <cellStyle name="Comma 17" xfId="1261"/>
    <cellStyle name="Comma 17 2" xfId="1262"/>
    <cellStyle name="Comma 17 2 2" xfId="1263"/>
    <cellStyle name="Comma 17 2 3" xfId="1264"/>
    <cellStyle name="Comma 17 2 3 2" xfId="1265"/>
    <cellStyle name="Comma 17 2 4" xfId="1266"/>
    <cellStyle name="Comma 17 3" xfId="1267"/>
    <cellStyle name="Comma 17 4" xfId="1268"/>
    <cellStyle name="Comma 17 4 2" xfId="1269"/>
    <cellStyle name="Comma 17 4 3" xfId="1270"/>
    <cellStyle name="Comma 170" xfId="1271"/>
    <cellStyle name="Comma 170 2" xfId="1272"/>
    <cellStyle name="Comma 170 3" xfId="1273"/>
    <cellStyle name="Comma 171" xfId="1274"/>
    <cellStyle name="Comma 172" xfId="1275"/>
    <cellStyle name="Comma 173" xfId="1276"/>
    <cellStyle name="Comma 174" xfId="1277"/>
    <cellStyle name="Comma 174 2" xfId="1278"/>
    <cellStyle name="Comma 175" xfId="1279"/>
    <cellStyle name="Comma 175 2" xfId="1280"/>
    <cellStyle name="Comma 176" xfId="1281"/>
    <cellStyle name="Comma 176 2" xfId="1282"/>
    <cellStyle name="Comma 177" xfId="1283"/>
    <cellStyle name="Comma 177 2" xfId="1284"/>
    <cellStyle name="Comma 178" xfId="1285"/>
    <cellStyle name="Comma 178 2" xfId="1286"/>
    <cellStyle name="Comma 179" xfId="1287"/>
    <cellStyle name="Comma 179 2" xfId="1288"/>
    <cellStyle name="Comma 18" xfId="1289"/>
    <cellStyle name="Comma 18 2" xfId="1290"/>
    <cellStyle name="Comma 18 2 2" xfId="1291"/>
    <cellStyle name="Comma 18 2 3" xfId="1292"/>
    <cellStyle name="Comma 18 2 3 2" xfId="1293"/>
    <cellStyle name="Comma 18 2 4" xfId="1294"/>
    <cellStyle name="Comma 18 3" xfId="1295"/>
    <cellStyle name="Comma 18 4" xfId="1296"/>
    <cellStyle name="Comma 18 4 2" xfId="1297"/>
    <cellStyle name="Comma 18 4 3" xfId="1298"/>
    <cellStyle name="Comma 180" xfId="1299"/>
    <cellStyle name="Comma 180 2" xfId="1300"/>
    <cellStyle name="Comma 181" xfId="1301"/>
    <cellStyle name="Comma 181 2" xfId="1302"/>
    <cellStyle name="Comma 182" xfId="1303"/>
    <cellStyle name="Comma 183" xfId="1304"/>
    <cellStyle name="Comma 184" xfId="1305"/>
    <cellStyle name="Comma 185" xfId="1306"/>
    <cellStyle name="Comma 186" xfId="1307"/>
    <cellStyle name="Comma 187" xfId="1308"/>
    <cellStyle name="Comma 188" xfId="1309"/>
    <cellStyle name="Comma 188 2" xfId="1310"/>
    <cellStyle name="Comma 189" xfId="1311"/>
    <cellStyle name="Comma 189 2" xfId="1312"/>
    <cellStyle name="Comma 19" xfId="1313"/>
    <cellStyle name="Comma 19 2" xfId="1314"/>
    <cellStyle name="Comma 19 2 2" xfId="1315"/>
    <cellStyle name="Comma 19 2 3" xfId="1316"/>
    <cellStyle name="Comma 19 2 3 2" xfId="1317"/>
    <cellStyle name="Comma 19 2 4" xfId="1318"/>
    <cellStyle name="Comma 19 3" xfId="1319"/>
    <cellStyle name="Comma 19 4" xfId="1320"/>
    <cellStyle name="Comma 19 4 2" xfId="1321"/>
    <cellStyle name="Comma 19 4 3" xfId="1322"/>
    <cellStyle name="Comma 190" xfId="1323"/>
    <cellStyle name="Comma 190 2" xfId="1324"/>
    <cellStyle name="Comma 191" xfId="1325"/>
    <cellStyle name="Comma 191 2" xfId="1326"/>
    <cellStyle name="Comma 192" xfId="1327"/>
    <cellStyle name="Comma 192 2" xfId="1328"/>
    <cellStyle name="Comma 193" xfId="1329"/>
    <cellStyle name="Comma 193 2" xfId="1330"/>
    <cellStyle name="Comma 194" xfId="1331"/>
    <cellStyle name="Comma 194 2" xfId="1332"/>
    <cellStyle name="Comma 195" xfId="1333"/>
    <cellStyle name="Comma 195 2" xfId="1334"/>
    <cellStyle name="Comma 196" xfId="1335"/>
    <cellStyle name="Comma 196 2" xfId="1336"/>
    <cellStyle name="Comma 197" xfId="1337"/>
    <cellStyle name="Comma 197 2" xfId="1338"/>
    <cellStyle name="Comma 198" xfId="1339"/>
    <cellStyle name="Comma 198 2" xfId="1340"/>
    <cellStyle name="Comma 199" xfId="1341"/>
    <cellStyle name="Comma 199 2" xfId="1342"/>
    <cellStyle name="Comma 2" xfId="1343"/>
    <cellStyle name="Comma 2 10" xfId="1344"/>
    <cellStyle name="Comma 2 10 2" xfId="1345"/>
    <cellStyle name="Comma 2 10 3" xfId="1346"/>
    <cellStyle name="Comma 2 10 3 2" xfId="1347"/>
    <cellStyle name="Comma 2 10 4" xfId="1348"/>
    <cellStyle name="Comma 2 10 4 2" xfId="1349"/>
    <cellStyle name="Comma 2 10 5" xfId="1350"/>
    <cellStyle name="Comma 2 10 5 2" xfId="1351"/>
    <cellStyle name="Comma 2 10 6" xfId="1352"/>
    <cellStyle name="Comma 2 11" xfId="1353"/>
    <cellStyle name="Comma 2 11 2" xfId="1354"/>
    <cellStyle name="Comma 2 11 3" xfId="1355"/>
    <cellStyle name="Comma 2 11 3 2" xfId="1356"/>
    <cellStyle name="Comma 2 12" xfId="1357"/>
    <cellStyle name="Comma 2 2" xfId="1358"/>
    <cellStyle name="Comma 2 2 2" xfId="1359"/>
    <cellStyle name="Comma 2 2 2 2" xfId="1360"/>
    <cellStyle name="Comma 2 2 2 3" xfId="1361"/>
    <cellStyle name="Comma 2 2 3" xfId="1362"/>
    <cellStyle name="Comma 2 2 3 2" xfId="1363"/>
    <cellStyle name="Comma 2 2 3 3" xfId="1364"/>
    <cellStyle name="Comma 2 2 3 3 2" xfId="1365"/>
    <cellStyle name="Comma 2 2 3 3 3" xfId="1366"/>
    <cellStyle name="Comma 2 2 3 3 4" xfId="1367"/>
    <cellStyle name="Comma 2 2 3 3 4 2" xfId="1368"/>
    <cellStyle name="Comma 2 2 3 3 5" xfId="1369"/>
    <cellStyle name="Comma 2 2 3 3 5 2" xfId="1370"/>
    <cellStyle name="Comma 2 2 3 3 6" xfId="1371"/>
    <cellStyle name="Comma 2 2 3 3 6 2" xfId="1372"/>
    <cellStyle name="Comma 2 2 3 3 6 2 2" xfId="1373"/>
    <cellStyle name="Comma 2 2 3 3 6 3" xfId="1374"/>
    <cellStyle name="Comma 2 2 3 3 6 3 2" xfId="1375"/>
    <cellStyle name="Comma 2 2 3 3 6 4" xfId="1376"/>
    <cellStyle name="Comma 2 2 3 4" xfId="1377"/>
    <cellStyle name="Comma 2 2 3 5" xfId="1378"/>
    <cellStyle name="Comma 2 2 3 6" xfId="1379"/>
    <cellStyle name="Comma 2 2 3 7" xfId="1380"/>
    <cellStyle name="Comma 2 2 3 7 2" xfId="1381"/>
    <cellStyle name="Comma 2 2 3 8" xfId="1382"/>
    <cellStyle name="Comma 2 2 3 8 2" xfId="1383"/>
    <cellStyle name="Comma 2 2 3 9" xfId="1384"/>
    <cellStyle name="Comma 2 2 3 9 2" xfId="1385"/>
    <cellStyle name="Comma 2 2 3 9 2 2" xfId="1386"/>
    <cellStyle name="Comma 2 2 3 9 3" xfId="1387"/>
    <cellStyle name="Comma 2 2 3 9 3 2" xfId="1388"/>
    <cellStyle name="Comma 2 2 3 9 4" xfId="1389"/>
    <cellStyle name="Comma 2 2 4" xfId="1390"/>
    <cellStyle name="Comma 2 2 4 2" xfId="1391"/>
    <cellStyle name="Comma 2 2 4 3" xfId="1392"/>
    <cellStyle name="Comma 2 2 4 3 2" xfId="1393"/>
    <cellStyle name="Comma 2 2 4 4" xfId="1394"/>
    <cellStyle name="Comma 2 2 4 4 2" xfId="1395"/>
    <cellStyle name="Comma 2 2 5" xfId="1396"/>
    <cellStyle name="Comma 2 3" xfId="1397"/>
    <cellStyle name="Comma 2 3 2" xfId="1398"/>
    <cellStyle name="Comma 2 3 2 2" xfId="1399"/>
    <cellStyle name="Comma 2 3 2 3" xfId="1400"/>
    <cellStyle name="Comma 2 3 2 3 2" xfId="1401"/>
    <cellStyle name="Comma 2 3 2 3 3" xfId="1402"/>
    <cellStyle name="Comma 2 3 2 3 3 2" xfId="1403"/>
    <cellStyle name="Comma 2 3 2 3 4" xfId="1404"/>
    <cellStyle name="Comma 2 3 2 4" xfId="1405"/>
    <cellStyle name="Comma 2 3 3" xfId="1406"/>
    <cellStyle name="Comma 2 4" xfId="1407"/>
    <cellStyle name="Comma 2 4 2" xfId="1408"/>
    <cellStyle name="Comma 2 4 2 2" xfId="1409"/>
    <cellStyle name="Comma 2 4 2 3" xfId="1410"/>
    <cellStyle name="Comma 2 4 2 4" xfId="1411"/>
    <cellStyle name="Comma 2 4 2 4 2" xfId="1412"/>
    <cellStyle name="Comma 2 4 3" xfId="1413"/>
    <cellStyle name="Comma 2 4 3 2" xfId="1414"/>
    <cellStyle name="Comma 2 4 4" xfId="1415"/>
    <cellStyle name="Comma 2 4 4 2" xfId="1416"/>
    <cellStyle name="Comma 2 4 5" xfId="1417"/>
    <cellStyle name="Comma 2 4 6" xfId="1418"/>
    <cellStyle name="Comma 2 4 6 2" xfId="1419"/>
    <cellStyle name="Comma 2 4 6 3" xfId="1420"/>
    <cellStyle name="Comma 2 4 6 4" xfId="1421"/>
    <cellStyle name="Comma 2 5" xfId="1422"/>
    <cellStyle name="Comma 2 6" xfId="1423"/>
    <cellStyle name="Comma 2 6 2" xfId="1424"/>
    <cellStyle name="Comma 2 6 3" xfId="1425"/>
    <cellStyle name="Comma 2 7" xfId="1426"/>
    <cellStyle name="Comma 2 7 2" xfId="1427"/>
    <cellStyle name="Comma 2 7 3" xfId="1428"/>
    <cellStyle name="Comma 2 8" xfId="1429"/>
    <cellStyle name="Comma 2 8 2" xfId="1430"/>
    <cellStyle name="Comma 2 8 3" xfId="1431"/>
    <cellStyle name="Comma 2 8 3 2" xfId="1432"/>
    <cellStyle name="Comma 2 8 3 3" xfId="1433"/>
    <cellStyle name="Comma 2 8 3 4" xfId="1434"/>
    <cellStyle name="Comma 2 8 3 4 2" xfId="1435"/>
    <cellStyle name="Comma 2 8 3 4 3" xfId="1436"/>
    <cellStyle name="Comma 2 9" xfId="1437"/>
    <cellStyle name="Comma 20" xfId="1438"/>
    <cellStyle name="Comma 20 2" xfId="1439"/>
    <cellStyle name="Comma 20 2 2" xfId="1440"/>
    <cellStyle name="Comma 20 2 3" xfId="1441"/>
    <cellStyle name="Comma 20 2 3 2" xfId="1442"/>
    <cellStyle name="Comma 20 2 4" xfId="1443"/>
    <cellStyle name="Comma 20 3" xfId="1444"/>
    <cellStyle name="Comma 20 4" xfId="1445"/>
    <cellStyle name="Comma 20 4 2" xfId="1446"/>
    <cellStyle name="Comma 20 4 3" xfId="1447"/>
    <cellStyle name="Comma 200" xfId="1448"/>
    <cellStyle name="Comma 200 2" xfId="1449"/>
    <cellStyle name="Comma 201" xfId="1450"/>
    <cellStyle name="Comma 202" xfId="1451"/>
    <cellStyle name="Comma 202 2" xfId="1452"/>
    <cellStyle name="Comma 203" xfId="1453"/>
    <cellStyle name="Comma 203 2" xfId="1454"/>
    <cellStyle name="Comma 204" xfId="1455"/>
    <cellStyle name="Comma 204 2" xfId="1456"/>
    <cellStyle name="Comma 205" xfId="1457"/>
    <cellStyle name="Comma 205 2" xfId="1458"/>
    <cellStyle name="Comma 205 3" xfId="1459"/>
    <cellStyle name="Comma 205 4" xfId="1460"/>
    <cellStyle name="Comma 205 4 2" xfId="1461"/>
    <cellStyle name="Comma 205 4 3" xfId="1462"/>
    <cellStyle name="Comma 206" xfId="1463"/>
    <cellStyle name="Comma 206 2" xfId="1464"/>
    <cellStyle name="Comma 206 3" xfId="1465"/>
    <cellStyle name="Comma 206 4" xfId="1466"/>
    <cellStyle name="Comma 206 4 2" xfId="1467"/>
    <cellStyle name="Comma 206 4 3" xfId="1468"/>
    <cellStyle name="Comma 207" xfId="1469"/>
    <cellStyle name="Comma 207 2" xfId="1470"/>
    <cellStyle name="Comma 207 3" xfId="1471"/>
    <cellStyle name="Comma 207 4" xfId="1472"/>
    <cellStyle name="Comma 207 4 2" xfId="1473"/>
    <cellStyle name="Comma 207 4 3" xfId="1474"/>
    <cellStyle name="Comma 208" xfId="1475"/>
    <cellStyle name="Comma 208 2" xfId="1476"/>
    <cellStyle name="Comma 208 3" xfId="1477"/>
    <cellStyle name="Comma 208 4" xfId="1478"/>
    <cellStyle name="Comma 208 4 2" xfId="1479"/>
    <cellStyle name="Comma 208 4 3" xfId="1480"/>
    <cellStyle name="Comma 209" xfId="1481"/>
    <cellStyle name="Comma 209 2" xfId="1482"/>
    <cellStyle name="Comma 209 2 2" xfId="1483"/>
    <cellStyle name="Comma 209 3" xfId="1484"/>
    <cellStyle name="Comma 209 3 2" xfId="1485"/>
    <cellStyle name="Comma 209 4" xfId="1486"/>
    <cellStyle name="Comma 209 4 2" xfId="1487"/>
    <cellStyle name="Comma 21" xfId="1488"/>
    <cellStyle name="Comma 21 2" xfId="1489"/>
    <cellStyle name="Comma 21 2 2" xfId="1490"/>
    <cellStyle name="Comma 21 2 3" xfId="1491"/>
    <cellStyle name="Comma 21 2 3 2" xfId="1492"/>
    <cellStyle name="Comma 21 2 4" xfId="1493"/>
    <cellStyle name="Comma 21 3" xfId="1494"/>
    <cellStyle name="Comma 21 4" xfId="1495"/>
    <cellStyle name="Comma 21 4 2" xfId="1496"/>
    <cellStyle name="Comma 21 4 3" xfId="1497"/>
    <cellStyle name="Comma 210" xfId="1498"/>
    <cellStyle name="Comma 210 2" xfId="1499"/>
    <cellStyle name="Comma 210 2 2" xfId="1500"/>
    <cellStyle name="Comma 210 3" xfId="1501"/>
    <cellStyle name="Comma 210 3 2" xfId="1502"/>
    <cellStyle name="Comma 210 4" xfId="1503"/>
    <cellStyle name="Comma 210 4 2" xfId="1504"/>
    <cellStyle name="Comma 211" xfId="1505"/>
    <cellStyle name="Comma 211 2" xfId="1506"/>
    <cellStyle name="Comma 211 2 2" xfId="1507"/>
    <cellStyle name="Comma 211 3" xfId="1508"/>
    <cellStyle name="Comma 211 3 2" xfId="1509"/>
    <cellStyle name="Comma 211 4" xfId="1510"/>
    <cellStyle name="Comma 211 4 2" xfId="1511"/>
    <cellStyle name="Comma 212" xfId="1512"/>
    <cellStyle name="Comma 212 2" xfId="1513"/>
    <cellStyle name="Comma 212 2 2" xfId="1514"/>
    <cellStyle name="Comma 212 3" xfId="1515"/>
    <cellStyle name="Comma 212 3 2" xfId="1516"/>
    <cellStyle name="Comma 212 4" xfId="1517"/>
    <cellStyle name="Comma 212 4 2" xfId="1518"/>
    <cellStyle name="Comma 213" xfId="1519"/>
    <cellStyle name="Comma 213 2" xfId="1520"/>
    <cellStyle name="Comma 213 2 2" xfId="1521"/>
    <cellStyle name="Comma 213 3" xfId="1522"/>
    <cellStyle name="Comma 213 3 2" xfId="1523"/>
    <cellStyle name="Comma 213 4" xfId="1524"/>
    <cellStyle name="Comma 213 4 2" xfId="1525"/>
    <cellStyle name="Comma 214" xfId="1526"/>
    <cellStyle name="Comma 214 2" xfId="1527"/>
    <cellStyle name="Comma 214 2 2" xfId="1528"/>
    <cellStyle name="Comma 214 3" xfId="1529"/>
    <cellStyle name="Comma 214 3 2" xfId="1530"/>
    <cellStyle name="Comma 214 4" xfId="1531"/>
    <cellStyle name="Comma 214 4 2" xfId="1532"/>
    <cellStyle name="Comma 215" xfId="1533"/>
    <cellStyle name="Comma 215 2" xfId="1534"/>
    <cellStyle name="Comma 215 2 2" xfId="1535"/>
    <cellStyle name="Comma 215 3" xfId="1536"/>
    <cellStyle name="Comma 215 3 2" xfId="1537"/>
    <cellStyle name="Comma 215 4" xfId="1538"/>
    <cellStyle name="Comma 215 4 2" xfId="1539"/>
    <cellStyle name="Comma 216" xfId="1540"/>
    <cellStyle name="Comma 216 2" xfId="1541"/>
    <cellStyle name="Comma 216 2 2" xfId="1542"/>
    <cellStyle name="Comma 216 3" xfId="1543"/>
    <cellStyle name="Comma 216 3 2" xfId="1544"/>
    <cellStyle name="Comma 216 4" xfId="1545"/>
    <cellStyle name="Comma 216 4 2" xfId="1546"/>
    <cellStyle name="Comma 217" xfId="1547"/>
    <cellStyle name="Comma 217 2" xfId="1548"/>
    <cellStyle name="Comma 217 2 2" xfId="1549"/>
    <cellStyle name="Comma 217 3" xfId="1550"/>
    <cellStyle name="Comma 217 3 2" xfId="1551"/>
    <cellStyle name="Comma 217 4" xfId="1552"/>
    <cellStyle name="Comma 217 4 2" xfId="1553"/>
    <cellStyle name="Comma 218" xfId="1554"/>
    <cellStyle name="Comma 218 2" xfId="1555"/>
    <cellStyle name="Comma 218 2 2" xfId="1556"/>
    <cellStyle name="Comma 218 3" xfId="1557"/>
    <cellStyle name="Comma 218 3 2" xfId="1558"/>
    <cellStyle name="Comma 218 4" xfId="1559"/>
    <cellStyle name="Comma 218 4 2" xfId="1560"/>
    <cellStyle name="Comma 219" xfId="1561"/>
    <cellStyle name="Comma 219 2" xfId="1562"/>
    <cellStyle name="Comma 219 2 2" xfId="1563"/>
    <cellStyle name="Comma 219 3" xfId="1564"/>
    <cellStyle name="Comma 219 3 2" xfId="1565"/>
    <cellStyle name="Comma 219 4" xfId="1566"/>
    <cellStyle name="Comma 219 4 2" xfId="1567"/>
    <cellStyle name="Comma 22" xfId="1568"/>
    <cellStyle name="Comma 22 2" xfId="1569"/>
    <cellStyle name="Comma 22 2 2" xfId="1570"/>
    <cellStyle name="Comma 22 2 3" xfId="1571"/>
    <cellStyle name="Comma 22 2 3 2" xfId="1572"/>
    <cellStyle name="Comma 22 2 4" xfId="1573"/>
    <cellStyle name="Comma 22 3" xfId="1574"/>
    <cellStyle name="Comma 22 4" xfId="1575"/>
    <cellStyle name="Comma 22 4 2" xfId="1576"/>
    <cellStyle name="Comma 22 4 3" xfId="1577"/>
    <cellStyle name="Comma 220" xfId="1578"/>
    <cellStyle name="Comma 220 2" xfId="1579"/>
    <cellStyle name="Comma 220 2 2" xfId="1580"/>
    <cellStyle name="Comma 220 3" xfId="1581"/>
    <cellStyle name="Comma 220 3 2" xfId="1582"/>
    <cellStyle name="Comma 220 4" xfId="1583"/>
    <cellStyle name="Comma 220 4 2" xfId="1584"/>
    <cellStyle name="Comma 221" xfId="1585"/>
    <cellStyle name="Comma 221 2" xfId="1586"/>
    <cellStyle name="Comma 221 2 2" xfId="1587"/>
    <cellStyle name="Comma 221 3" xfId="1588"/>
    <cellStyle name="Comma 221 3 2" xfId="1589"/>
    <cellStyle name="Comma 221 4" xfId="1590"/>
    <cellStyle name="Comma 221 4 2" xfId="1591"/>
    <cellStyle name="Comma 222" xfId="1592"/>
    <cellStyle name="Comma 222 2" xfId="1593"/>
    <cellStyle name="Comma 222 2 2" xfId="1594"/>
    <cellStyle name="Comma 222 3" xfId="1595"/>
    <cellStyle name="Comma 222 3 2" xfId="1596"/>
    <cellStyle name="Comma 222 4" xfId="1597"/>
    <cellStyle name="Comma 222 4 2" xfId="1598"/>
    <cellStyle name="Comma 223" xfId="1599"/>
    <cellStyle name="Comma 223 2" xfId="1600"/>
    <cellStyle name="Comma 223 2 2" xfId="1601"/>
    <cellStyle name="Comma 223 3" xfId="1602"/>
    <cellStyle name="Comma 223 3 2" xfId="1603"/>
    <cellStyle name="Comma 223 4" xfId="1604"/>
    <cellStyle name="Comma 223 4 2" xfId="1605"/>
    <cellStyle name="Comma 224" xfId="1606"/>
    <cellStyle name="Comma 224 2" xfId="1607"/>
    <cellStyle name="Comma 224 3" xfId="1608"/>
    <cellStyle name="Comma 224 4" xfId="1609"/>
    <cellStyle name="Comma 224 4 2" xfId="1610"/>
    <cellStyle name="Comma 224 4 3" xfId="1611"/>
    <cellStyle name="Comma 225" xfId="1612"/>
    <cellStyle name="Comma 225 2" xfId="1613"/>
    <cellStyle name="Comma 225 2 2" xfId="1614"/>
    <cellStyle name="Comma 225 3" xfId="1615"/>
    <cellStyle name="Comma 225 4" xfId="1616"/>
    <cellStyle name="Comma 226" xfId="1617"/>
    <cellStyle name="Comma 226 2" xfId="1618"/>
    <cellStyle name="Comma 226 2 2" xfId="1619"/>
    <cellStyle name="Comma 226 3" xfId="1620"/>
    <cellStyle name="Comma 226 4" xfId="1621"/>
    <cellStyle name="Comma 227" xfId="1622"/>
    <cellStyle name="Comma 227 2" xfId="1623"/>
    <cellStyle name="Comma 227 3" xfId="1624"/>
    <cellStyle name="Comma 227 4" xfId="1625"/>
    <cellStyle name="Comma 227 5" xfId="1626"/>
    <cellStyle name="Comma 227 5 2" xfId="1627"/>
    <cellStyle name="Comma 227 5 3" xfId="1628"/>
    <cellStyle name="Comma 228" xfId="1629"/>
    <cellStyle name="Comma 228 2" xfId="1630"/>
    <cellStyle name="Comma 228 3" xfId="1631"/>
    <cellStyle name="Comma 228 4" xfId="1632"/>
    <cellStyle name="Comma 228 4 2" xfId="1633"/>
    <cellStyle name="Comma 228 4 3" xfId="1634"/>
    <cellStyle name="Comma 229" xfId="1635"/>
    <cellStyle name="Comma 23" xfId="1636"/>
    <cellStyle name="Comma 23 2" xfId="1637"/>
    <cellStyle name="Comma 23 2 2" xfId="1638"/>
    <cellStyle name="Comma 23 2 3" xfId="1639"/>
    <cellStyle name="Comma 23 2 3 2" xfId="1640"/>
    <cellStyle name="Comma 23 2 4" xfId="1641"/>
    <cellStyle name="Comma 23 3" xfId="1642"/>
    <cellStyle name="Comma 23 4" xfId="1643"/>
    <cellStyle name="Comma 23 4 2" xfId="1644"/>
    <cellStyle name="Comma 23 4 3" xfId="1645"/>
    <cellStyle name="Comma 230" xfId="1646"/>
    <cellStyle name="Comma 231" xfId="1647"/>
    <cellStyle name="Comma 232" xfId="1648"/>
    <cellStyle name="Comma 233" xfId="1649"/>
    <cellStyle name="Comma 234" xfId="1650"/>
    <cellStyle name="Comma 235" xfId="1651"/>
    <cellStyle name="Comma 236" xfId="1652"/>
    <cellStyle name="Comma 237" xfId="1653"/>
    <cellStyle name="Comma 238" xfId="1654"/>
    <cellStyle name="Comma 239" xfId="1655"/>
    <cellStyle name="Comma 24" xfId="1656"/>
    <cellStyle name="Comma 24 2" xfId="1657"/>
    <cellStyle name="Comma 24 2 2" xfId="1658"/>
    <cellStyle name="Comma 24 2 3" xfId="1659"/>
    <cellStyle name="Comma 24 2 3 2" xfId="1660"/>
    <cellStyle name="Comma 24 2 4" xfId="1661"/>
    <cellStyle name="Comma 24 3" xfId="1662"/>
    <cellStyle name="Comma 24 4" xfId="1663"/>
    <cellStyle name="Comma 24 5" xfId="1664"/>
    <cellStyle name="Comma 24 5 2" xfId="1665"/>
    <cellStyle name="Comma 24 5 3" xfId="1666"/>
    <cellStyle name="Comma 240" xfId="1667"/>
    <cellStyle name="Comma 241" xfId="1668"/>
    <cellStyle name="Comma 242" xfId="1669"/>
    <cellStyle name="Comma 243" xfId="1670"/>
    <cellStyle name="Comma 243 2" xfId="1671"/>
    <cellStyle name="Comma 243 2 2" xfId="1672"/>
    <cellStyle name="Comma 243 3" xfId="1673"/>
    <cellStyle name="Comma 243 3 2" xfId="1674"/>
    <cellStyle name="Comma 243 4" xfId="1675"/>
    <cellStyle name="Comma 243 4 2" xfId="1676"/>
    <cellStyle name="Comma 244" xfId="1677"/>
    <cellStyle name="Comma 244 2" xfId="1678"/>
    <cellStyle name="Comma 244 2 2" xfId="1679"/>
    <cellStyle name="Comma 244 3" xfId="1680"/>
    <cellStyle name="Comma 244 3 2" xfId="1681"/>
    <cellStyle name="Comma 244 4" xfId="1682"/>
    <cellStyle name="Comma 244 4 2" xfId="1683"/>
    <cellStyle name="Comma 245" xfId="1684"/>
    <cellStyle name="Comma 245 2" xfId="1685"/>
    <cellStyle name="Comma 245 2 2" xfId="1686"/>
    <cellStyle name="Comma 245 3" xfId="1687"/>
    <cellStyle name="Comma 245 3 2" xfId="1688"/>
    <cellStyle name="Comma 245 4" xfId="1689"/>
    <cellStyle name="Comma 245 4 2" xfId="1690"/>
    <cellStyle name="Comma 246" xfId="1691"/>
    <cellStyle name="Comma 246 2" xfId="1692"/>
    <cellStyle name="Comma 246 2 2" xfId="1693"/>
    <cellStyle name="Comma 246 3" xfId="1694"/>
    <cellStyle name="Comma 246 3 2" xfId="1695"/>
    <cellStyle name="Comma 246 4" xfId="1696"/>
    <cellStyle name="Comma 246 4 2" xfId="1697"/>
    <cellStyle name="Comma 247" xfId="1698"/>
    <cellStyle name="Comma 247 2" xfId="1699"/>
    <cellStyle name="Comma 247 2 2" xfId="1700"/>
    <cellStyle name="Comma 247 3" xfId="1701"/>
    <cellStyle name="Comma 247 3 2" xfId="1702"/>
    <cellStyle name="Comma 247 4" xfId="1703"/>
    <cellStyle name="Comma 247 4 2" xfId="1704"/>
    <cellStyle name="Comma 248" xfId="1705"/>
    <cellStyle name="Comma 248 2" xfId="1706"/>
    <cellStyle name="Comma 248 2 2" xfId="1707"/>
    <cellStyle name="Comma 248 3" xfId="1708"/>
    <cellStyle name="Comma 248 3 2" xfId="1709"/>
    <cellStyle name="Comma 248 4" xfId="1710"/>
    <cellStyle name="Comma 248 4 2" xfId="1711"/>
    <cellStyle name="Comma 249" xfId="1712"/>
    <cellStyle name="Comma 249 2" xfId="1713"/>
    <cellStyle name="Comma 249 2 2" xfId="1714"/>
    <cellStyle name="Comma 249 3" xfId="1715"/>
    <cellStyle name="Comma 249 3 2" xfId="1716"/>
    <cellStyle name="Comma 249 4" xfId="1717"/>
    <cellStyle name="Comma 249 4 2" xfId="1718"/>
    <cellStyle name="Comma 25" xfId="1719"/>
    <cellStyle name="Comma 25 2" xfId="1720"/>
    <cellStyle name="Comma 25 2 2" xfId="1721"/>
    <cellStyle name="Comma 25 2 3" xfId="1722"/>
    <cellStyle name="Comma 25 2 3 2" xfId="1723"/>
    <cellStyle name="Comma 25 2 4" xfId="1724"/>
    <cellStyle name="Comma 25 3" xfId="1725"/>
    <cellStyle name="Comma 25 4" xfId="1726"/>
    <cellStyle name="Comma 25 5" xfId="1727"/>
    <cellStyle name="Comma 25 5 2" xfId="1728"/>
    <cellStyle name="Comma 25 5 3" xfId="1729"/>
    <cellStyle name="Comma 250" xfId="1730"/>
    <cellStyle name="Comma 250 2" xfId="1731"/>
    <cellStyle name="Comma 250 2 2" xfId="1732"/>
    <cellStyle name="Comma 250 3" xfId="1733"/>
    <cellStyle name="Comma 250 3 2" xfId="1734"/>
    <cellStyle name="Comma 250 4" xfId="1735"/>
    <cellStyle name="Comma 250 4 2" xfId="1736"/>
    <cellStyle name="Comma 251" xfId="1737"/>
    <cellStyle name="Comma 251 2" xfId="1738"/>
    <cellStyle name="Comma 251 2 2" xfId="1739"/>
    <cellStyle name="Comma 251 3" xfId="1740"/>
    <cellStyle name="Comma 251 3 2" xfId="1741"/>
    <cellStyle name="Comma 251 4" xfId="1742"/>
    <cellStyle name="Comma 251 4 2" xfId="1743"/>
    <cellStyle name="Comma 252" xfId="1744"/>
    <cellStyle name="Comma 252 2" xfId="1745"/>
    <cellStyle name="Comma 252 2 2" xfId="1746"/>
    <cellStyle name="Comma 252 3" xfId="1747"/>
    <cellStyle name="Comma 252 3 2" xfId="1748"/>
    <cellStyle name="Comma 252 4" xfId="1749"/>
    <cellStyle name="Comma 252 4 2" xfId="1750"/>
    <cellStyle name="Comma 253" xfId="1751"/>
    <cellStyle name="Comma 253 2" xfId="1752"/>
    <cellStyle name="Comma 253 2 2" xfId="1753"/>
    <cellStyle name="Comma 253 3" xfId="1754"/>
    <cellStyle name="Comma 253 3 2" xfId="1755"/>
    <cellStyle name="Comma 253 4" xfId="1756"/>
    <cellStyle name="Comma 253 4 2" xfId="1757"/>
    <cellStyle name="Comma 254" xfId="1758"/>
    <cellStyle name="Comma 254 2" xfId="1759"/>
    <cellStyle name="Comma 254 2 2" xfId="1760"/>
    <cellStyle name="Comma 254 3" xfId="1761"/>
    <cellStyle name="Comma 254 3 2" xfId="1762"/>
    <cellStyle name="Comma 254 4" xfId="1763"/>
    <cellStyle name="Comma 254 4 2" xfId="1764"/>
    <cellStyle name="Comma 255" xfId="1765"/>
    <cellStyle name="Comma 255 2" xfId="1766"/>
    <cellStyle name="Comma 255 2 2" xfId="1767"/>
    <cellStyle name="Comma 255 3" xfId="1768"/>
    <cellStyle name="Comma 255 3 2" xfId="1769"/>
    <cellStyle name="Comma 255 4" xfId="1770"/>
    <cellStyle name="Comma 255 4 2" xfId="1771"/>
    <cellStyle name="Comma 256" xfId="1772"/>
    <cellStyle name="Comma 256 2" xfId="1773"/>
    <cellStyle name="Comma 256 2 2" xfId="1774"/>
    <cellStyle name="Comma 256 3" xfId="1775"/>
    <cellStyle name="Comma 256 3 2" xfId="1776"/>
    <cellStyle name="Comma 256 4" xfId="1777"/>
    <cellStyle name="Comma 256 4 2" xfId="1778"/>
    <cellStyle name="Comma 257" xfId="1779"/>
    <cellStyle name="Comma 257 2" xfId="1780"/>
    <cellStyle name="Comma 257 2 2" xfId="1781"/>
    <cellStyle name="Comma 257 3" xfId="1782"/>
    <cellStyle name="Comma 257 3 2" xfId="1783"/>
    <cellStyle name="Comma 257 4" xfId="1784"/>
    <cellStyle name="Comma 257 4 2" xfId="1785"/>
    <cellStyle name="Comma 258" xfId="1786"/>
    <cellStyle name="Comma 258 2" xfId="1787"/>
    <cellStyle name="Comma 258 2 2" xfId="1788"/>
    <cellStyle name="Comma 258 3" xfId="1789"/>
    <cellStyle name="Comma 258 3 2" xfId="1790"/>
    <cellStyle name="Comma 258 4" xfId="1791"/>
    <cellStyle name="Comma 258 4 2" xfId="1792"/>
    <cellStyle name="Comma 259" xfId="1793"/>
    <cellStyle name="Comma 259 2" xfId="1794"/>
    <cellStyle name="Comma 259 2 2" xfId="1795"/>
    <cellStyle name="Comma 259 3" xfId="1796"/>
    <cellStyle name="Comma 259 3 2" xfId="1797"/>
    <cellStyle name="Comma 259 4" xfId="1798"/>
    <cellStyle name="Comma 259 4 2" xfId="1799"/>
    <cellStyle name="Comma 26" xfId="1800"/>
    <cellStyle name="Comma 26 2" xfId="1801"/>
    <cellStyle name="Comma 26 3" xfId="1802"/>
    <cellStyle name="Comma 26 3 2" xfId="1803"/>
    <cellStyle name="Comma 260" xfId="1804"/>
    <cellStyle name="Comma 260 2" xfId="1805"/>
    <cellStyle name="Comma 260 2 2" xfId="1806"/>
    <cellStyle name="Comma 260 3" xfId="1807"/>
    <cellStyle name="Comma 260 3 2" xfId="1808"/>
    <cellStyle name="Comma 260 4" xfId="1809"/>
    <cellStyle name="Comma 260 4 2" xfId="1810"/>
    <cellStyle name="Comma 261" xfId="1811"/>
    <cellStyle name="Comma 261 2" xfId="1812"/>
    <cellStyle name="Comma 261 2 2" xfId="1813"/>
    <cellStyle name="Comma 261 3" xfId="1814"/>
    <cellStyle name="Comma 261 3 2" xfId="1815"/>
    <cellStyle name="Comma 261 4" xfId="1816"/>
    <cellStyle name="Comma 261 4 2" xfId="1817"/>
    <cellStyle name="Comma 262" xfId="1818"/>
    <cellStyle name="Comma 262 2" xfId="1819"/>
    <cellStyle name="Comma 262 2 2" xfId="1820"/>
    <cellStyle name="Comma 262 3" xfId="1821"/>
    <cellStyle name="Comma 262 3 2" xfId="1822"/>
    <cellStyle name="Comma 262 4" xfId="1823"/>
    <cellStyle name="Comma 262 4 2" xfId="1824"/>
    <cellStyle name="Comma 263" xfId="1825"/>
    <cellStyle name="Comma 263 2" xfId="1826"/>
    <cellStyle name="Comma 263 2 2" xfId="1827"/>
    <cellStyle name="Comma 263 3" xfId="1828"/>
    <cellStyle name="Comma 263 3 2" xfId="1829"/>
    <cellStyle name="Comma 263 4" xfId="1830"/>
    <cellStyle name="Comma 263 4 2" xfId="1831"/>
    <cellStyle name="Comma 264" xfId="1832"/>
    <cellStyle name="Comma 264 2" xfId="1833"/>
    <cellStyle name="Comma 264 2 2" xfId="1834"/>
    <cellStyle name="Comma 264 3" xfId="1835"/>
    <cellStyle name="Comma 264 3 2" xfId="1836"/>
    <cellStyle name="Comma 264 4" xfId="1837"/>
    <cellStyle name="Comma 264 4 2" xfId="1838"/>
    <cellStyle name="Comma 265" xfId="1839"/>
    <cellStyle name="Comma 265 2" xfId="1840"/>
    <cellStyle name="Comma 265 2 2" xfId="1841"/>
    <cellStyle name="Comma 265 3" xfId="1842"/>
    <cellStyle name="Comma 265 3 2" xfId="1843"/>
    <cellStyle name="Comma 265 4" xfId="1844"/>
    <cellStyle name="Comma 265 4 2" xfId="1845"/>
    <cellStyle name="Comma 266" xfId="1846"/>
    <cellStyle name="Comma 266 2" xfId="1847"/>
    <cellStyle name="Comma 266 2 2" xfId="1848"/>
    <cellStyle name="Comma 266 3" xfId="1849"/>
    <cellStyle name="Comma 266 3 2" xfId="1850"/>
    <cellStyle name="Comma 266 4" xfId="1851"/>
    <cellStyle name="Comma 266 4 2" xfId="1852"/>
    <cellStyle name="Comma 267" xfId="1853"/>
    <cellStyle name="Comma 267 2" xfId="1854"/>
    <cellStyle name="Comma 267 2 2" xfId="1855"/>
    <cellStyle name="Comma 267 3" xfId="1856"/>
    <cellStyle name="Comma 267 3 2" xfId="1857"/>
    <cellStyle name="Comma 267 4" xfId="1858"/>
    <cellStyle name="Comma 267 4 2" xfId="1859"/>
    <cellStyle name="Comma 268" xfId="1860"/>
    <cellStyle name="Comma 268 2" xfId="1861"/>
    <cellStyle name="Comma 268 2 2" xfId="1862"/>
    <cellStyle name="Comma 268 3" xfId="1863"/>
    <cellStyle name="Comma 268 3 2" xfId="1864"/>
    <cellStyle name="Comma 268 4" xfId="1865"/>
    <cellStyle name="Comma 268 4 2" xfId="1866"/>
    <cellStyle name="Comma 269" xfId="1867"/>
    <cellStyle name="Comma 269 2" xfId="1868"/>
    <cellStyle name="Comma 269 2 2" xfId="1869"/>
    <cellStyle name="Comma 269 3" xfId="1870"/>
    <cellStyle name="Comma 269 3 2" xfId="1871"/>
    <cellStyle name="Comma 269 4" xfId="1872"/>
    <cellStyle name="Comma 269 4 2" xfId="1873"/>
    <cellStyle name="Comma 27" xfId="1874"/>
    <cellStyle name="Comma 27 2" xfId="1875"/>
    <cellStyle name="Comma 27 2 2" xfId="1876"/>
    <cellStyle name="Comma 27 2 3" xfId="1877"/>
    <cellStyle name="Comma 27 3" xfId="1878"/>
    <cellStyle name="Comma 27 3 2" xfId="1879"/>
    <cellStyle name="Comma 27 4" xfId="1880"/>
    <cellStyle name="Comma 27 4 2" xfId="1881"/>
    <cellStyle name="Comma 270" xfId="1882"/>
    <cellStyle name="Comma 270 2" xfId="1883"/>
    <cellStyle name="Comma 270 2 2" xfId="1884"/>
    <cellStyle name="Comma 270 3" xfId="1885"/>
    <cellStyle name="Comma 270 3 2" xfId="1886"/>
    <cellStyle name="Comma 270 4" xfId="1887"/>
    <cellStyle name="Comma 270 4 2" xfId="1888"/>
    <cellStyle name="Comma 271" xfId="1889"/>
    <cellStyle name="Comma 271 2" xfId="1890"/>
    <cellStyle name="Comma 271 2 2" xfId="1891"/>
    <cellStyle name="Comma 271 3" xfId="1892"/>
    <cellStyle name="Comma 271 3 2" xfId="1893"/>
    <cellStyle name="Comma 271 4" xfId="1894"/>
    <cellStyle name="Comma 271 4 2" xfId="1895"/>
    <cellStyle name="Comma 272" xfId="1896"/>
    <cellStyle name="Comma 272 2" xfId="1897"/>
    <cellStyle name="Comma 272 2 2" xfId="1898"/>
    <cellStyle name="Comma 272 3" xfId="1899"/>
    <cellStyle name="Comma 272 3 2" xfId="1900"/>
    <cellStyle name="Comma 272 4" xfId="1901"/>
    <cellStyle name="Comma 272 4 2" xfId="1902"/>
    <cellStyle name="Comma 273" xfId="1903"/>
    <cellStyle name="Comma 273 2" xfId="1904"/>
    <cellStyle name="Comma 273 2 2" xfId="1905"/>
    <cellStyle name="Comma 273 3" xfId="1906"/>
    <cellStyle name="Comma 273 3 2" xfId="1907"/>
    <cellStyle name="Comma 273 4" xfId="1908"/>
    <cellStyle name="Comma 273 4 2" xfId="1909"/>
    <cellStyle name="Comma 274" xfId="1910"/>
    <cellStyle name="Comma 274 2" xfId="1911"/>
    <cellStyle name="Comma 274 2 2" xfId="1912"/>
    <cellStyle name="Comma 274 3" xfId="1913"/>
    <cellStyle name="Comma 274 3 2" xfId="1914"/>
    <cellStyle name="Comma 274 4" xfId="1915"/>
    <cellStyle name="Comma 274 4 2" xfId="1916"/>
    <cellStyle name="Comma 275" xfId="1917"/>
    <cellStyle name="Comma 275 2" xfId="1918"/>
    <cellStyle name="Comma 275 2 2" xfId="1919"/>
    <cellStyle name="Comma 275 3" xfId="1920"/>
    <cellStyle name="Comma 275 3 2" xfId="1921"/>
    <cellStyle name="Comma 275 4" xfId="1922"/>
    <cellStyle name="Comma 275 4 2" xfId="1923"/>
    <cellStyle name="Comma 276" xfId="1924"/>
    <cellStyle name="Comma 276 2" xfId="1925"/>
    <cellStyle name="Comma 276 2 2" xfId="1926"/>
    <cellStyle name="Comma 276 3" xfId="1927"/>
    <cellStyle name="Comma 276 3 2" xfId="1928"/>
    <cellStyle name="Comma 276 4" xfId="1929"/>
    <cellStyle name="Comma 276 4 2" xfId="1930"/>
    <cellStyle name="Comma 277" xfId="1931"/>
    <cellStyle name="Comma 277 2" xfId="1932"/>
    <cellStyle name="Comma 277 2 2" xfId="1933"/>
    <cellStyle name="Comma 277 3" xfId="1934"/>
    <cellStyle name="Comma 277 4" xfId="1935"/>
    <cellStyle name="Comma 277 4 2" xfId="1936"/>
    <cellStyle name="Comma 277 5" xfId="1937"/>
    <cellStyle name="Comma 277 5 2" xfId="1938"/>
    <cellStyle name="Comma 278" xfId="1939"/>
    <cellStyle name="Comma 278 2" xfId="1940"/>
    <cellStyle name="Comma 278 2 2" xfId="1941"/>
    <cellStyle name="Comma 278 3" xfId="1942"/>
    <cellStyle name="Comma 278 4" xfId="1943"/>
    <cellStyle name="Comma 278 4 2" xfId="1944"/>
    <cellStyle name="Comma 278 5" xfId="1945"/>
    <cellStyle name="Comma 278 5 2" xfId="1946"/>
    <cellStyle name="Comma 279" xfId="1947"/>
    <cellStyle name="Comma 279 2" xfId="1948"/>
    <cellStyle name="Comma 279 2 2" xfId="1949"/>
    <cellStyle name="Comma 279 3" xfId="1950"/>
    <cellStyle name="Comma 279 3 2" xfId="1951"/>
    <cellStyle name="Comma 279 4" xfId="1952"/>
    <cellStyle name="Comma 279 4 2" xfId="1953"/>
    <cellStyle name="Comma 28" xfId="1954"/>
    <cellStyle name="Comma 28 2" xfId="1955"/>
    <cellStyle name="Comma 28 2 2" xfId="1956"/>
    <cellStyle name="Comma 28 2 3" xfId="1957"/>
    <cellStyle name="Comma 28 3" xfId="1958"/>
    <cellStyle name="Comma 28 3 2" xfId="1959"/>
    <cellStyle name="Comma 28 4" xfId="1960"/>
    <cellStyle name="Comma 28 4 2" xfId="1961"/>
    <cellStyle name="Comma 280" xfId="1962"/>
    <cellStyle name="Comma 280 2" xfId="1963"/>
    <cellStyle name="Comma 280 2 2" xfId="1964"/>
    <cellStyle name="Comma 280 3" xfId="1965"/>
    <cellStyle name="Comma 280 3 2" xfId="1966"/>
    <cellStyle name="Comma 281" xfId="1967"/>
    <cellStyle name="Comma 281 2" xfId="1968"/>
    <cellStyle name="Comma 281 2 2" xfId="1969"/>
    <cellStyle name="Comma 281 3" xfId="1970"/>
    <cellStyle name="Comma 281 3 2" xfId="1971"/>
    <cellStyle name="Comma 282" xfId="1972"/>
    <cellStyle name="Comma 282 2" xfId="1973"/>
    <cellStyle name="Comma 282 3" xfId="1974"/>
    <cellStyle name="Comma 282 4" xfId="1975"/>
    <cellStyle name="Comma 282 4 2" xfId="1976"/>
    <cellStyle name="Comma 282 4 3" xfId="1977"/>
    <cellStyle name="Comma 282 5" xfId="1978"/>
    <cellStyle name="Comma 283" xfId="1979"/>
    <cellStyle name="Comma 283 2" xfId="1980"/>
    <cellStyle name="Comma 283 3" xfId="1981"/>
    <cellStyle name="Comma 283 4" xfId="1982"/>
    <cellStyle name="Comma 283 4 2" xfId="1983"/>
    <cellStyle name="Comma 283 4 3" xfId="1984"/>
    <cellStyle name="Comma 283 5" xfId="1985"/>
    <cellStyle name="Comma 284" xfId="1986"/>
    <cellStyle name="Comma 284 2" xfId="1987"/>
    <cellStyle name="Comma 284 2 2" xfId="1988"/>
    <cellStyle name="Comma 284 3" xfId="1989"/>
    <cellStyle name="Comma 284 4" xfId="1990"/>
    <cellStyle name="Comma 284 4 2" xfId="1991"/>
    <cellStyle name="Comma 284 4 3" xfId="1992"/>
    <cellStyle name="Comma 285" xfId="1993"/>
    <cellStyle name="Comma 285 2" xfId="1994"/>
    <cellStyle name="Comma 286" xfId="1995"/>
    <cellStyle name="Comma 286 2" xfId="1996"/>
    <cellStyle name="Comma 286 3" xfId="1997"/>
    <cellStyle name="Comma 286 3 2" xfId="1998"/>
    <cellStyle name="Comma 286 4" xfId="1999"/>
    <cellStyle name="Comma 286 4 2" xfId="2000"/>
    <cellStyle name="Comma 286 5" xfId="2001"/>
    <cellStyle name="Comma 287" xfId="2002"/>
    <cellStyle name="Comma 287 2" xfId="2003"/>
    <cellStyle name="Comma 287 3" xfId="2004"/>
    <cellStyle name="Comma 287 4" xfId="2005"/>
    <cellStyle name="Comma 287 4 2" xfId="2006"/>
    <cellStyle name="Comma 287 5" xfId="2007"/>
    <cellStyle name="Comma 287 5 2" xfId="2008"/>
    <cellStyle name="Comma 288" xfId="2009"/>
    <cellStyle name="Comma 288 2" xfId="2010"/>
    <cellStyle name="Comma 288 2 2" xfId="2011"/>
    <cellStyle name="Comma 288 3" xfId="2012"/>
    <cellStyle name="Comma 288 3 2" xfId="2013"/>
    <cellStyle name="Comma 288 4" xfId="2014"/>
    <cellStyle name="Comma 288 4 2" xfId="2015"/>
    <cellStyle name="Comma 288 5" xfId="2016"/>
    <cellStyle name="Comma 289" xfId="2017"/>
    <cellStyle name="Comma 289 2" xfId="2018"/>
    <cellStyle name="Comma 289 2 2" xfId="2019"/>
    <cellStyle name="Comma 289 3" xfId="2020"/>
    <cellStyle name="Comma 289 3 2" xfId="2021"/>
    <cellStyle name="Comma 289 4" xfId="2022"/>
    <cellStyle name="Comma 289 4 2" xfId="2023"/>
    <cellStyle name="Comma 289 5" xfId="2024"/>
    <cellStyle name="Comma 29" xfId="2025"/>
    <cellStyle name="Comma 29 2" xfId="2026"/>
    <cellStyle name="Comma 29 2 2" xfId="2027"/>
    <cellStyle name="Comma 29 2 3" xfId="2028"/>
    <cellStyle name="Comma 29 3" xfId="2029"/>
    <cellStyle name="Comma 29 3 2" xfId="2030"/>
    <cellStyle name="Comma 29 4" xfId="2031"/>
    <cellStyle name="Comma 29 4 2" xfId="2032"/>
    <cellStyle name="Comma 290" xfId="2033"/>
    <cellStyle name="Comma 290 2" xfId="2034"/>
    <cellStyle name="Comma 290 2 2" xfId="2035"/>
    <cellStyle name="Comma 290 3" xfId="2036"/>
    <cellStyle name="Comma 290 3 2" xfId="2037"/>
    <cellStyle name="Comma 290 4" xfId="2038"/>
    <cellStyle name="Comma 290 4 2" xfId="2039"/>
    <cellStyle name="Comma 290 5" xfId="2040"/>
    <cellStyle name="Comma 291" xfId="2041"/>
    <cellStyle name="Comma 291 2" xfId="2042"/>
    <cellStyle name="Comma 291 2 2" xfId="2043"/>
    <cellStyle name="Comma 291 3" xfId="2044"/>
    <cellStyle name="Comma 291 3 2" xfId="2045"/>
    <cellStyle name="Comma 291 4" xfId="2046"/>
    <cellStyle name="Comma 291 4 2" xfId="2047"/>
    <cellStyle name="Comma 291 5" xfId="2048"/>
    <cellStyle name="Comma 292" xfId="2049"/>
    <cellStyle name="Comma 292 2" xfId="2050"/>
    <cellStyle name="Comma 292 2 2" xfId="2051"/>
    <cellStyle name="Comma 292 3" xfId="2052"/>
    <cellStyle name="Comma 292 3 2" xfId="2053"/>
    <cellStyle name="Comma 292 4" xfId="2054"/>
    <cellStyle name="Comma 292 4 2" xfId="2055"/>
    <cellStyle name="Comma 293" xfId="2056"/>
    <cellStyle name="Comma 293 2" xfId="2057"/>
    <cellStyle name="Comma 293 3" xfId="2058"/>
    <cellStyle name="Comma 294" xfId="2059"/>
    <cellStyle name="Comma 294 2" xfId="2060"/>
    <cellStyle name="Comma 294 3" xfId="2061"/>
    <cellStyle name="Comma 295" xfId="2062"/>
    <cellStyle name="Comma 295 2" xfId="2063"/>
    <cellStyle name="Comma 295 3" xfId="2064"/>
    <cellStyle name="Comma 296" xfId="2065"/>
    <cellStyle name="Comma 296 2" xfId="2066"/>
    <cellStyle name="Comma 296 2 2" xfId="2067"/>
    <cellStyle name="Comma 296 3" xfId="2068"/>
    <cellStyle name="Comma 296 3 2" xfId="2069"/>
    <cellStyle name="Comma 296 4" xfId="2070"/>
    <cellStyle name="Comma 296 4 2" xfId="2071"/>
    <cellStyle name="Comma 296 5" xfId="2072"/>
    <cellStyle name="Comma 297" xfId="2073"/>
    <cellStyle name="Comma 297 2" xfId="2074"/>
    <cellStyle name="Comma 297 2 2" xfId="2075"/>
    <cellStyle name="Comma 297 3" xfId="2076"/>
    <cellStyle name="Comma 297 3 2" xfId="2077"/>
    <cellStyle name="Comma 297 4" xfId="2078"/>
    <cellStyle name="Comma 297 4 2" xfId="2079"/>
    <cellStyle name="Comma 297 5" xfId="2080"/>
    <cellStyle name="Comma 298" xfId="2081"/>
    <cellStyle name="Comma 298 2" xfId="2082"/>
    <cellStyle name="Comma 298 2 2" xfId="2083"/>
    <cellStyle name="Comma 298 3" xfId="2084"/>
    <cellStyle name="Comma 298 3 2" xfId="2085"/>
    <cellStyle name="Comma 298 4" xfId="2086"/>
    <cellStyle name="Comma 298 4 2" xfId="2087"/>
    <cellStyle name="Comma 298 5" xfId="2088"/>
    <cellStyle name="Comma 299" xfId="2089"/>
    <cellStyle name="Comma 299 2" xfId="2090"/>
    <cellStyle name="Comma 299 2 2" xfId="2091"/>
    <cellStyle name="Comma 299 3" xfId="2092"/>
    <cellStyle name="Comma 299 3 2" xfId="2093"/>
    <cellStyle name="Comma 299 4" xfId="2094"/>
    <cellStyle name="Comma 299 4 2" xfId="2095"/>
    <cellStyle name="Comma 299 5" xfId="2096"/>
    <cellStyle name="Comma 3" xfId="2097"/>
    <cellStyle name="Comma 3 10" xfId="2098"/>
    <cellStyle name="Comma 3 2" xfId="2099"/>
    <cellStyle name="Comma 3 2 2" xfId="2100"/>
    <cellStyle name="Comma 3 2 2 2" xfId="2101"/>
    <cellStyle name="Comma 3 2 2 2 2" xfId="2102"/>
    <cellStyle name="Comma 3 2 2 3" xfId="2103"/>
    <cellStyle name="Comma 3 2 3" xfId="2104"/>
    <cellStyle name="Comma 3 2 3 2" xfId="2105"/>
    <cellStyle name="Comma 3 2 4" xfId="2106"/>
    <cellStyle name="Comma 3 3" xfId="2107"/>
    <cellStyle name="Comma 3 3 2" xfId="2108"/>
    <cellStyle name="Comma 3 3 2 2" xfId="2109"/>
    <cellStyle name="Comma 3 3 2 2 2" xfId="2110"/>
    <cellStyle name="Comma 3 3 2 3" xfId="2111"/>
    <cellStyle name="Comma 3 3 3" xfId="2112"/>
    <cellStyle name="Comma 3 3 3 2" xfId="2113"/>
    <cellStyle name="Comma 3 3 4" xfId="2114"/>
    <cellStyle name="Comma 3 3 4 2" xfId="2115"/>
    <cellStyle name="Comma 3 3 5" xfId="2116"/>
    <cellStyle name="Comma 3 3 5 2" xfId="2117"/>
    <cellStyle name="Comma 3 3 6" xfId="2118"/>
    <cellStyle name="Comma 3 3 6 2" xfId="2119"/>
    <cellStyle name="Comma 3 3 6 3" xfId="2120"/>
    <cellStyle name="Comma 3 3 6 3 2" xfId="2121"/>
    <cellStyle name="Comma 3 3 6 4" xfId="2122"/>
    <cellStyle name="Comma 3 3 7" xfId="2123"/>
    <cellStyle name="Comma 3 4" xfId="2124"/>
    <cellStyle name="Comma 3 4 2" xfId="2125"/>
    <cellStyle name="Comma 3 4 3" xfId="2126"/>
    <cellStyle name="Comma 3 5" xfId="2127"/>
    <cellStyle name="Comma 3 5 2" xfId="2128"/>
    <cellStyle name="Comma 3 5 2 2" xfId="2129"/>
    <cellStyle name="Comma 3 5 3" xfId="2130"/>
    <cellStyle name="Comma 3 5 3 2" xfId="2131"/>
    <cellStyle name="Comma 3 5 4" xfId="2132"/>
    <cellStyle name="Comma 3 5 5" xfId="2133"/>
    <cellStyle name="Comma 3 5 5 2" xfId="2134"/>
    <cellStyle name="Comma 3 5 5 2 2" xfId="2135"/>
    <cellStyle name="Comma 3 5 6" xfId="2136"/>
    <cellStyle name="Comma 3 6" xfId="2137"/>
    <cellStyle name="Comma 3 6 2" xfId="2138"/>
    <cellStyle name="Comma 3 6 3" xfId="2139"/>
    <cellStyle name="Comma 3 6 4" xfId="2140"/>
    <cellStyle name="Comma 3 6 4 2" xfId="2141"/>
    <cellStyle name="Comma 3 6 4 3" xfId="2142"/>
    <cellStyle name="Comma 3 6 5" xfId="2143"/>
    <cellStyle name="Comma 3 7" xfId="2144"/>
    <cellStyle name="Comma 3 7 2" xfId="2145"/>
    <cellStyle name="Comma 3 8" xfId="2146"/>
    <cellStyle name="Comma 3 9" xfId="2147"/>
    <cellStyle name="Comma 3 9 2" xfId="2148"/>
    <cellStyle name="Comma 3 9 3" xfId="2149"/>
    <cellStyle name="Comma 3 9 3 2" xfId="2150"/>
    <cellStyle name="Comma 3 9 3 3" xfId="2151"/>
    <cellStyle name="Comma 30" xfId="2152"/>
    <cellStyle name="Comma 30 2" xfId="2153"/>
    <cellStyle name="Comma 30 2 2" xfId="2154"/>
    <cellStyle name="Comma 30 3" xfId="2155"/>
    <cellStyle name="Comma 30 3 2" xfId="2156"/>
    <cellStyle name="Comma 30 3 3" xfId="2157"/>
    <cellStyle name="Comma 30 3 3 2" xfId="2158"/>
    <cellStyle name="Comma 30 3 3 3" xfId="2159"/>
    <cellStyle name="Comma 30 4" xfId="2160"/>
    <cellStyle name="Comma 30 4 2" xfId="2161"/>
    <cellStyle name="Comma 30 4 3" xfId="2162"/>
    <cellStyle name="Comma 30 5" xfId="2163"/>
    <cellStyle name="Comma 30 5 2" xfId="2164"/>
    <cellStyle name="Comma 30 5 3" xfId="2165"/>
    <cellStyle name="Comma 30 5 4" xfId="2166"/>
    <cellStyle name="Comma 30 5 5" xfId="2167"/>
    <cellStyle name="Comma 30 5 6" xfId="2168"/>
    <cellStyle name="Comma 30 6" xfId="2169"/>
    <cellStyle name="Comma 30 6 2" xfId="2170"/>
    <cellStyle name="Comma 300" xfId="2171"/>
    <cellStyle name="Comma 300 2" xfId="2172"/>
    <cellStyle name="Comma 300 2 2" xfId="2173"/>
    <cellStyle name="Comma 300 3" xfId="2174"/>
    <cellStyle name="Comma 300 3 2" xfId="2175"/>
    <cellStyle name="Comma 300 4" xfId="2176"/>
    <cellStyle name="Comma 300 4 2" xfId="2177"/>
    <cellStyle name="Comma 300 5" xfId="2178"/>
    <cellStyle name="Comma 301" xfId="2179"/>
    <cellStyle name="Comma 301 2" xfId="2180"/>
    <cellStyle name="Comma 301 2 2" xfId="2181"/>
    <cellStyle name="Comma 301 3" xfId="2182"/>
    <cellStyle name="Comma 301 3 2" xfId="2183"/>
    <cellStyle name="Comma 301 4" xfId="2184"/>
    <cellStyle name="Comma 301 4 2" xfId="2185"/>
    <cellStyle name="Comma 301 5" xfId="2186"/>
    <cellStyle name="Comma 302" xfId="2187"/>
    <cellStyle name="Comma 302 2" xfId="2188"/>
    <cellStyle name="Comma 302 2 2" xfId="2189"/>
    <cellStyle name="Comma 302 3" xfId="2190"/>
    <cellStyle name="Comma 302 3 2" xfId="2191"/>
    <cellStyle name="Comma 302 4" xfId="2192"/>
    <cellStyle name="Comma 302 4 2" xfId="2193"/>
    <cellStyle name="Comma 302 5" xfId="2194"/>
    <cellStyle name="Comma 303" xfId="2195"/>
    <cellStyle name="Comma 303 2" xfId="2196"/>
    <cellStyle name="Comma 303 2 2" xfId="2197"/>
    <cellStyle name="Comma 303 3" xfId="2198"/>
    <cellStyle name="Comma 303 3 2" xfId="2199"/>
    <cellStyle name="Comma 303 4" xfId="2200"/>
    <cellStyle name="Comma 303 4 2" xfId="2201"/>
    <cellStyle name="Comma 303 5" xfId="2202"/>
    <cellStyle name="Comma 304" xfId="2203"/>
    <cellStyle name="Comma 304 2" xfId="2204"/>
    <cellStyle name="Comma 304 2 2" xfId="2205"/>
    <cellStyle name="Comma 304 3" xfId="2206"/>
    <cellStyle name="Comma 304 3 2" xfId="2207"/>
    <cellStyle name="Comma 304 4" xfId="2208"/>
    <cellStyle name="Comma 304 4 2" xfId="2209"/>
    <cellStyle name="Comma 304 5" xfId="2210"/>
    <cellStyle name="Comma 305" xfId="2211"/>
    <cellStyle name="Comma 305 2" xfId="2212"/>
    <cellStyle name="Comma 305 2 2" xfId="2213"/>
    <cellStyle name="Comma 305 3" xfId="2214"/>
    <cellStyle name="Comma 305 3 2" xfId="2215"/>
    <cellStyle name="Comma 305 4" xfId="2216"/>
    <cellStyle name="Comma 305 4 2" xfId="2217"/>
    <cellStyle name="Comma 305 5" xfId="2218"/>
    <cellStyle name="Comma 306" xfId="2219"/>
    <cellStyle name="Comma 306 2" xfId="2220"/>
    <cellStyle name="Comma 306 2 2" xfId="2221"/>
    <cellStyle name="Comma 306 3" xfId="2222"/>
    <cellStyle name="Comma 306 3 2" xfId="2223"/>
    <cellStyle name="Comma 306 4" xfId="2224"/>
    <cellStyle name="Comma 306 4 2" xfId="2225"/>
    <cellStyle name="Comma 306 5" xfId="2226"/>
    <cellStyle name="Comma 307" xfId="2227"/>
    <cellStyle name="Comma 307 2" xfId="2228"/>
    <cellStyle name="Comma 307 2 2" xfId="2229"/>
    <cellStyle name="Comma 307 3" xfId="2230"/>
    <cellStyle name="Comma 307 3 2" xfId="2231"/>
    <cellStyle name="Comma 307 4" xfId="2232"/>
    <cellStyle name="Comma 307 4 2" xfId="2233"/>
    <cellStyle name="Comma 307 5" xfId="2234"/>
    <cellStyle name="Comma 308" xfId="2235"/>
    <cellStyle name="Comma 308 2" xfId="2236"/>
    <cellStyle name="Comma 308 2 2" xfId="2237"/>
    <cellStyle name="Comma 308 3" xfId="2238"/>
    <cellStyle name="Comma 308 3 2" xfId="2239"/>
    <cellStyle name="Comma 308 4" xfId="2240"/>
    <cellStyle name="Comma 308 4 2" xfId="2241"/>
    <cellStyle name="Comma 308 5" xfId="2242"/>
    <cellStyle name="Comma 309" xfId="2243"/>
    <cellStyle name="Comma 309 2" xfId="2244"/>
    <cellStyle name="Comma 309 2 2" xfId="2245"/>
    <cellStyle name="Comma 309 3" xfId="2246"/>
    <cellStyle name="Comma 309 3 2" xfId="2247"/>
    <cellStyle name="Comma 309 4" xfId="2248"/>
    <cellStyle name="Comma 309 4 2" xfId="2249"/>
    <cellStyle name="Comma 309 5" xfId="2250"/>
    <cellStyle name="Comma 31" xfId="2251"/>
    <cellStyle name="Comma 31 2" xfId="2252"/>
    <cellStyle name="Comma 31 2 2" xfId="2253"/>
    <cellStyle name="Comma 31 2 3" xfId="2254"/>
    <cellStyle name="Comma 31 3" xfId="2255"/>
    <cellStyle name="Comma 31 3 2" xfId="2256"/>
    <cellStyle name="Comma 31 3 2 2" xfId="2257"/>
    <cellStyle name="Comma 31 3 3" xfId="2258"/>
    <cellStyle name="Comma 31 3 3 2" xfId="2259"/>
    <cellStyle name="Comma 31 4" xfId="2260"/>
    <cellStyle name="Comma 31 4 2" xfId="2261"/>
    <cellStyle name="Comma 31 4 2 2" xfId="2262"/>
    <cellStyle name="Comma 31 4 3" xfId="2263"/>
    <cellStyle name="Comma 31 4 3 2" xfId="2264"/>
    <cellStyle name="Comma 31 4 4" xfId="2265"/>
    <cellStyle name="Comma 31 4 5" xfId="2266"/>
    <cellStyle name="Comma 31 4 5 2" xfId="2267"/>
    <cellStyle name="Comma 31 4 6" xfId="2268"/>
    <cellStyle name="Comma 310" xfId="2269"/>
    <cellStyle name="Comma 310 2" xfId="2270"/>
    <cellStyle name="Comma 310 2 2" xfId="2271"/>
    <cellStyle name="Comma 310 3" xfId="2272"/>
    <cellStyle name="Comma 310 3 2" xfId="2273"/>
    <cellStyle name="Comma 310 4" xfId="2274"/>
    <cellStyle name="Comma 310 4 2" xfId="2275"/>
    <cellStyle name="Comma 310 5" xfId="2276"/>
    <cellStyle name="Comma 311" xfId="2277"/>
    <cellStyle name="Comma 311 2" xfId="2278"/>
    <cellStyle name="Comma 311 2 2" xfId="2279"/>
    <cellStyle name="Comma 311 3" xfId="2280"/>
    <cellStyle name="Comma 311 3 2" xfId="2281"/>
    <cellStyle name="Comma 311 4" xfId="2282"/>
    <cellStyle name="Comma 311 4 2" xfId="2283"/>
    <cellStyle name="Comma 311 5" xfId="2284"/>
    <cellStyle name="Comma 312" xfId="2285"/>
    <cellStyle name="Comma 312 2" xfId="2286"/>
    <cellStyle name="Comma 312 2 2" xfId="2287"/>
    <cellStyle name="Comma 312 3" xfId="2288"/>
    <cellStyle name="Comma 312 3 2" xfId="2289"/>
    <cellStyle name="Comma 312 4" xfId="2290"/>
    <cellStyle name="Comma 312 4 2" xfId="2291"/>
    <cellStyle name="Comma 312 5" xfId="2292"/>
    <cellStyle name="Comma 313" xfId="2293"/>
    <cellStyle name="Comma 313 2" xfId="2294"/>
    <cellStyle name="Comma 313 2 2" xfId="2295"/>
    <cellStyle name="Comma 313 3" xfId="2296"/>
    <cellStyle name="Comma 313 3 2" xfId="2297"/>
    <cellStyle name="Comma 313 4" xfId="2298"/>
    <cellStyle name="Comma 313 4 2" xfId="2299"/>
    <cellStyle name="Comma 313 5" xfId="2300"/>
    <cellStyle name="Comma 314" xfId="2301"/>
    <cellStyle name="Comma 314 2" xfId="2302"/>
    <cellStyle name="Comma 314 2 2" xfId="2303"/>
    <cellStyle name="Comma 314 3" xfId="2304"/>
    <cellStyle name="Comma 314 3 2" xfId="2305"/>
    <cellStyle name="Comma 314 4" xfId="2306"/>
    <cellStyle name="Comma 314 4 2" xfId="2307"/>
    <cellStyle name="Comma 314 5" xfId="2308"/>
    <cellStyle name="Comma 315" xfId="2309"/>
    <cellStyle name="Comma 315 2" xfId="2310"/>
    <cellStyle name="Comma 315 2 2" xfId="2311"/>
    <cellStyle name="Comma 315 3" xfId="2312"/>
    <cellStyle name="Comma 315 3 2" xfId="2313"/>
    <cellStyle name="Comma 315 4" xfId="2314"/>
    <cellStyle name="Comma 315 4 2" xfId="2315"/>
    <cellStyle name="Comma 315 5" xfId="2316"/>
    <cellStyle name="Comma 316" xfId="2317"/>
    <cellStyle name="Comma 316 2" xfId="2318"/>
    <cellStyle name="Comma 316 2 2" xfId="2319"/>
    <cellStyle name="Comma 316 3" xfId="2320"/>
    <cellStyle name="Comma 316 3 2" xfId="2321"/>
    <cellStyle name="Comma 316 4" xfId="2322"/>
    <cellStyle name="Comma 316 4 2" xfId="2323"/>
    <cellStyle name="Comma 316 5" xfId="2324"/>
    <cellStyle name="Comma 317" xfId="2325"/>
    <cellStyle name="Comma 317 2" xfId="2326"/>
    <cellStyle name="Comma 318" xfId="2327"/>
    <cellStyle name="Comma 318 2" xfId="2328"/>
    <cellStyle name="Comma 319" xfId="2329"/>
    <cellStyle name="Comma 319 2" xfId="2330"/>
    <cellStyle name="Comma 32" xfId="2331"/>
    <cellStyle name="Comma 32 2" xfId="2332"/>
    <cellStyle name="Comma 32 2 2" xfId="2333"/>
    <cellStyle name="Comma 32 2 3" xfId="2334"/>
    <cellStyle name="Comma 32 3" xfId="2335"/>
    <cellStyle name="Comma 32 3 2" xfId="2336"/>
    <cellStyle name="Comma 32 3 2 2" xfId="2337"/>
    <cellStyle name="Comma 32 3 3" xfId="2338"/>
    <cellStyle name="Comma 32 3 3 2" xfId="2339"/>
    <cellStyle name="Comma 32 4" xfId="2340"/>
    <cellStyle name="Comma 32 4 2" xfId="2341"/>
    <cellStyle name="Comma 32 4 2 2" xfId="2342"/>
    <cellStyle name="Comma 32 4 3" xfId="2343"/>
    <cellStyle name="Comma 32 4 3 2" xfId="2344"/>
    <cellStyle name="Comma 32 4 4" xfId="2345"/>
    <cellStyle name="Comma 32 4 5" xfId="2346"/>
    <cellStyle name="Comma 32 4 5 2" xfId="2347"/>
    <cellStyle name="Comma 32 4 6" xfId="2348"/>
    <cellStyle name="Comma 320" xfId="2349"/>
    <cellStyle name="Comma 320 2" xfId="2350"/>
    <cellStyle name="Comma 321" xfId="2351"/>
    <cellStyle name="Comma 321 2" xfId="2352"/>
    <cellStyle name="Comma 322" xfId="2353"/>
    <cellStyle name="Comma 322 2" xfId="2354"/>
    <cellStyle name="Comma 323" xfId="2355"/>
    <cellStyle name="Comma 323 2" xfId="2356"/>
    <cellStyle name="Comma 324" xfId="2357"/>
    <cellStyle name="Comma 324 2" xfId="2358"/>
    <cellStyle name="Comma 325" xfId="2359"/>
    <cellStyle name="Comma 325 2" xfId="2360"/>
    <cellStyle name="Comma 326" xfId="2361"/>
    <cellStyle name="Comma 326 2" xfId="2362"/>
    <cellStyle name="Comma 327" xfId="2363"/>
    <cellStyle name="Comma 327 2" xfId="2364"/>
    <cellStyle name="Comma 328" xfId="2365"/>
    <cellStyle name="Comma 328 2" xfId="2366"/>
    <cellStyle name="Comma 329" xfId="2367"/>
    <cellStyle name="Comma 329 2" xfId="2368"/>
    <cellStyle name="Comma 33" xfId="2369"/>
    <cellStyle name="Comma 33 2" xfId="2370"/>
    <cellStyle name="Comma 33 2 2" xfId="2371"/>
    <cellStyle name="Comma 33 2 3" xfId="2372"/>
    <cellStyle name="Comma 33 3" xfId="2373"/>
    <cellStyle name="Comma 33 3 2" xfId="2374"/>
    <cellStyle name="Comma 33 3 2 2" xfId="2375"/>
    <cellStyle name="Comma 33 3 3" xfId="2376"/>
    <cellStyle name="Comma 33 3 3 2" xfId="2377"/>
    <cellStyle name="Comma 33 4" xfId="2378"/>
    <cellStyle name="Comma 33 4 2" xfId="2379"/>
    <cellStyle name="Comma 33 4 2 2" xfId="2380"/>
    <cellStyle name="Comma 33 4 3" xfId="2381"/>
    <cellStyle name="Comma 33 4 3 2" xfId="2382"/>
    <cellStyle name="Comma 33 4 4" xfId="2383"/>
    <cellStyle name="Comma 33 4 5" xfId="2384"/>
    <cellStyle name="Comma 33 4 5 2" xfId="2385"/>
    <cellStyle name="Comma 33 4 6" xfId="2386"/>
    <cellStyle name="Comma 330" xfId="2387"/>
    <cellStyle name="Comma 331" xfId="2388"/>
    <cellStyle name="Comma 332" xfId="2389"/>
    <cellStyle name="Comma 333" xfId="2390"/>
    <cellStyle name="Comma 334" xfId="2391"/>
    <cellStyle name="Comma 335" xfId="2392"/>
    <cellStyle name="Comma 336" xfId="2393"/>
    <cellStyle name="Comma 337" xfId="2394"/>
    <cellStyle name="Comma 338" xfId="2395"/>
    <cellStyle name="Comma 339" xfId="2396"/>
    <cellStyle name="Comma 34" xfId="2397"/>
    <cellStyle name="Comma 34 2" xfId="2398"/>
    <cellStyle name="Comma 34 2 2" xfId="2399"/>
    <cellStyle name="Comma 34 2 3" xfId="2400"/>
    <cellStyle name="Comma 34 3" xfId="2401"/>
    <cellStyle name="Comma 34 3 2" xfId="2402"/>
    <cellStyle name="Comma 34 3 2 2" xfId="2403"/>
    <cellStyle name="Comma 34 3 3" xfId="2404"/>
    <cellStyle name="Comma 34 3 3 2" xfId="2405"/>
    <cellStyle name="Comma 34 4" xfId="2406"/>
    <cellStyle name="Comma 34 4 2" xfId="2407"/>
    <cellStyle name="Comma 34 4 2 2" xfId="2408"/>
    <cellStyle name="Comma 34 4 3" xfId="2409"/>
    <cellStyle name="Comma 34 4 3 2" xfId="2410"/>
    <cellStyle name="Comma 34 4 4" xfId="2411"/>
    <cellStyle name="Comma 34 4 5" xfId="2412"/>
    <cellStyle name="Comma 34 4 5 2" xfId="2413"/>
    <cellStyle name="Comma 34 4 6" xfId="2414"/>
    <cellStyle name="Comma 340" xfId="2415"/>
    <cellStyle name="Comma 341" xfId="2416"/>
    <cellStyle name="Comma 342" xfId="2417"/>
    <cellStyle name="Comma 343" xfId="2418"/>
    <cellStyle name="Comma 343 2" xfId="2419"/>
    <cellStyle name="Comma 344" xfId="2420"/>
    <cellStyle name="Comma 344 2" xfId="2421"/>
    <cellStyle name="Comma 345" xfId="2422"/>
    <cellStyle name="Comma 345 2" xfId="2423"/>
    <cellStyle name="Comma 346" xfId="2424"/>
    <cellStyle name="Comma 346 2" xfId="2425"/>
    <cellStyle name="Comma 347" xfId="2426"/>
    <cellStyle name="Comma 347 2" xfId="2427"/>
    <cellStyle name="Comma 348" xfId="2428"/>
    <cellStyle name="Comma 348 2" xfId="2429"/>
    <cellStyle name="Comma 349" xfId="2430"/>
    <cellStyle name="Comma 349 2" xfId="2431"/>
    <cellStyle name="Comma 35" xfId="2432"/>
    <cellStyle name="Comma 35 2" xfId="2433"/>
    <cellStyle name="Comma 35 2 2" xfId="2434"/>
    <cellStyle name="Comma 35 2 3" xfId="2435"/>
    <cellStyle name="Comma 35 3" xfId="2436"/>
    <cellStyle name="Comma 35 3 2" xfId="2437"/>
    <cellStyle name="Comma 35 3 2 2" xfId="2438"/>
    <cellStyle name="Comma 35 3 3" xfId="2439"/>
    <cellStyle name="Comma 35 3 3 2" xfId="2440"/>
    <cellStyle name="Comma 35 4" xfId="2441"/>
    <cellStyle name="Comma 35 4 2" xfId="2442"/>
    <cellStyle name="Comma 35 4 2 2" xfId="2443"/>
    <cellStyle name="Comma 35 4 3" xfId="2444"/>
    <cellStyle name="Comma 35 4 3 2" xfId="2445"/>
    <cellStyle name="Comma 35 4 4" xfId="2446"/>
    <cellStyle name="Comma 35 4 5" xfId="2447"/>
    <cellStyle name="Comma 35 4 5 2" xfId="2448"/>
    <cellStyle name="Comma 35 4 6" xfId="2449"/>
    <cellStyle name="Comma 350" xfId="2450"/>
    <cellStyle name="Comma 350 2" xfId="2451"/>
    <cellStyle name="Comma 351" xfId="2452"/>
    <cellStyle name="Comma 351 2" xfId="2453"/>
    <cellStyle name="Comma 352" xfId="2454"/>
    <cellStyle name="Comma 352 2" xfId="2455"/>
    <cellStyle name="Comma 353" xfId="2456"/>
    <cellStyle name="Comma 353 2" xfId="2457"/>
    <cellStyle name="Comma 354" xfId="2458"/>
    <cellStyle name="Comma 354 2" xfId="2459"/>
    <cellStyle name="Comma 355" xfId="2460"/>
    <cellStyle name="Comma 355 2" xfId="2461"/>
    <cellStyle name="Comma 356" xfId="2462"/>
    <cellStyle name="Comma 356 2" xfId="2463"/>
    <cellStyle name="Comma 357" xfId="2464"/>
    <cellStyle name="Comma 357 2" xfId="2465"/>
    <cellStyle name="Comma 358" xfId="2466"/>
    <cellStyle name="Comma 358 2" xfId="2467"/>
    <cellStyle name="Comma 359" xfId="2468"/>
    <cellStyle name="Comma 359 2" xfId="2469"/>
    <cellStyle name="Comma 36" xfId="2470"/>
    <cellStyle name="Comma 36 2" xfId="2471"/>
    <cellStyle name="Comma 36 2 2" xfId="2472"/>
    <cellStyle name="Comma 36 2 3" xfId="2473"/>
    <cellStyle name="Comma 36 3" xfId="2474"/>
    <cellStyle name="Comma 36 3 2" xfId="2475"/>
    <cellStyle name="Comma 36 3 2 2" xfId="2476"/>
    <cellStyle name="Comma 36 3 3" xfId="2477"/>
    <cellStyle name="Comma 36 3 3 2" xfId="2478"/>
    <cellStyle name="Comma 36 4" xfId="2479"/>
    <cellStyle name="Comma 36 4 2" xfId="2480"/>
    <cellStyle name="Comma 36 4 2 2" xfId="2481"/>
    <cellStyle name="Comma 36 4 3" xfId="2482"/>
    <cellStyle name="Comma 36 4 3 2" xfId="2483"/>
    <cellStyle name="Comma 36 4 4" xfId="2484"/>
    <cellStyle name="Comma 36 4 5" xfId="2485"/>
    <cellStyle name="Comma 36 4 5 2" xfId="2486"/>
    <cellStyle name="Comma 36 4 6" xfId="2487"/>
    <cellStyle name="Comma 360" xfId="2488"/>
    <cellStyle name="Comma 360 2" xfId="2489"/>
    <cellStyle name="Comma 361" xfId="2490"/>
    <cellStyle name="Comma 361 2" xfId="2491"/>
    <cellStyle name="Comma 362" xfId="2492"/>
    <cellStyle name="Comma 362 2" xfId="2493"/>
    <cellStyle name="Comma 363" xfId="2494"/>
    <cellStyle name="Comma 363 2" xfId="2495"/>
    <cellStyle name="Comma 364" xfId="2496"/>
    <cellStyle name="Comma 365" xfId="2497"/>
    <cellStyle name="Comma 366" xfId="2498"/>
    <cellStyle name="Comma 367" xfId="2499"/>
    <cellStyle name="Comma 368" xfId="2500"/>
    <cellStyle name="Comma 368 2" xfId="2501"/>
    <cellStyle name="Comma 368 3" xfId="2502"/>
    <cellStyle name="Comma 369" xfId="2503"/>
    <cellStyle name="Comma 369 2" xfId="2504"/>
    <cellStyle name="Comma 369 3" xfId="2505"/>
    <cellStyle name="Comma 37" xfId="2506"/>
    <cellStyle name="Comma 37 2" xfId="2507"/>
    <cellStyle name="Comma 37 2 2" xfId="2508"/>
    <cellStyle name="Comma 37 2 3" xfId="2509"/>
    <cellStyle name="Comma 37 3" xfId="2510"/>
    <cellStyle name="Comma 37 3 2" xfId="2511"/>
    <cellStyle name="Comma 37 3 2 2" xfId="2512"/>
    <cellStyle name="Comma 37 3 3" xfId="2513"/>
    <cellStyle name="Comma 37 3 3 2" xfId="2514"/>
    <cellStyle name="Comma 37 4" xfId="2515"/>
    <cellStyle name="Comma 37 4 2" xfId="2516"/>
    <cellStyle name="Comma 37 4 2 2" xfId="2517"/>
    <cellStyle name="Comma 37 4 3" xfId="2518"/>
    <cellStyle name="Comma 37 4 3 2" xfId="2519"/>
    <cellStyle name="Comma 37 4 4" xfId="2520"/>
    <cellStyle name="Comma 37 4 5" xfId="2521"/>
    <cellStyle name="Comma 37 4 5 2" xfId="2522"/>
    <cellStyle name="Comma 37 4 6" xfId="2523"/>
    <cellStyle name="Comma 370" xfId="2524"/>
    <cellStyle name="Comma 370 2" xfId="2525"/>
    <cellStyle name="Comma 370 3" xfId="2526"/>
    <cellStyle name="Comma 371" xfId="2527"/>
    <cellStyle name="Comma 371 2" xfId="2528"/>
    <cellStyle name="Comma 371 2 2" xfId="2529"/>
    <cellStyle name="Comma 372" xfId="2530"/>
    <cellStyle name="Comma 372 2" xfId="2531"/>
    <cellStyle name="Comma 372 2 2" xfId="2532"/>
    <cellStyle name="Comma 373" xfId="2533"/>
    <cellStyle name="Comma 373 2" xfId="2534"/>
    <cellStyle name="Comma 373 2 2" xfId="2535"/>
    <cellStyle name="Comma 374" xfId="2536"/>
    <cellStyle name="Comma 374 2" xfId="2537"/>
    <cellStyle name="Comma 374 2 2" xfId="2538"/>
    <cellStyle name="Comma 375" xfId="2539"/>
    <cellStyle name="Comma 375 2" xfId="2540"/>
    <cellStyle name="Comma 375 2 2" xfId="2541"/>
    <cellStyle name="Comma 376" xfId="2542"/>
    <cellStyle name="Comma 376 2" xfId="2543"/>
    <cellStyle name="Comma 376 2 2" xfId="2544"/>
    <cellStyle name="Comma 377" xfId="2545"/>
    <cellStyle name="Comma 378" xfId="2546"/>
    <cellStyle name="Comma 379" xfId="2547"/>
    <cellStyle name="Comma 38" xfId="2548"/>
    <cellStyle name="Comma 38 2" xfId="2549"/>
    <cellStyle name="Comma 38 2 2" xfId="2550"/>
    <cellStyle name="Comma 38 2 3" xfId="2551"/>
    <cellStyle name="Comma 38 3" xfId="2552"/>
    <cellStyle name="Comma 38 3 2" xfId="2553"/>
    <cellStyle name="Comma 38 3 2 2" xfId="2554"/>
    <cellStyle name="Comma 38 3 3" xfId="2555"/>
    <cellStyle name="Comma 38 3 3 2" xfId="2556"/>
    <cellStyle name="Comma 38 4" xfId="2557"/>
    <cellStyle name="Comma 38 4 2" xfId="2558"/>
    <cellStyle name="Comma 38 4 2 2" xfId="2559"/>
    <cellStyle name="Comma 38 4 3" xfId="2560"/>
    <cellStyle name="Comma 38 4 3 2" xfId="2561"/>
    <cellStyle name="Comma 38 4 4" xfId="2562"/>
    <cellStyle name="Comma 38 4 5" xfId="2563"/>
    <cellStyle name="Comma 38 4 5 2" xfId="2564"/>
    <cellStyle name="Comma 38 4 6" xfId="2565"/>
    <cellStyle name="Comma 380" xfId="2566"/>
    <cellStyle name="Comma 381" xfId="2567"/>
    <cellStyle name="Comma 382" xfId="2568"/>
    <cellStyle name="Comma 383" xfId="2569"/>
    <cellStyle name="Comma 384" xfId="2570"/>
    <cellStyle name="Comma 385" xfId="2571"/>
    <cellStyle name="Comma 386" xfId="2572"/>
    <cellStyle name="Comma 387" xfId="2573"/>
    <cellStyle name="Comma 388" xfId="2574"/>
    <cellStyle name="Comma 389" xfId="2575"/>
    <cellStyle name="Comma 39" xfId="2576"/>
    <cellStyle name="Comma 39 2" xfId="2577"/>
    <cellStyle name="Comma 39 2 2" xfId="2578"/>
    <cellStyle name="Comma 39 2 3" xfId="2579"/>
    <cellStyle name="Comma 39 3" xfId="2580"/>
    <cellStyle name="Comma 39 3 2" xfId="2581"/>
    <cellStyle name="Comma 39 3 2 2" xfId="2582"/>
    <cellStyle name="Comma 39 3 3" xfId="2583"/>
    <cellStyle name="Comma 39 3 3 2" xfId="2584"/>
    <cellStyle name="Comma 39 4" xfId="2585"/>
    <cellStyle name="Comma 39 4 2" xfId="2586"/>
    <cellStyle name="Comma 39 4 2 2" xfId="2587"/>
    <cellStyle name="Comma 39 4 3" xfId="2588"/>
    <cellStyle name="Comma 39 4 3 2" xfId="2589"/>
    <cellStyle name="Comma 39 4 4" xfId="2590"/>
    <cellStyle name="Comma 39 4 5" xfId="2591"/>
    <cellStyle name="Comma 39 4 5 2" xfId="2592"/>
    <cellStyle name="Comma 39 4 6" xfId="2593"/>
    <cellStyle name="Comma 390" xfId="2594"/>
    <cellStyle name="Comma 391" xfId="2595"/>
    <cellStyle name="Comma 392" xfId="2596"/>
    <cellStyle name="Comma 393" xfId="2597"/>
    <cellStyle name="Comma 394" xfId="2598"/>
    <cellStyle name="Comma 395" xfId="2599"/>
    <cellStyle name="Comma 396" xfId="2600"/>
    <cellStyle name="Comma 397" xfId="2601"/>
    <cellStyle name="Comma 398" xfId="2602"/>
    <cellStyle name="Comma 399" xfId="2603"/>
    <cellStyle name="Comma 4" xfId="2604"/>
    <cellStyle name="Comma 4 2" xfId="2605"/>
    <cellStyle name="Comma 4 2 2" xfId="2606"/>
    <cellStyle name="Comma 4 3" xfId="2607"/>
    <cellStyle name="Comma 4 3 2" xfId="2608"/>
    <cellStyle name="Comma 4 3 2 2" xfId="2609"/>
    <cellStyle name="Comma 4 3 2 3" xfId="2610"/>
    <cellStyle name="Comma 4 3 2 3 2" xfId="2611"/>
    <cellStyle name="Comma 4 3 2 3 3" xfId="2612"/>
    <cellStyle name="Comma 4 3 3" xfId="2613"/>
    <cellStyle name="Comma 4 3 3 2" xfId="2614"/>
    <cellStyle name="Comma 4 3 3 3" xfId="2615"/>
    <cellStyle name="Comma 4 3 3 3 2" xfId="2616"/>
    <cellStyle name="Comma 4 3 3 3 3" xfId="2617"/>
    <cellStyle name="Comma 4 3 4" xfId="2618"/>
    <cellStyle name="Comma 4 3 4 2" xfId="2619"/>
    <cellStyle name="Comma 4 3 4 2 2" xfId="2620"/>
    <cellStyle name="Comma 4 3 4 2 3" xfId="2621"/>
    <cellStyle name="Comma 4 3 4 2 3 2" xfId="2622"/>
    <cellStyle name="Comma 4 3 4 2 3 3" xfId="2623"/>
    <cellStyle name="Comma 4 3 4 3" xfId="2624"/>
    <cellStyle name="Comma 4 3 4 4" xfId="2625"/>
    <cellStyle name="Comma 4 3 4 5" xfId="2626"/>
    <cellStyle name="Comma 4 3 4 6" xfId="2627"/>
    <cellStyle name="Comma 4 3 4 6 2" xfId="2628"/>
    <cellStyle name="Comma 4 3 4 7" xfId="2629"/>
    <cellStyle name="Comma 4 4" xfId="2630"/>
    <cellStyle name="Comma 4 4 2" xfId="2631"/>
    <cellStyle name="Comma 4 4 2 2" xfId="2632"/>
    <cellStyle name="Comma 4 4 3" xfId="2633"/>
    <cellStyle name="Comma 4 4 4" xfId="2634"/>
    <cellStyle name="Comma 4 4 4 2" xfId="2635"/>
    <cellStyle name="Comma 4 4 5" xfId="2636"/>
    <cellStyle name="Comma 4 4 6" xfId="2637"/>
    <cellStyle name="Comma 4 4 7" xfId="2638"/>
    <cellStyle name="Comma 4 4 8" xfId="2639"/>
    <cellStyle name="Comma 4 4 8 2" xfId="2640"/>
    <cellStyle name="Comma 4 4 8 3" xfId="2641"/>
    <cellStyle name="Comma 4 5" xfId="2642"/>
    <cellStyle name="Comma 4 5 2" xfId="2643"/>
    <cellStyle name="Comma 4 5 3" xfId="2644"/>
    <cellStyle name="Comma 4 5 3 2" xfId="2645"/>
    <cellStyle name="Comma 4 5 3 2 2" xfId="2646"/>
    <cellStyle name="Comma 4 5 3 2 3" xfId="2647"/>
    <cellStyle name="Comma 4 5 3 3" xfId="2648"/>
    <cellStyle name="Comma 4 5 3 4" xfId="2649"/>
    <cellStyle name="Comma 4 5 4" xfId="2650"/>
    <cellStyle name="Comma 4 5 4 2" xfId="2651"/>
    <cellStyle name="Comma 4 6" xfId="2652"/>
    <cellStyle name="Comma 4 6 2" xfId="2653"/>
    <cellStyle name="Comma 4 7" xfId="2654"/>
    <cellStyle name="Comma 4 7 2" xfId="2655"/>
    <cellStyle name="Comma 4 7 3" xfId="2656"/>
    <cellStyle name="Comma 4 7 4" xfId="2657"/>
    <cellStyle name="Comma 4 7 5" xfId="2658"/>
    <cellStyle name="Comma 4 8" xfId="2659"/>
    <cellStyle name="Comma 4 9" xfId="2660"/>
    <cellStyle name="Comma 4 9 2" xfId="2661"/>
    <cellStyle name="Comma 4 9 2 2" xfId="2662"/>
    <cellStyle name="Comma 4 9 3" xfId="2663"/>
    <cellStyle name="Comma 4 9 4" xfId="2664"/>
    <cellStyle name="Comma 40" xfId="2665"/>
    <cellStyle name="Comma 40 2" xfId="2666"/>
    <cellStyle name="Comma 40 3" xfId="2667"/>
    <cellStyle name="Comma 400" xfId="2668"/>
    <cellStyle name="Comma 401" xfId="2669"/>
    <cellStyle name="Comma 401 2" xfId="2670"/>
    <cellStyle name="Comma 401 3" xfId="2671"/>
    <cellStyle name="Comma 401 3 2" xfId="2672"/>
    <cellStyle name="Comma 401 4" xfId="2673"/>
    <cellStyle name="Comma 401 4 2" xfId="2674"/>
    <cellStyle name="Comma 402" xfId="2675"/>
    <cellStyle name="Comma 402 2" xfId="2676"/>
    <cellStyle name="Comma 402 3" xfId="2677"/>
    <cellStyle name="Comma 402 3 2" xfId="2678"/>
    <cellStyle name="Comma 402 4" xfId="2679"/>
    <cellStyle name="Comma 402 4 2" xfId="2680"/>
    <cellStyle name="Comma 403" xfId="2681"/>
    <cellStyle name="Comma 403 2" xfId="2682"/>
    <cellStyle name="Comma 403 3" xfId="2683"/>
    <cellStyle name="Comma 403 3 2" xfId="2684"/>
    <cellStyle name="Comma 403 4" xfId="2685"/>
    <cellStyle name="Comma 403 4 2" xfId="2686"/>
    <cellStyle name="Comma 404" xfId="2687"/>
    <cellStyle name="Comma 404 2" xfId="2688"/>
    <cellStyle name="Comma 404 3" xfId="2689"/>
    <cellStyle name="Comma 404 3 2" xfId="2690"/>
    <cellStyle name="Comma 405" xfId="2691"/>
    <cellStyle name="Comma 405 2" xfId="2692"/>
    <cellStyle name="Comma 405 3" xfId="2693"/>
    <cellStyle name="Comma 405 3 2" xfId="2694"/>
    <cellStyle name="Comma 406" xfId="2695"/>
    <cellStyle name="Comma 406 2" xfId="2696"/>
    <cellStyle name="Comma 406 3" xfId="2697"/>
    <cellStyle name="Comma 406 3 2" xfId="2698"/>
    <cellStyle name="Comma 407" xfId="2699"/>
    <cellStyle name="Comma 407 2" xfId="2700"/>
    <cellStyle name="Comma 407 3" xfId="2701"/>
    <cellStyle name="Comma 407 3 2" xfId="2702"/>
    <cellStyle name="Comma 408" xfId="2703"/>
    <cellStyle name="Comma 408 2" xfId="2704"/>
    <cellStyle name="Comma 408 3" xfId="2705"/>
    <cellStyle name="Comma 408 3 2" xfId="2706"/>
    <cellStyle name="Comma 409" xfId="2707"/>
    <cellStyle name="Comma 409 2" xfId="2708"/>
    <cellStyle name="Comma 409 3" xfId="2709"/>
    <cellStyle name="Comma 409 3 2" xfId="2710"/>
    <cellStyle name="Comma 41" xfId="2711"/>
    <cellStyle name="Comma 41 2" xfId="2712"/>
    <cellStyle name="Comma 41 3" xfId="2713"/>
    <cellStyle name="Comma 410" xfId="2714"/>
    <cellStyle name="Comma 410 2" xfId="2715"/>
    <cellStyle name="Comma 410 3" xfId="2716"/>
    <cellStyle name="Comma 410 3 2" xfId="2717"/>
    <cellStyle name="Comma 411" xfId="2718"/>
    <cellStyle name="Comma 411 2" xfId="2719"/>
    <cellStyle name="Comma 411 3" xfId="2720"/>
    <cellStyle name="Comma 411 3 2" xfId="2721"/>
    <cellStyle name="Comma 412" xfId="2722"/>
    <cellStyle name="Comma 412 2" xfId="2723"/>
    <cellStyle name="Comma 412 3" xfId="2724"/>
    <cellStyle name="Comma 412 3 2" xfId="2725"/>
    <cellStyle name="Comma 413" xfId="2726"/>
    <cellStyle name="Comma 413 2" xfId="2727"/>
    <cellStyle name="Comma 413 3" xfId="2728"/>
    <cellStyle name="Comma 413 3 2" xfId="2729"/>
    <cellStyle name="Comma 414" xfId="2730"/>
    <cellStyle name="Comma 414 2" xfId="2731"/>
    <cellStyle name="Comma 414 3" xfId="2732"/>
    <cellStyle name="Comma 414 3 2" xfId="2733"/>
    <cellStyle name="Comma 415" xfId="2734"/>
    <cellStyle name="Comma 415 2" xfId="2735"/>
    <cellStyle name="Comma 415 3" xfId="2736"/>
    <cellStyle name="Comma 415 3 2" xfId="2737"/>
    <cellStyle name="Comma 416" xfId="2738"/>
    <cellStyle name="Comma 416 2" xfId="2739"/>
    <cellStyle name="Comma 416 3" xfId="2740"/>
    <cellStyle name="Comma 417" xfId="2741"/>
    <cellStyle name="Comma 417 2" xfId="2742"/>
    <cellStyle name="Comma 417 3" xfId="2743"/>
    <cellStyle name="Comma 418" xfId="2744"/>
    <cellStyle name="Comma 418 2" xfId="2745"/>
    <cellStyle name="Comma 418 3" xfId="2746"/>
    <cellStyle name="Comma 419" xfId="2747"/>
    <cellStyle name="Comma 419 2" xfId="2748"/>
    <cellStyle name="Comma 419 3" xfId="2749"/>
    <cellStyle name="Comma 419 3 2" xfId="2750"/>
    <cellStyle name="Comma 419 4" xfId="2751"/>
    <cellStyle name="Comma 419 4 2" xfId="2752"/>
    <cellStyle name="Comma 419 5" xfId="2753"/>
    <cellStyle name="Comma 419 5 2" xfId="2754"/>
    <cellStyle name="Comma 419 6" xfId="2755"/>
    <cellStyle name="Comma 419 6 2" xfId="2756"/>
    <cellStyle name="Comma 42" xfId="2757"/>
    <cellStyle name="Comma 42 2" xfId="2758"/>
    <cellStyle name="Comma 42 3" xfId="2759"/>
    <cellStyle name="Comma 420" xfId="2760"/>
    <cellStyle name="Comma 420 2" xfId="2761"/>
    <cellStyle name="Comma 420 3" xfId="2762"/>
    <cellStyle name="Comma 420 3 2" xfId="2763"/>
    <cellStyle name="Comma 420 4" xfId="2764"/>
    <cellStyle name="Comma 420 4 2" xfId="2765"/>
    <cellStyle name="Comma 420 5" xfId="2766"/>
    <cellStyle name="Comma 420 5 2" xfId="2767"/>
    <cellStyle name="Comma 421" xfId="2768"/>
    <cellStyle name="Comma 421 2" xfId="2769"/>
    <cellStyle name="Comma 421 2 2" xfId="2770"/>
    <cellStyle name="Comma 421 3" xfId="2771"/>
    <cellStyle name="Comma 421 4" xfId="2772"/>
    <cellStyle name="Comma 421 4 2" xfId="2773"/>
    <cellStyle name="Comma 421 5" xfId="2774"/>
    <cellStyle name="Comma 421 5 2" xfId="2775"/>
    <cellStyle name="Comma 422" xfId="2776"/>
    <cellStyle name="Comma 422 2" xfId="2777"/>
    <cellStyle name="Comma 422 3" xfId="2778"/>
    <cellStyle name="Comma 422 4" xfId="2779"/>
    <cellStyle name="Comma 422 4 2" xfId="2780"/>
    <cellStyle name="Comma 422 5" xfId="2781"/>
    <cellStyle name="Comma 423" xfId="2782"/>
    <cellStyle name="Comma 423 2" xfId="2783"/>
    <cellStyle name="Comma 423 3" xfId="2784"/>
    <cellStyle name="Comma 423 4" xfId="2785"/>
    <cellStyle name="Comma 423 4 2" xfId="2786"/>
    <cellStyle name="Comma 424" xfId="2787"/>
    <cellStyle name="Comma 424 2" xfId="2788"/>
    <cellStyle name="Comma 424 2 2" xfId="2789"/>
    <cellStyle name="Comma 424 3" xfId="2790"/>
    <cellStyle name="Comma 424 3 2" xfId="2791"/>
    <cellStyle name="Comma 425" xfId="2792"/>
    <cellStyle name="Comma 425 2" xfId="2793"/>
    <cellStyle name="Comma 425 3" xfId="2794"/>
    <cellStyle name="Comma 425 4" xfId="2795"/>
    <cellStyle name="Comma 425 4 2" xfId="2796"/>
    <cellStyle name="Comma 426" xfId="2797"/>
    <cellStyle name="Comma 426 2" xfId="2798"/>
    <cellStyle name="Comma 426 3" xfId="2799"/>
    <cellStyle name="Comma 426 4" xfId="2800"/>
    <cellStyle name="Comma 426 4 2" xfId="2801"/>
    <cellStyle name="Comma 426 5" xfId="2802"/>
    <cellStyle name="Comma 426 5 2" xfId="2803"/>
    <cellStyle name="Comma 426 5 2 2" xfId="2804"/>
    <cellStyle name="Comma 426 5 3" xfId="2805"/>
    <cellStyle name="Comma 426 5 3 2" xfId="2806"/>
    <cellStyle name="Comma 426 5 4" xfId="2807"/>
    <cellStyle name="Comma 427" xfId="2808"/>
    <cellStyle name="Comma 427 2" xfId="2809"/>
    <cellStyle name="Comma 427 3" xfId="2810"/>
    <cellStyle name="Comma 427 4" xfId="2811"/>
    <cellStyle name="Comma 427 4 2" xfId="2812"/>
    <cellStyle name="Comma 427 5" xfId="2813"/>
    <cellStyle name="Comma 427 5 2" xfId="2814"/>
    <cellStyle name="Comma 427 5 2 2" xfId="2815"/>
    <cellStyle name="Comma 427 5 3" xfId="2816"/>
    <cellStyle name="Comma 427 5 3 2" xfId="2817"/>
    <cellStyle name="Comma 427 5 4" xfId="2818"/>
    <cellStyle name="Comma 428" xfId="2819"/>
    <cellStyle name="Comma 428 2" xfId="2820"/>
    <cellStyle name="Comma 428 2 2" xfId="2821"/>
    <cellStyle name="Comma 428 3" xfId="2822"/>
    <cellStyle name="Comma 428 4" xfId="2823"/>
    <cellStyle name="Comma 429" xfId="2824"/>
    <cellStyle name="Comma 429 2" xfId="2825"/>
    <cellStyle name="Comma 429 3" xfId="2826"/>
    <cellStyle name="Comma 429 4" xfId="2827"/>
    <cellStyle name="Comma 429 4 2" xfId="2828"/>
    <cellStyle name="Comma 43" xfId="2829"/>
    <cellStyle name="Comma 43 2" xfId="2830"/>
    <cellStyle name="Comma 43 3" xfId="2831"/>
    <cellStyle name="Comma 430" xfId="2832"/>
    <cellStyle name="Comma 430 2" xfId="2833"/>
    <cellStyle name="Comma 430 3" xfId="2834"/>
    <cellStyle name="Comma 430 4" xfId="2835"/>
    <cellStyle name="Comma 430 4 2" xfId="2836"/>
    <cellStyle name="Comma 431" xfId="2837"/>
    <cellStyle name="Comma 431 2" xfId="2838"/>
    <cellStyle name="Comma 431 3" xfId="2839"/>
    <cellStyle name="Comma 431 4" xfId="2840"/>
    <cellStyle name="Comma 431 4 2" xfId="2841"/>
    <cellStyle name="Comma 432" xfId="2842"/>
    <cellStyle name="Comma 432 2" xfId="2843"/>
    <cellStyle name="Comma 432 3" xfId="2844"/>
    <cellStyle name="Comma 432 4" xfId="2845"/>
    <cellStyle name="Comma 432 4 2" xfId="2846"/>
    <cellStyle name="Comma 433" xfId="2847"/>
    <cellStyle name="Comma 433 2" xfId="2848"/>
    <cellStyle name="Comma 433 3" xfId="2849"/>
    <cellStyle name="Comma 433 4" xfId="2850"/>
    <cellStyle name="Comma 433 4 2" xfId="2851"/>
    <cellStyle name="Comma 434" xfId="2852"/>
    <cellStyle name="Comma 434 2" xfId="2853"/>
    <cellStyle name="Comma 435" xfId="2854"/>
    <cellStyle name="Comma 435 2" xfId="2855"/>
    <cellStyle name="Comma 436" xfId="2856"/>
    <cellStyle name="Comma 436 2" xfId="2857"/>
    <cellStyle name="Comma 437" xfId="2858"/>
    <cellStyle name="Comma 437 2" xfId="2859"/>
    <cellStyle name="Comma 438" xfId="2860"/>
    <cellStyle name="Comma 438 2" xfId="2861"/>
    <cellStyle name="Comma 439" xfId="2862"/>
    <cellStyle name="Comma 439 2" xfId="2863"/>
    <cellStyle name="Comma 44" xfId="2864"/>
    <cellStyle name="Comma 44 2" xfId="2865"/>
    <cellStyle name="Comma 44 2 2" xfId="2866"/>
    <cellStyle name="Comma 44 3" xfId="2867"/>
    <cellStyle name="Comma 44 3 2" xfId="2868"/>
    <cellStyle name="Comma 44 3 3" xfId="2869"/>
    <cellStyle name="Comma 44 3 3 2" xfId="2870"/>
    <cellStyle name="Comma 44 3 3 3" xfId="2871"/>
    <cellStyle name="Comma 44 4" xfId="2872"/>
    <cellStyle name="Comma 44 4 2" xfId="2873"/>
    <cellStyle name="Comma 44 4 3" xfId="2874"/>
    <cellStyle name="Comma 44 5" xfId="2875"/>
    <cellStyle name="Comma 44 5 2" xfId="2876"/>
    <cellStyle name="Comma 44 5 3" xfId="2877"/>
    <cellStyle name="Comma 44 5 4" xfId="2878"/>
    <cellStyle name="Comma 44 5 5" xfId="2879"/>
    <cellStyle name="Comma 44 5 6" xfId="2880"/>
    <cellStyle name="Comma 44 6" xfId="2881"/>
    <cellStyle name="Comma 440" xfId="2882"/>
    <cellStyle name="Comma 440 2" xfId="2883"/>
    <cellStyle name="Comma 441" xfId="2884"/>
    <cellStyle name="Comma 441 2" xfId="2885"/>
    <cellStyle name="Comma 442" xfId="2886"/>
    <cellStyle name="Comma 442 2" xfId="2887"/>
    <cellStyle name="Comma 443" xfId="2888"/>
    <cellStyle name="Comma 443 2" xfId="2889"/>
    <cellStyle name="Comma 444" xfId="2890"/>
    <cellStyle name="Comma 444 2" xfId="2891"/>
    <cellStyle name="Comma 445" xfId="2892"/>
    <cellStyle name="Comma 445 2" xfId="2893"/>
    <cellStyle name="Comma 446" xfId="2894"/>
    <cellStyle name="Comma 446 2" xfId="2895"/>
    <cellStyle name="Comma 447" xfId="2896"/>
    <cellStyle name="Comma 447 2" xfId="2897"/>
    <cellStyle name="Comma 448" xfId="2898"/>
    <cellStyle name="Comma 448 2" xfId="2899"/>
    <cellStyle name="Comma 449" xfId="2900"/>
    <cellStyle name="Comma 449 2" xfId="2901"/>
    <cellStyle name="Comma 45" xfId="2902"/>
    <cellStyle name="Comma 45 2" xfId="2903"/>
    <cellStyle name="Comma 45 2 2" xfId="2904"/>
    <cellStyle name="Comma 45 3" xfId="2905"/>
    <cellStyle name="Comma 45 3 2" xfId="2906"/>
    <cellStyle name="Comma 45 3 2 2" xfId="2907"/>
    <cellStyle name="Comma 45 3 3" xfId="2908"/>
    <cellStyle name="Comma 45 3 3 2" xfId="2909"/>
    <cellStyle name="Comma 45 4" xfId="2910"/>
    <cellStyle name="Comma 45 4 2" xfId="2911"/>
    <cellStyle name="Comma 45 4 2 2" xfId="2912"/>
    <cellStyle name="Comma 45 4 3" xfId="2913"/>
    <cellStyle name="Comma 45 4 3 2" xfId="2914"/>
    <cellStyle name="Comma 45 4 4" xfId="2915"/>
    <cellStyle name="Comma 45 4 5" xfId="2916"/>
    <cellStyle name="Comma 45 4 5 2" xfId="2917"/>
    <cellStyle name="Comma 45 4 6" xfId="2918"/>
    <cellStyle name="Comma 450" xfId="2919"/>
    <cellStyle name="Comma 450 2" xfId="2920"/>
    <cellStyle name="Comma 451" xfId="2921"/>
    <cellStyle name="Comma 451 2" xfId="2922"/>
    <cellStyle name="Comma 451 3" xfId="2923"/>
    <cellStyle name="Comma 452" xfId="2924"/>
    <cellStyle name="Comma 452 2" xfId="2925"/>
    <cellStyle name="Comma 452 3" xfId="2926"/>
    <cellStyle name="Comma 453" xfId="2927"/>
    <cellStyle name="Comma 453 2" xfId="2928"/>
    <cellStyle name="Comma 453 3" xfId="2929"/>
    <cellStyle name="Comma 454" xfId="2930"/>
    <cellStyle name="Comma 454 2" xfId="2931"/>
    <cellStyle name="Comma 454 3" xfId="2932"/>
    <cellStyle name="Comma 455" xfId="2933"/>
    <cellStyle name="Comma 455 2" xfId="2934"/>
    <cellStyle name="Comma 455 3" xfId="2935"/>
    <cellStyle name="Comma 456" xfId="2936"/>
    <cellStyle name="Comma 456 2" xfId="2937"/>
    <cellStyle name="Comma 456 3" xfId="2938"/>
    <cellStyle name="Comma 457" xfId="2939"/>
    <cellStyle name="Comma 457 2" xfId="2940"/>
    <cellStyle name="Comma 457 3" xfId="2941"/>
    <cellStyle name="Comma 458" xfId="2942"/>
    <cellStyle name="Comma 458 2" xfId="2943"/>
    <cellStyle name="Comma 459" xfId="2944"/>
    <cellStyle name="Comma 459 2" xfId="2945"/>
    <cellStyle name="Comma 46" xfId="2946"/>
    <cellStyle name="Comma 46 2" xfId="2947"/>
    <cellStyle name="Comma 46 2 2" xfId="2948"/>
    <cellStyle name="Comma 46 3" xfId="2949"/>
    <cellStyle name="Comma 46 3 2" xfId="2950"/>
    <cellStyle name="Comma 46 3 2 2" xfId="2951"/>
    <cellStyle name="Comma 46 3 3" xfId="2952"/>
    <cellStyle name="Comma 46 3 3 2" xfId="2953"/>
    <cellStyle name="Comma 46 4" xfId="2954"/>
    <cellStyle name="Comma 46 4 2" xfId="2955"/>
    <cellStyle name="Comma 46 4 2 2" xfId="2956"/>
    <cellStyle name="Comma 46 4 3" xfId="2957"/>
    <cellStyle name="Comma 46 4 3 2" xfId="2958"/>
    <cellStyle name="Comma 46 4 4" xfId="2959"/>
    <cellStyle name="Comma 46 4 5" xfId="2960"/>
    <cellStyle name="Comma 46 4 5 2" xfId="2961"/>
    <cellStyle name="Comma 46 4 6" xfId="2962"/>
    <cellStyle name="Comma 460" xfId="2963"/>
    <cellStyle name="Comma 460 2" xfId="2964"/>
    <cellStyle name="Comma 461" xfId="2965"/>
    <cellStyle name="Comma 461 2" xfId="2966"/>
    <cellStyle name="Comma 462" xfId="2967"/>
    <cellStyle name="Comma 462 2" xfId="2968"/>
    <cellStyle name="Comma 463" xfId="2969"/>
    <cellStyle name="Comma 463 2" xfId="2970"/>
    <cellStyle name="Comma 463 3" xfId="2971"/>
    <cellStyle name="Comma 464" xfId="2972"/>
    <cellStyle name="Comma 464 2" xfId="2973"/>
    <cellStyle name="Comma 464 3" xfId="2974"/>
    <cellStyle name="Comma 465" xfId="2975"/>
    <cellStyle name="Comma 465 2" xfId="2976"/>
    <cellStyle name="Comma 465 3" xfId="2977"/>
    <cellStyle name="Comma 466" xfId="2978"/>
    <cellStyle name="Comma 466 2" xfId="2979"/>
    <cellStyle name="Comma 466 3" xfId="2980"/>
    <cellStyle name="Comma 467" xfId="2981"/>
    <cellStyle name="Comma 467 2" xfId="2982"/>
    <cellStyle name="Comma 467 3" xfId="2983"/>
    <cellStyle name="Comma 468" xfId="2984"/>
    <cellStyle name="Comma 468 2" xfId="2985"/>
    <cellStyle name="Comma 468 3" xfId="2986"/>
    <cellStyle name="Comma 469" xfId="2987"/>
    <cellStyle name="Comma 469 2" xfId="2988"/>
    <cellStyle name="Comma 469 3" xfId="2989"/>
    <cellStyle name="Comma 47" xfId="2990"/>
    <cellStyle name="Comma 47 2" xfId="2991"/>
    <cellStyle name="Comma 47 2 2" xfId="2992"/>
    <cellStyle name="Comma 47 2 2 2" xfId="2993"/>
    <cellStyle name="Comma 47 2 3" xfId="2994"/>
    <cellStyle name="Comma 47 2 4" xfId="2995"/>
    <cellStyle name="Comma 47 2 4 2" xfId="2996"/>
    <cellStyle name="Comma 47 3" xfId="2997"/>
    <cellStyle name="Comma 47 3 2" xfId="2998"/>
    <cellStyle name="Comma 47 4" xfId="2999"/>
    <cellStyle name="Comma 47 4 2" xfId="3000"/>
    <cellStyle name="Comma 47 4 2 2" xfId="3001"/>
    <cellStyle name="Comma 47 4 3" xfId="3002"/>
    <cellStyle name="Comma 47 4 3 2" xfId="3003"/>
    <cellStyle name="Comma 47 4 4" xfId="3004"/>
    <cellStyle name="Comma 47 4 5" xfId="3005"/>
    <cellStyle name="Comma 47 4 5 2" xfId="3006"/>
    <cellStyle name="Comma 47 4 6" xfId="3007"/>
    <cellStyle name="Comma 470" xfId="3008"/>
    <cellStyle name="Comma 470 2" xfId="3009"/>
    <cellStyle name="Comma 470 3" xfId="3010"/>
    <cellStyle name="Comma 471" xfId="3011"/>
    <cellStyle name="Comma 471 2" xfId="3012"/>
    <cellStyle name="Comma 471 3" xfId="3013"/>
    <cellStyle name="Comma 472" xfId="3014"/>
    <cellStyle name="Comma 472 2" xfId="3015"/>
    <cellStyle name="Comma 472 3" xfId="3016"/>
    <cellStyle name="Comma 473" xfId="3017"/>
    <cellStyle name="Comma 474" xfId="3018"/>
    <cellStyle name="Comma 475" xfId="3019"/>
    <cellStyle name="Comma 476" xfId="3020"/>
    <cellStyle name="Comma 477" xfId="3021"/>
    <cellStyle name="Comma 478" xfId="3022"/>
    <cellStyle name="Comma 479" xfId="3023"/>
    <cellStyle name="Comma 48" xfId="3024"/>
    <cellStyle name="Comma 48 2" xfId="3025"/>
    <cellStyle name="Comma 48 2 2" xfId="3026"/>
    <cellStyle name="Comma 48 2 3" xfId="3027"/>
    <cellStyle name="Comma 48 2 3 2" xfId="3028"/>
    <cellStyle name="Comma 48 2 4" xfId="3029"/>
    <cellStyle name="Comma 48 2 4 2" xfId="3030"/>
    <cellStyle name="Comma 48 2 5" xfId="3031"/>
    <cellStyle name="Comma 48 2 5 2" xfId="3032"/>
    <cellStyle name="Comma 48 3" xfId="3033"/>
    <cellStyle name="Comma 48 3 2" xfId="3034"/>
    <cellStyle name="Comma 48 3 3" xfId="3035"/>
    <cellStyle name="Comma 48 3 3 2" xfId="3036"/>
    <cellStyle name="Comma 48 3 4" xfId="3037"/>
    <cellStyle name="Comma 48 4" xfId="3038"/>
    <cellStyle name="Comma 48 4 2" xfId="3039"/>
    <cellStyle name="Comma 48 4 2 2" xfId="3040"/>
    <cellStyle name="Comma 48 5" xfId="3041"/>
    <cellStyle name="Comma 48 5 2" xfId="3042"/>
    <cellStyle name="Comma 48 5 2 2" xfId="3043"/>
    <cellStyle name="Comma 48 5 3" xfId="3044"/>
    <cellStyle name="Comma 48 5 3 2" xfId="3045"/>
    <cellStyle name="Comma 48 5 4" xfId="3046"/>
    <cellStyle name="Comma 48 5 5" xfId="3047"/>
    <cellStyle name="Comma 48 5 5 2" xfId="3048"/>
    <cellStyle name="Comma 48 5 6" xfId="3049"/>
    <cellStyle name="Comma 480" xfId="3050"/>
    <cellStyle name="Comma 481" xfId="3051"/>
    <cellStyle name="Comma 482" xfId="3052"/>
    <cellStyle name="Comma 482 2" xfId="3053"/>
    <cellStyle name="Comma 483" xfId="3054"/>
    <cellStyle name="Comma 484" xfId="3055"/>
    <cellStyle name="Comma 485" xfId="3056"/>
    <cellStyle name="Comma 486" xfId="3057"/>
    <cellStyle name="Comma 487" xfId="3058"/>
    <cellStyle name="Comma 488" xfId="3059"/>
    <cellStyle name="Comma 489" xfId="3060"/>
    <cellStyle name="Comma 49" xfId="3061"/>
    <cellStyle name="Comma 49 2" xfId="3062"/>
    <cellStyle name="Comma 49 2 2" xfId="3063"/>
    <cellStyle name="Comma 49 2 2 2" xfId="3064"/>
    <cellStyle name="Comma 49 2 3" xfId="3065"/>
    <cellStyle name="Comma 49 2 4" xfId="3066"/>
    <cellStyle name="Comma 49 2 4 2" xfId="3067"/>
    <cellStyle name="Comma 49 3" xfId="3068"/>
    <cellStyle name="Comma 49 3 2" xfId="3069"/>
    <cellStyle name="Comma 49 4" xfId="3070"/>
    <cellStyle name="Comma 49 4 2" xfId="3071"/>
    <cellStyle name="Comma 49 4 2 2" xfId="3072"/>
    <cellStyle name="Comma 49 4 3" xfId="3073"/>
    <cellStyle name="Comma 49 4 3 2" xfId="3074"/>
    <cellStyle name="Comma 49 4 4" xfId="3075"/>
    <cellStyle name="Comma 49 4 5" xfId="3076"/>
    <cellStyle name="Comma 49 4 5 2" xfId="3077"/>
    <cellStyle name="Comma 49 4 6" xfId="3078"/>
    <cellStyle name="Comma 490" xfId="3079"/>
    <cellStyle name="Comma 491" xfId="6606"/>
    <cellStyle name="Comma 492" xfId="6608"/>
    <cellStyle name="Comma 493" xfId="6610"/>
    <cellStyle name="Comma 494" xfId="6612"/>
    <cellStyle name="Comma 495" xfId="6614"/>
    <cellStyle name="Comma 496" xfId="6616"/>
    <cellStyle name="Comma 497" xfId="6604"/>
    <cellStyle name="Comma 498" xfId="6627"/>
    <cellStyle name="Comma 499" xfId="6617"/>
    <cellStyle name="Comma 5" xfId="3080"/>
    <cellStyle name="Comma 5 2" xfId="3081"/>
    <cellStyle name="Comma 5 2 2" xfId="3082"/>
    <cellStyle name="Comma 5 2 2 2" xfId="3083"/>
    <cellStyle name="Comma 5 2 3" xfId="3084"/>
    <cellStyle name="Comma 5 2 3 2" xfId="3085"/>
    <cellStyle name="Comma 5 2 4" xfId="3086"/>
    <cellStyle name="Comma 5 3" xfId="3087"/>
    <cellStyle name="Comma 5 3 2" xfId="3088"/>
    <cellStyle name="Comma 5 3 3" xfId="3089"/>
    <cellStyle name="Comma 5 3 4" xfId="3090"/>
    <cellStyle name="Comma 5 3 4 2" xfId="3091"/>
    <cellStyle name="Comma 5 3 5" xfId="3092"/>
    <cellStyle name="Comma 5 4" xfId="3093"/>
    <cellStyle name="Comma 5 5" xfId="3094"/>
    <cellStyle name="Comma 5 6" xfId="3095"/>
    <cellStyle name="Comma 5 6 2" xfId="3096"/>
    <cellStyle name="Comma 5 6 2 2" xfId="3097"/>
    <cellStyle name="Comma 5 6 2 3" xfId="3098"/>
    <cellStyle name="Comma 5 6 3" xfId="3099"/>
    <cellStyle name="Comma 5 6 4" xfId="3100"/>
    <cellStyle name="Comma 5 7" xfId="3101"/>
    <cellStyle name="Comma 50" xfId="3102"/>
    <cellStyle name="Comma 50 2" xfId="3103"/>
    <cellStyle name="Comma 50 2 2" xfId="3104"/>
    <cellStyle name="Comma 50 2 2 2" xfId="3105"/>
    <cellStyle name="Comma 50 2 3" xfId="3106"/>
    <cellStyle name="Comma 50 3" xfId="3107"/>
    <cellStyle name="Comma 50 3 2" xfId="3108"/>
    <cellStyle name="Comma 50 4" xfId="3109"/>
    <cellStyle name="Comma 50 4 2" xfId="3110"/>
    <cellStyle name="Comma 50 4 2 2" xfId="3111"/>
    <cellStyle name="Comma 50 4 3" xfId="3112"/>
    <cellStyle name="Comma 50 4 3 2" xfId="3113"/>
    <cellStyle name="Comma 50 4 4" xfId="3114"/>
    <cellStyle name="Comma 50 4 4 2" xfId="3115"/>
    <cellStyle name="Comma 50 5" xfId="3116"/>
    <cellStyle name="Comma 50 5 2" xfId="3117"/>
    <cellStyle name="Comma 50 6" xfId="3118"/>
    <cellStyle name="Comma 50 6 2" xfId="3119"/>
    <cellStyle name="Comma 50 6 2 2" xfId="3120"/>
    <cellStyle name="Comma 50 6 3" xfId="3121"/>
    <cellStyle name="Comma 500" xfId="6626"/>
    <cellStyle name="Comma 501" xfId="6618"/>
    <cellStyle name="Comma 502" xfId="6628"/>
    <cellStyle name="Comma 503" xfId="6619"/>
    <cellStyle name="Comma 504" xfId="6625"/>
    <cellStyle name="Comma 505" xfId="6620"/>
    <cellStyle name="Comma 506" xfId="6624"/>
    <cellStyle name="Comma 507" xfId="6621"/>
    <cellStyle name="Comma 508" xfId="6623"/>
    <cellStyle name="Comma 509" xfId="6622"/>
    <cellStyle name="Comma 51" xfId="3122"/>
    <cellStyle name="Comma 51 2" xfId="3123"/>
    <cellStyle name="Comma 51 2 2" xfId="3124"/>
    <cellStyle name="Comma 51 2 2 2" xfId="3125"/>
    <cellStyle name="Comma 51 2 3" xfId="3126"/>
    <cellStyle name="Comma 51 3" xfId="3127"/>
    <cellStyle name="Comma 51 3 2" xfId="3128"/>
    <cellStyle name="Comma 51 4" xfId="3129"/>
    <cellStyle name="Comma 51 4 2" xfId="3130"/>
    <cellStyle name="Comma 51 4 2 2" xfId="3131"/>
    <cellStyle name="Comma 51 4 3" xfId="3132"/>
    <cellStyle name="Comma 51 4 3 2" xfId="3133"/>
    <cellStyle name="Comma 51 4 4" xfId="3134"/>
    <cellStyle name="Comma 51 4 4 2" xfId="3135"/>
    <cellStyle name="Comma 51 5" xfId="3136"/>
    <cellStyle name="Comma 51 5 2" xfId="3137"/>
    <cellStyle name="Comma 51 6" xfId="3138"/>
    <cellStyle name="Comma 51 6 2" xfId="3139"/>
    <cellStyle name="Comma 51 6 2 2" xfId="3140"/>
    <cellStyle name="Comma 51 6 3" xfId="3141"/>
    <cellStyle name="Comma 510" xfId="9236"/>
    <cellStyle name="Comma 511" xfId="9292"/>
    <cellStyle name="Comma 512" xfId="9295"/>
    <cellStyle name="Comma 513" xfId="9294"/>
    <cellStyle name="Comma 514" xfId="9296"/>
    <cellStyle name="Comma 515" xfId="9297"/>
    <cellStyle name="Comma 52" xfId="3142"/>
    <cellStyle name="Comma 52 2" xfId="3143"/>
    <cellStyle name="Comma 52 2 2" xfId="3144"/>
    <cellStyle name="Comma 52 2 2 2" xfId="3145"/>
    <cellStyle name="Comma 52 2 3" xfId="3146"/>
    <cellStyle name="Comma 52 3" xfId="3147"/>
    <cellStyle name="Comma 52 3 2" xfId="3148"/>
    <cellStyle name="Comma 52 4" xfId="3149"/>
    <cellStyle name="Comma 52 4 2" xfId="3150"/>
    <cellStyle name="Comma 52 4 2 2" xfId="3151"/>
    <cellStyle name="Comma 52 4 3" xfId="3152"/>
    <cellStyle name="Comma 52 4 3 2" xfId="3153"/>
    <cellStyle name="Comma 52 4 4" xfId="3154"/>
    <cellStyle name="Comma 52 4 4 2" xfId="3155"/>
    <cellStyle name="Comma 52 5" xfId="3156"/>
    <cellStyle name="Comma 52 5 2" xfId="3157"/>
    <cellStyle name="Comma 52 6" xfId="3158"/>
    <cellStyle name="Comma 52 6 2" xfId="3159"/>
    <cellStyle name="Comma 52 6 2 2" xfId="3160"/>
    <cellStyle name="Comma 52 6 3" xfId="3161"/>
    <cellStyle name="Comma 53" xfId="3162"/>
    <cellStyle name="Comma 53 2" xfId="3163"/>
    <cellStyle name="Comma 53 2 2" xfId="3164"/>
    <cellStyle name="Comma 53 2 2 2" xfId="3165"/>
    <cellStyle name="Comma 53 2 3" xfId="3166"/>
    <cellStyle name="Comma 53 3" xfId="3167"/>
    <cellStyle name="Comma 53 3 2" xfId="3168"/>
    <cellStyle name="Comma 53 4" xfId="3169"/>
    <cellStyle name="Comma 53 4 2" xfId="3170"/>
    <cellStyle name="Comma 53 4 2 2" xfId="3171"/>
    <cellStyle name="Comma 53 4 3" xfId="3172"/>
    <cellStyle name="Comma 53 4 3 2" xfId="3173"/>
    <cellStyle name="Comma 53 4 4" xfId="3174"/>
    <cellStyle name="Comma 53 4 4 2" xfId="3175"/>
    <cellStyle name="Comma 53 5" xfId="3176"/>
    <cellStyle name="Comma 53 5 2" xfId="3177"/>
    <cellStyle name="Comma 53 6" xfId="3178"/>
    <cellStyle name="Comma 53 6 2" xfId="3179"/>
    <cellStyle name="Comma 53 7" xfId="3180"/>
    <cellStyle name="Comma 53 7 2" xfId="3181"/>
    <cellStyle name="Comma 53 7 2 2" xfId="3182"/>
    <cellStyle name="Comma 53 7 3" xfId="3183"/>
    <cellStyle name="Comma 54" xfId="3184"/>
    <cellStyle name="Comma 54 2" xfId="3185"/>
    <cellStyle name="Comma 54 2 2" xfId="3186"/>
    <cellStyle name="Comma 54 2 2 2" xfId="3187"/>
    <cellStyle name="Comma 54 2 3" xfId="3188"/>
    <cellStyle name="Comma 54 3" xfId="3189"/>
    <cellStyle name="Comma 54 3 2" xfId="3190"/>
    <cellStyle name="Comma 54 4" xfId="3191"/>
    <cellStyle name="Comma 54 4 2" xfId="3192"/>
    <cellStyle name="Comma 54 4 2 2" xfId="3193"/>
    <cellStyle name="Comma 54 4 3" xfId="3194"/>
    <cellStyle name="Comma 54 4 3 2" xfId="3195"/>
    <cellStyle name="Comma 54 4 4" xfId="3196"/>
    <cellStyle name="Comma 54 4 4 2" xfId="3197"/>
    <cellStyle name="Comma 54 5" xfId="3198"/>
    <cellStyle name="Comma 54 5 2" xfId="3199"/>
    <cellStyle name="Comma 54 6" xfId="3200"/>
    <cellStyle name="Comma 54 6 2" xfId="3201"/>
    <cellStyle name="Comma 54 7" xfId="3202"/>
    <cellStyle name="Comma 54 7 2" xfId="3203"/>
    <cellStyle name="Comma 54 7 2 2" xfId="3204"/>
    <cellStyle name="Comma 54 7 3" xfId="3205"/>
    <cellStyle name="Comma 55" xfId="3206"/>
    <cellStyle name="Comma 55 2" xfId="3207"/>
    <cellStyle name="Comma 55 2 2" xfId="3208"/>
    <cellStyle name="Comma 55 2 3" xfId="3209"/>
    <cellStyle name="Comma 55 2 3 2" xfId="3210"/>
    <cellStyle name="Comma 55 2 4" xfId="3211"/>
    <cellStyle name="Comma 55 3" xfId="3212"/>
    <cellStyle name="Comma 55 3 2" xfId="3213"/>
    <cellStyle name="Comma 55 3 2 2" xfId="3214"/>
    <cellStyle name="Comma 55 3 3" xfId="3215"/>
    <cellStyle name="Comma 55 3 3 2" xfId="3216"/>
    <cellStyle name="Comma 55 4" xfId="3217"/>
    <cellStyle name="Comma 55 4 2" xfId="3218"/>
    <cellStyle name="Comma 55 4 2 2" xfId="3219"/>
    <cellStyle name="Comma 55 4 3" xfId="3220"/>
    <cellStyle name="Comma 55 4 3 2" xfId="3221"/>
    <cellStyle name="Comma 55 4 4" xfId="3222"/>
    <cellStyle name="Comma 55 4 4 2" xfId="3223"/>
    <cellStyle name="Comma 55 5" xfId="3224"/>
    <cellStyle name="Comma 55 5 2" xfId="3225"/>
    <cellStyle name="Comma 55 6" xfId="3226"/>
    <cellStyle name="Comma 55 6 2" xfId="3227"/>
    <cellStyle name="Comma 55 7" xfId="3228"/>
    <cellStyle name="Comma 55 7 2" xfId="3229"/>
    <cellStyle name="Comma 55 7 2 2" xfId="3230"/>
    <cellStyle name="Comma 55 7 3" xfId="3231"/>
    <cellStyle name="Comma 55 8" xfId="3232"/>
    <cellStyle name="Comma 55 8 2" xfId="3233"/>
    <cellStyle name="Comma 56" xfId="3234"/>
    <cellStyle name="Comma 56 2" xfId="3235"/>
    <cellStyle name="Comma 56 2 2" xfId="3236"/>
    <cellStyle name="Comma 56 2 3" xfId="3237"/>
    <cellStyle name="Comma 56 2 3 2" xfId="3238"/>
    <cellStyle name="Comma 56 2 4" xfId="3239"/>
    <cellStyle name="Comma 56 3" xfId="3240"/>
    <cellStyle name="Comma 56 3 2" xfId="3241"/>
    <cellStyle name="Comma 56 3 3" xfId="3242"/>
    <cellStyle name="Comma 56 3 3 2" xfId="3243"/>
    <cellStyle name="Comma 56 3 4" xfId="3244"/>
    <cellStyle name="Comma 56 3 4 2" xfId="3245"/>
    <cellStyle name="Comma 56 3 4 3" xfId="3246"/>
    <cellStyle name="Comma 56 3 5" xfId="3247"/>
    <cellStyle name="Comma 56 4" xfId="3248"/>
    <cellStyle name="Comma 56 4 2" xfId="3249"/>
    <cellStyle name="Comma 56 4 2 2" xfId="3250"/>
    <cellStyle name="Comma 56 4 3" xfId="3251"/>
    <cellStyle name="Comma 56 4 3 2" xfId="3252"/>
    <cellStyle name="Comma 56 4 4" xfId="3253"/>
    <cellStyle name="Comma 56 4 4 2" xfId="3254"/>
    <cellStyle name="Comma 56 5" xfId="3255"/>
    <cellStyle name="Comma 56 5 2" xfId="3256"/>
    <cellStyle name="Comma 56 5 3" xfId="3257"/>
    <cellStyle name="Comma 56 5 3 2" xfId="3258"/>
    <cellStyle name="Comma 56 6" xfId="3259"/>
    <cellStyle name="Comma 56 7" xfId="3260"/>
    <cellStyle name="Comma 56 7 2" xfId="3261"/>
    <cellStyle name="Comma 56 8" xfId="3262"/>
    <cellStyle name="Comma 56 8 2" xfId="3263"/>
    <cellStyle name="Comma 56 8 2 2" xfId="3264"/>
    <cellStyle name="Comma 56 8 3" xfId="3265"/>
    <cellStyle name="Comma 56 8 3 2" xfId="3266"/>
    <cellStyle name="Comma 56 8 4" xfId="3267"/>
    <cellStyle name="Comma 56 8 5" xfId="3268"/>
    <cellStyle name="Comma 56 8 5 2" xfId="3269"/>
    <cellStyle name="Comma 56 8 6" xfId="3270"/>
    <cellStyle name="Comma 56 9" xfId="3271"/>
    <cellStyle name="Comma 56 9 2" xfId="3272"/>
    <cellStyle name="Comma 56 9 3" xfId="3273"/>
    <cellStyle name="Comma 57" xfId="3274"/>
    <cellStyle name="Comma 57 2" xfId="3275"/>
    <cellStyle name="Comma 57 2 2" xfId="3276"/>
    <cellStyle name="Comma 57 2 3" xfId="3277"/>
    <cellStyle name="Comma 57 2 3 2" xfId="3278"/>
    <cellStyle name="Comma 57 2 4" xfId="3279"/>
    <cellStyle name="Comma 57 3" xfId="3280"/>
    <cellStyle name="Comma 57 3 2" xfId="3281"/>
    <cellStyle name="Comma 57 3 2 2" xfId="3282"/>
    <cellStyle name="Comma 57 3 3" xfId="3283"/>
    <cellStyle name="Comma 57 3 3 2" xfId="3284"/>
    <cellStyle name="Comma 57 4" xfId="3285"/>
    <cellStyle name="Comma 57 4 2" xfId="3286"/>
    <cellStyle name="Comma 57 4 2 2" xfId="3287"/>
    <cellStyle name="Comma 57 4 3" xfId="3288"/>
    <cellStyle name="Comma 57 4 3 2" xfId="3289"/>
    <cellStyle name="Comma 57 4 4" xfId="3290"/>
    <cellStyle name="Comma 57 4 4 2" xfId="3291"/>
    <cellStyle name="Comma 57 5" xfId="3292"/>
    <cellStyle name="Comma 57 5 2" xfId="3293"/>
    <cellStyle name="Comma 57 6" xfId="3294"/>
    <cellStyle name="Comma 57 6 2" xfId="3295"/>
    <cellStyle name="Comma 57 7" xfId="3296"/>
    <cellStyle name="Comma 57 7 2" xfId="3297"/>
    <cellStyle name="Comma 57 7 2 2" xfId="3298"/>
    <cellStyle name="Comma 57 7 3" xfId="3299"/>
    <cellStyle name="Comma 57 7 3 2" xfId="3300"/>
    <cellStyle name="Comma 57 8" xfId="3301"/>
    <cellStyle name="Comma 58" xfId="3302"/>
    <cellStyle name="Comma 58 2" xfId="3303"/>
    <cellStyle name="Comma 58 2 2" xfId="3304"/>
    <cellStyle name="Comma 58 2 3" xfId="3305"/>
    <cellStyle name="Comma 58 2 3 2" xfId="3306"/>
    <cellStyle name="Comma 58 2 4" xfId="3307"/>
    <cellStyle name="Comma 58 3" xfId="3308"/>
    <cellStyle name="Comma 58 3 2" xfId="3309"/>
    <cellStyle name="Comma 58 3 2 2" xfId="3310"/>
    <cellStyle name="Comma 58 3 3" xfId="3311"/>
    <cellStyle name="Comma 58 3 3 2" xfId="3312"/>
    <cellStyle name="Comma 58 4" xfId="3313"/>
    <cellStyle name="Comma 58 4 2" xfId="3314"/>
    <cellStyle name="Comma 58 5" xfId="3315"/>
    <cellStyle name="Comma 59" xfId="3316"/>
    <cellStyle name="Comma 59 2" xfId="3317"/>
    <cellStyle name="Comma 59 2 2" xfId="3318"/>
    <cellStyle name="Comma 59 2 3" xfId="3319"/>
    <cellStyle name="Comma 59 2 3 2" xfId="3320"/>
    <cellStyle name="Comma 59 2 4" xfId="3321"/>
    <cellStyle name="Comma 59 3" xfId="3322"/>
    <cellStyle name="Comma 59 3 2" xfId="3323"/>
    <cellStyle name="Comma 59 3 2 2" xfId="3324"/>
    <cellStyle name="Comma 59 3 3" xfId="3325"/>
    <cellStyle name="Comma 59 3 3 2" xfId="3326"/>
    <cellStyle name="Comma 59 4" xfId="3327"/>
    <cellStyle name="Comma 59 4 2" xfId="3328"/>
    <cellStyle name="Comma 59 5" xfId="3329"/>
    <cellStyle name="Comma 6" xfId="3330"/>
    <cellStyle name="Comma 6 2" xfId="3331"/>
    <cellStyle name="Comma 6 2 2" xfId="3332"/>
    <cellStyle name="Comma 6 2 2 2" xfId="3333"/>
    <cellStyle name="Comma 6 2 3" xfId="3334"/>
    <cellStyle name="Comma 6 2 3 2" xfId="3335"/>
    <cellStyle name="Comma 6 2 4" xfId="3336"/>
    <cellStyle name="Comma 6 3" xfId="3337"/>
    <cellStyle name="Comma 6 3 2" xfId="3338"/>
    <cellStyle name="Comma 6 3 2 2" xfId="3339"/>
    <cellStyle name="Comma 6 3 3" xfId="3340"/>
    <cellStyle name="Comma 6 3 3 2" xfId="3341"/>
    <cellStyle name="Comma 6 3 3 2 2" xfId="3342"/>
    <cellStyle name="Comma 6 3 3 3" xfId="3343"/>
    <cellStyle name="Comma 6 3 3 3 2" xfId="3344"/>
    <cellStyle name="Comma 6 3 4" xfId="3345"/>
    <cellStyle name="Comma 6 3 5" xfId="3346"/>
    <cellStyle name="Comma 6 3 5 2" xfId="3347"/>
    <cellStyle name="Comma 6 3 5 2 2" xfId="3348"/>
    <cellStyle name="Comma 6 3 5 3" xfId="3349"/>
    <cellStyle name="Comma 6 3 5 3 2" xfId="3350"/>
    <cellStyle name="Comma 6 3 5 4" xfId="3351"/>
    <cellStyle name="Comma 6 3 5 5" xfId="3352"/>
    <cellStyle name="Comma 6 3 5 5 2" xfId="3353"/>
    <cellStyle name="Comma 6 3 5 6" xfId="3354"/>
    <cellStyle name="Comma 6 3 6" xfId="3355"/>
    <cellStyle name="Comma 6 4" xfId="3356"/>
    <cellStyle name="Comma 6 4 2" xfId="3357"/>
    <cellStyle name="Comma 6 4 3" xfId="3358"/>
    <cellStyle name="Comma 6 5" xfId="3359"/>
    <cellStyle name="Comma 6 6" xfId="3360"/>
    <cellStyle name="Comma 6 6 2" xfId="3361"/>
    <cellStyle name="Comma 6 6 2 2" xfId="3362"/>
    <cellStyle name="Comma 6 6 2 3" xfId="3363"/>
    <cellStyle name="Comma 6 6 3" xfId="3364"/>
    <cellStyle name="Comma 6 6 4" xfId="3365"/>
    <cellStyle name="Comma 6 7" xfId="3366"/>
    <cellStyle name="Comma 60" xfId="3367"/>
    <cellStyle name="Comma 60 2" xfId="3368"/>
    <cellStyle name="Comma 60 2 2" xfId="3369"/>
    <cellStyle name="Comma 60 2 3" xfId="3370"/>
    <cellStyle name="Comma 60 2 3 2" xfId="3371"/>
    <cellStyle name="Comma 60 2 4" xfId="3372"/>
    <cellStyle name="Comma 60 3" xfId="3373"/>
    <cellStyle name="Comma 60 3 2" xfId="3374"/>
    <cellStyle name="Comma 60 3 2 2" xfId="3375"/>
    <cellStyle name="Comma 60 3 3" xfId="3376"/>
    <cellStyle name="Comma 60 3 3 2" xfId="3377"/>
    <cellStyle name="Comma 60 4" xfId="3378"/>
    <cellStyle name="Comma 60 4 2" xfId="3379"/>
    <cellStyle name="Comma 60 5" xfId="3380"/>
    <cellStyle name="Comma 61" xfId="3381"/>
    <cellStyle name="Comma 61 2" xfId="3382"/>
    <cellStyle name="Comma 61 2 2" xfId="3383"/>
    <cellStyle name="Comma 61 2 3" xfId="3384"/>
    <cellStyle name="Comma 61 2 3 2" xfId="3385"/>
    <cellStyle name="Comma 61 2 4" xfId="3386"/>
    <cellStyle name="Comma 61 3" xfId="3387"/>
    <cellStyle name="Comma 61 3 2" xfId="3388"/>
    <cellStyle name="Comma 61 4" xfId="3389"/>
    <cellStyle name="Comma 61 4 2" xfId="3390"/>
    <cellStyle name="Comma 61 5" xfId="3391"/>
    <cellStyle name="Comma 61 5 2" xfId="3392"/>
    <cellStyle name="Comma 62" xfId="3393"/>
    <cellStyle name="Comma 62 2" xfId="3394"/>
    <cellStyle name="Comma 62 2 2" xfId="3395"/>
    <cellStyle name="Comma 62 2 3" xfId="3396"/>
    <cellStyle name="Comma 62 2 3 2" xfId="3397"/>
    <cellStyle name="Comma 62 2 4" xfId="3398"/>
    <cellStyle name="Comma 62 3" xfId="3399"/>
    <cellStyle name="Comma 62 3 2" xfId="3400"/>
    <cellStyle name="Comma 62 4" xfId="3401"/>
    <cellStyle name="Comma 62 4 2" xfId="3402"/>
    <cellStyle name="Comma 62 5" xfId="3403"/>
    <cellStyle name="Comma 62 5 2" xfId="3404"/>
    <cellStyle name="Comma 62 6" xfId="3405"/>
    <cellStyle name="Comma 62 7" xfId="3406"/>
    <cellStyle name="Comma 62 7 2" xfId="3407"/>
    <cellStyle name="Comma 63" xfId="3408"/>
    <cellStyle name="Comma 63 2" xfId="3409"/>
    <cellStyle name="Comma 63 2 2" xfId="3410"/>
    <cellStyle name="Comma 63 2 3" xfId="3411"/>
    <cellStyle name="Comma 63 2 3 2" xfId="3412"/>
    <cellStyle name="Comma 63 2 4" xfId="3413"/>
    <cellStyle name="Comma 63 3" xfId="3414"/>
    <cellStyle name="Comma 63 3 2" xfId="3415"/>
    <cellStyle name="Comma 63 4" xfId="3416"/>
    <cellStyle name="Comma 63 4 2" xfId="3417"/>
    <cellStyle name="Comma 63 5" xfId="3418"/>
    <cellStyle name="Comma 63 5 2" xfId="3419"/>
    <cellStyle name="Comma 64" xfId="3420"/>
    <cellStyle name="Comma 64 2" xfId="3421"/>
    <cellStyle name="Comma 64 2 2" xfId="3422"/>
    <cellStyle name="Comma 64 2 3" xfId="3423"/>
    <cellStyle name="Comma 64 2 3 2" xfId="3424"/>
    <cellStyle name="Comma 64 2 4" xfId="3425"/>
    <cellStyle name="Comma 64 3" xfId="3426"/>
    <cellStyle name="Comma 64 3 2" xfId="3427"/>
    <cellStyle name="Comma 64 4" xfId="3428"/>
    <cellStyle name="Comma 64 4 2" xfId="3429"/>
    <cellStyle name="Comma 64 5" xfId="3430"/>
    <cellStyle name="Comma 64 5 2" xfId="3431"/>
    <cellStyle name="Comma 64 6" xfId="3432"/>
    <cellStyle name="Comma 64 7" xfId="3433"/>
    <cellStyle name="Comma 64 7 2" xfId="3434"/>
    <cellStyle name="Comma 65" xfId="3435"/>
    <cellStyle name="Comma 65 2" xfId="3436"/>
    <cellStyle name="Comma 65 2 2" xfId="3437"/>
    <cellStyle name="Comma 65 2 3" xfId="3438"/>
    <cellStyle name="Comma 65 2 3 2" xfId="3439"/>
    <cellStyle name="Comma 65 2 4" xfId="3440"/>
    <cellStyle name="Comma 65 3" xfId="3441"/>
    <cellStyle name="Comma 65 3 2" xfId="3442"/>
    <cellStyle name="Comma 65 4" xfId="3443"/>
    <cellStyle name="Comma 65 4 2" xfId="3444"/>
    <cellStyle name="Comma 65 5" xfId="3445"/>
    <cellStyle name="Comma 65 5 2" xfId="3446"/>
    <cellStyle name="Comma 66" xfId="3447"/>
    <cellStyle name="Comma 66 2" xfId="3448"/>
    <cellStyle name="Comma 66 2 2" xfId="3449"/>
    <cellStyle name="Comma 66 2 3" xfId="3450"/>
    <cellStyle name="Comma 66 2 3 2" xfId="3451"/>
    <cellStyle name="Comma 66 2 4" xfId="3452"/>
    <cellStyle name="Comma 66 3" xfId="3453"/>
    <cellStyle name="Comma 66 3 2" xfId="3454"/>
    <cellStyle name="Comma 66 4" xfId="3455"/>
    <cellStyle name="Comma 66 4 2" xfId="3456"/>
    <cellStyle name="Comma 66 5" xfId="3457"/>
    <cellStyle name="Comma 66 5 2" xfId="3458"/>
    <cellStyle name="Comma 67" xfId="3459"/>
    <cellStyle name="Comma 67 2" xfId="3460"/>
    <cellStyle name="Comma 67 2 2" xfId="3461"/>
    <cellStyle name="Comma 67 2 2 2" xfId="3462"/>
    <cellStyle name="Comma 67 2 3" xfId="3463"/>
    <cellStyle name="Comma 67 3" xfId="3464"/>
    <cellStyle name="Comma 67 3 2" xfId="3465"/>
    <cellStyle name="Comma 67 4" xfId="3466"/>
    <cellStyle name="Comma 67 4 2" xfId="3467"/>
    <cellStyle name="Comma 67 5" xfId="3468"/>
    <cellStyle name="Comma 67 5 2" xfId="3469"/>
    <cellStyle name="Comma 68" xfId="3470"/>
    <cellStyle name="Comma 68 2" xfId="3471"/>
    <cellStyle name="Comma 68 2 2" xfId="3472"/>
    <cellStyle name="Comma 68 2 2 2" xfId="3473"/>
    <cellStyle name="Comma 68 2 3" xfId="3474"/>
    <cellStyle name="Comma 68 3" xfId="3475"/>
    <cellStyle name="Comma 68 3 2" xfId="3476"/>
    <cellStyle name="Comma 68 4" xfId="3477"/>
    <cellStyle name="Comma 68 4 2" xfId="3478"/>
    <cellStyle name="Comma 68 5" xfId="3479"/>
    <cellStyle name="Comma 68 5 2" xfId="3480"/>
    <cellStyle name="Comma 69" xfId="3481"/>
    <cellStyle name="Comma 69 2" xfId="3482"/>
    <cellStyle name="Comma 69 2 2" xfId="3483"/>
    <cellStyle name="Comma 69 2 2 2" xfId="3484"/>
    <cellStyle name="Comma 69 2 3" xfId="3485"/>
    <cellStyle name="Comma 69 3" xfId="3486"/>
    <cellStyle name="Comma 69 3 2" xfId="3487"/>
    <cellStyle name="Comma 69 4" xfId="3488"/>
    <cellStyle name="Comma 69 4 2" xfId="3489"/>
    <cellStyle name="Comma 69 5" xfId="3490"/>
    <cellStyle name="Comma 69 5 2" xfId="3491"/>
    <cellStyle name="Comma 7" xfId="3492"/>
    <cellStyle name="Comma 7 2" xfId="3493"/>
    <cellStyle name="Comma 7 2 2" xfId="3494"/>
    <cellStyle name="Comma 7 2 3" xfId="3495"/>
    <cellStyle name="Comma 7 2 3 2" xfId="3496"/>
    <cellStyle name="Comma 7 2 4" xfId="3497"/>
    <cellStyle name="Comma 7 2 4 2" xfId="3498"/>
    <cellStyle name="Comma 7 2 5" xfId="3499"/>
    <cellStyle name="Comma 7 3" xfId="3500"/>
    <cellStyle name="Comma 7 3 2" xfId="3501"/>
    <cellStyle name="Comma 7 3 2 2" xfId="3502"/>
    <cellStyle name="Comma 7 3 3" xfId="3503"/>
    <cellStyle name="Comma 7 3 4" xfId="3504"/>
    <cellStyle name="Comma 7 4" xfId="3505"/>
    <cellStyle name="Comma 7 4 2" xfId="3506"/>
    <cellStyle name="Comma 7 4 3" xfId="3507"/>
    <cellStyle name="Comma 7 4 3 2" xfId="3508"/>
    <cellStyle name="Comma 7 4 4" xfId="3509"/>
    <cellStyle name="Comma 7 4 5" xfId="3510"/>
    <cellStyle name="Comma 7 4 5 2" xfId="3511"/>
    <cellStyle name="Comma 70" xfId="3512"/>
    <cellStyle name="Comma 70 2" xfId="3513"/>
    <cellStyle name="Comma 70 2 2" xfId="3514"/>
    <cellStyle name="Comma 70 2 2 2" xfId="3515"/>
    <cellStyle name="Comma 70 2 3" xfId="3516"/>
    <cellStyle name="Comma 70 3" xfId="3517"/>
    <cellStyle name="Comma 70 3 2" xfId="3518"/>
    <cellStyle name="Comma 71" xfId="3519"/>
    <cellStyle name="Comma 71 2" xfId="3520"/>
    <cellStyle name="Comma 71 2 2" xfId="3521"/>
    <cellStyle name="Comma 71 2 2 2" xfId="3522"/>
    <cellStyle name="Comma 71 2 3" xfId="3523"/>
    <cellStyle name="Comma 71 3" xfId="3524"/>
    <cellStyle name="Comma 71 3 2" xfId="3525"/>
    <cellStyle name="Comma 71 4" xfId="3526"/>
    <cellStyle name="Comma 71 4 2" xfId="3527"/>
    <cellStyle name="Comma 71 5" xfId="3528"/>
    <cellStyle name="Comma 71 6" xfId="3529"/>
    <cellStyle name="Comma 71 6 2" xfId="3530"/>
    <cellStyle name="Comma 72" xfId="3531"/>
    <cellStyle name="Comma 72 2" xfId="3532"/>
    <cellStyle name="Comma 72 2 2" xfId="3533"/>
    <cellStyle name="Comma 72 2 2 2" xfId="3534"/>
    <cellStyle name="Comma 72 2 3" xfId="3535"/>
    <cellStyle name="Comma 72 3" xfId="3536"/>
    <cellStyle name="Comma 72 3 2" xfId="3537"/>
    <cellStyle name="Comma 72 4" xfId="3538"/>
    <cellStyle name="Comma 72 4 2" xfId="3539"/>
    <cellStyle name="Comma 72 5" xfId="3540"/>
    <cellStyle name="Comma 72 6" xfId="3541"/>
    <cellStyle name="Comma 72 6 2" xfId="3542"/>
    <cellStyle name="Comma 73" xfId="3543"/>
    <cellStyle name="Comma 73 2" xfId="3544"/>
    <cellStyle name="Comma 73 2 2" xfId="3545"/>
    <cellStyle name="Comma 73 2 2 2" xfId="3546"/>
    <cellStyle name="Comma 73 2 3" xfId="3547"/>
    <cellStyle name="Comma 73 3" xfId="3548"/>
    <cellStyle name="Comma 73 3 2" xfId="3549"/>
    <cellStyle name="Comma 74" xfId="3550"/>
    <cellStyle name="Comma 74 2" xfId="3551"/>
    <cellStyle name="Comma 74 2 2" xfId="3552"/>
    <cellStyle name="Comma 74 2 2 2" xfId="3553"/>
    <cellStyle name="Comma 74 2 3" xfId="3554"/>
    <cellStyle name="Comma 74 3" xfId="3555"/>
    <cellStyle name="Comma 74 3 2" xfId="3556"/>
    <cellStyle name="Comma 75" xfId="3557"/>
    <cellStyle name="Comma 75 2" xfId="3558"/>
    <cellStyle name="Comma 75 2 2" xfId="3559"/>
    <cellStyle name="Comma 75 2 2 2" xfId="3560"/>
    <cellStyle name="Comma 75 2 3" xfId="3561"/>
    <cellStyle name="Comma 75 3" xfId="3562"/>
    <cellStyle name="Comma 75 3 2" xfId="3563"/>
    <cellStyle name="Comma 76" xfId="3564"/>
    <cellStyle name="Comma 76 2" xfId="3565"/>
    <cellStyle name="Comma 76 2 2" xfId="3566"/>
    <cellStyle name="Comma 76 2 2 2" xfId="3567"/>
    <cellStyle name="Comma 76 2 3" xfId="3568"/>
    <cellStyle name="Comma 76 3" xfId="3569"/>
    <cellStyle name="Comma 76 3 2" xfId="3570"/>
    <cellStyle name="Comma 77" xfId="3571"/>
    <cellStyle name="Comma 77 2" xfId="3572"/>
    <cellStyle name="Comma 77 2 2" xfId="3573"/>
    <cellStyle name="Comma 77 2 2 2" xfId="3574"/>
    <cellStyle name="Comma 77 2 3" xfId="3575"/>
    <cellStyle name="Comma 77 3" xfId="3576"/>
    <cellStyle name="Comma 77 3 2" xfId="3577"/>
    <cellStyle name="Comma 78" xfId="3578"/>
    <cellStyle name="Comma 78 2" xfId="3579"/>
    <cellStyle name="Comma 78 2 2" xfId="3580"/>
    <cellStyle name="Comma 78 2 2 2" xfId="3581"/>
    <cellStyle name="Comma 78 2 3" xfId="3582"/>
    <cellStyle name="Comma 78 3" xfId="3583"/>
    <cellStyle name="Comma 78 4" xfId="3584"/>
    <cellStyle name="Comma 78 4 2" xfId="3585"/>
    <cellStyle name="Comma 78 5" xfId="3586"/>
    <cellStyle name="Comma 78 5 2" xfId="3587"/>
    <cellStyle name="Comma 79" xfId="3588"/>
    <cellStyle name="Comma 79 2" xfId="3589"/>
    <cellStyle name="Comma 79 2 2" xfId="3590"/>
    <cellStyle name="Comma 79 2 2 2" xfId="3591"/>
    <cellStyle name="Comma 79 2 3" xfId="3592"/>
    <cellStyle name="Comma 79 3" xfId="3593"/>
    <cellStyle name="Comma 79 4" xfId="3594"/>
    <cellStyle name="Comma 79 4 2" xfId="3595"/>
    <cellStyle name="Comma 79 5" xfId="3596"/>
    <cellStyle name="Comma 79 5 2" xfId="3597"/>
    <cellStyle name="Comma 8" xfId="3598"/>
    <cellStyle name="Comma 8 2" xfId="3599"/>
    <cellStyle name="Comma 8 3" xfId="3600"/>
    <cellStyle name="Comma 8 3 2" xfId="3601"/>
    <cellStyle name="Comma 8 3 2 2" xfId="3602"/>
    <cellStyle name="Comma 8 3 2 3" xfId="3603"/>
    <cellStyle name="Comma 8 3 2 3 2" xfId="3604"/>
    <cellStyle name="Comma 8 3 2 4" xfId="3605"/>
    <cellStyle name="Comma 8 3 3" xfId="3606"/>
    <cellStyle name="Comma 8 3 3 2" xfId="3607"/>
    <cellStyle name="Comma 8 3 4" xfId="3608"/>
    <cellStyle name="Comma 8 4" xfId="3609"/>
    <cellStyle name="Comma 8 4 2" xfId="3610"/>
    <cellStyle name="Comma 8 4 2 2" xfId="3611"/>
    <cellStyle name="Comma 8 4 3" xfId="3612"/>
    <cellStyle name="Comma 8 4 3 2" xfId="3613"/>
    <cellStyle name="Comma 8 4 4" xfId="3614"/>
    <cellStyle name="Comma 8 4 4 2" xfId="3615"/>
    <cellStyle name="Comma 8 4 5" xfId="3616"/>
    <cellStyle name="Comma 8 5" xfId="3617"/>
    <cellStyle name="Comma 8 6" xfId="3618"/>
    <cellStyle name="Comma 8 6 2" xfId="3619"/>
    <cellStyle name="Comma 80" xfId="3620"/>
    <cellStyle name="Comma 80 2" xfId="3621"/>
    <cellStyle name="Comma 80 2 2" xfId="3622"/>
    <cellStyle name="Comma 80 2 2 2" xfId="3623"/>
    <cellStyle name="Comma 80 2 3" xfId="3624"/>
    <cellStyle name="Comma 80 3" xfId="3625"/>
    <cellStyle name="Comma 80 4" xfId="3626"/>
    <cellStyle name="Comma 80 4 2" xfId="3627"/>
    <cellStyle name="Comma 80 5" xfId="3628"/>
    <cellStyle name="Comma 80 5 2" xfId="3629"/>
    <cellStyle name="Comma 81" xfId="3630"/>
    <cellStyle name="Comma 81 2" xfId="3631"/>
    <cellStyle name="Comma 81 2 2" xfId="3632"/>
    <cellStyle name="Comma 81 2 2 2" xfId="3633"/>
    <cellStyle name="Comma 81 2 3" xfId="3634"/>
    <cellStyle name="Comma 81 3" xfId="3635"/>
    <cellStyle name="Comma 81 4" xfId="3636"/>
    <cellStyle name="Comma 81 4 2" xfId="3637"/>
    <cellStyle name="Comma 81 5" xfId="3638"/>
    <cellStyle name="Comma 81 5 2" xfId="3639"/>
    <cellStyle name="Comma 82" xfId="3640"/>
    <cellStyle name="Comma 82 2" xfId="3641"/>
    <cellStyle name="Comma 82 2 2" xfId="3642"/>
    <cellStyle name="Comma 82 2 3" xfId="3643"/>
    <cellStyle name="Comma 82 2 4" xfId="3644"/>
    <cellStyle name="Comma 82 2 4 2" xfId="3645"/>
    <cellStyle name="Comma 82 2 4 3" xfId="3646"/>
    <cellStyle name="Comma 82 3" xfId="3647"/>
    <cellStyle name="Comma 82 4" xfId="3648"/>
    <cellStyle name="Comma 82 5" xfId="3649"/>
    <cellStyle name="Comma 82 6" xfId="3650"/>
    <cellStyle name="Comma 82 6 2" xfId="3651"/>
    <cellStyle name="Comma 82 7" xfId="3652"/>
    <cellStyle name="Comma 82 7 2" xfId="3653"/>
    <cellStyle name="Comma 82 7 3" xfId="3654"/>
    <cellStyle name="Comma 82 7 4" xfId="3655"/>
    <cellStyle name="Comma 82 7 5" xfId="3656"/>
    <cellStyle name="Comma 82 8" xfId="3657"/>
    <cellStyle name="Comma 82 9" xfId="3658"/>
    <cellStyle name="Comma 82 9 2" xfId="3659"/>
    <cellStyle name="Comma 83" xfId="3660"/>
    <cellStyle name="Comma 83 2" xfId="3661"/>
    <cellStyle name="Comma 83 2 2" xfId="3662"/>
    <cellStyle name="Comma 83 2 3" xfId="3663"/>
    <cellStyle name="Comma 83 2 4" xfId="3664"/>
    <cellStyle name="Comma 83 2 4 2" xfId="3665"/>
    <cellStyle name="Comma 83 2 4 3" xfId="3666"/>
    <cellStyle name="Comma 83 3" xfId="3667"/>
    <cellStyle name="Comma 83 4" xfId="3668"/>
    <cellStyle name="Comma 83 5" xfId="3669"/>
    <cellStyle name="Comma 83 6" xfId="3670"/>
    <cellStyle name="Comma 83 6 2" xfId="3671"/>
    <cellStyle name="Comma 83 7" xfId="3672"/>
    <cellStyle name="Comma 83 7 2" xfId="3673"/>
    <cellStyle name="Comma 83 7 3" xfId="3674"/>
    <cellStyle name="Comma 83 7 4" xfId="3675"/>
    <cellStyle name="Comma 83 7 5" xfId="3676"/>
    <cellStyle name="Comma 83 8" xfId="3677"/>
    <cellStyle name="Comma 83 9" xfId="3678"/>
    <cellStyle name="Comma 83 9 2" xfId="3679"/>
    <cellStyle name="Comma 84" xfId="3680"/>
    <cellStyle name="Comma 84 10" xfId="3681"/>
    <cellStyle name="Comma 84 10 2" xfId="3682"/>
    <cellStyle name="Comma 84 11" xfId="3683"/>
    <cellStyle name="Comma 84 11 2" xfId="3684"/>
    <cellStyle name="Comma 84 12" xfId="3685"/>
    <cellStyle name="Comma 84 12 2" xfId="3686"/>
    <cellStyle name="Comma 84 13" xfId="3687"/>
    <cellStyle name="Comma 84 13 2" xfId="3688"/>
    <cellStyle name="Comma 84 14" xfId="3689"/>
    <cellStyle name="Comma 84 14 2" xfId="3690"/>
    <cellStyle name="Comma 84 14 2 2" xfId="3691"/>
    <cellStyle name="Comma 84 14 3" xfId="3692"/>
    <cellStyle name="Comma 84 14 3 2" xfId="3693"/>
    <cellStyle name="Comma 84 14 4" xfId="3694"/>
    <cellStyle name="Comma 84 2" xfId="3695"/>
    <cellStyle name="Comma 84 2 10" xfId="3696"/>
    <cellStyle name="Comma 84 2 10 2" xfId="3697"/>
    <cellStyle name="Comma 84 2 11" xfId="3698"/>
    <cellStyle name="Comma 84 2 11 2" xfId="3699"/>
    <cellStyle name="Comma 84 2 11 2 2" xfId="3700"/>
    <cellStyle name="Comma 84 2 11 3" xfId="3701"/>
    <cellStyle name="Comma 84 2 11 3 2" xfId="3702"/>
    <cellStyle name="Comma 84 2 11 4" xfId="3703"/>
    <cellStyle name="Comma 84 2 2" xfId="3704"/>
    <cellStyle name="Comma 84 2 2 2" xfId="3705"/>
    <cellStyle name="Comma 84 2 2 2 2" xfId="3706"/>
    <cellStyle name="Comma 84 2 2 3" xfId="3707"/>
    <cellStyle name="Comma 84 2 3" xfId="3708"/>
    <cellStyle name="Comma 84 2 3 2" xfId="3709"/>
    <cellStyle name="Comma 84 2 3 2 2" xfId="3710"/>
    <cellStyle name="Comma 84 2 3 2 2 2" xfId="3711"/>
    <cellStyle name="Comma 84 2 3 2 3" xfId="3712"/>
    <cellStyle name="Comma 84 2 3 2 3 2" xfId="3713"/>
    <cellStyle name="Comma 84 2 3 2 4" xfId="3714"/>
    <cellStyle name="Comma 84 2 3 3" xfId="3715"/>
    <cellStyle name="Comma 84 2 3 3 2" xfId="3716"/>
    <cellStyle name="Comma 84 2 3 3 2 2" xfId="3717"/>
    <cellStyle name="Comma 84 2 3 3 3" xfId="3718"/>
    <cellStyle name="Comma 84 2 3 3 3 2" xfId="3719"/>
    <cellStyle name="Comma 84 2 3 3 4" xfId="3720"/>
    <cellStyle name="Comma 84 2 3 4" xfId="3721"/>
    <cellStyle name="Comma 84 2 3 4 2" xfId="3722"/>
    <cellStyle name="Comma 84 2 3 5" xfId="3723"/>
    <cellStyle name="Comma 84 2 3 5 2" xfId="3724"/>
    <cellStyle name="Comma 84 2 3 6" xfId="3725"/>
    <cellStyle name="Comma 84 2 3 6 2" xfId="3726"/>
    <cellStyle name="Comma 84 2 4" xfId="3727"/>
    <cellStyle name="Comma 84 2 4 2" xfId="3728"/>
    <cellStyle name="Comma 84 2 5" xfId="3729"/>
    <cellStyle name="Comma 84 2 5 2" xfId="3730"/>
    <cellStyle name="Comma 84 2 5 3" xfId="3731"/>
    <cellStyle name="Comma 84 2 5 3 2" xfId="3732"/>
    <cellStyle name="Comma 84 2 5 4" xfId="3733"/>
    <cellStyle name="Comma 84 2 5 4 2" xfId="3734"/>
    <cellStyle name="Comma 84 2 5 5" xfId="3735"/>
    <cellStyle name="Comma 84 2 5 5 2" xfId="3736"/>
    <cellStyle name="Comma 84 2 6" xfId="3737"/>
    <cellStyle name="Comma 84 2 7" xfId="3738"/>
    <cellStyle name="Comma 84 2 7 2" xfId="3739"/>
    <cellStyle name="Comma 84 2 8" xfId="3740"/>
    <cellStyle name="Comma 84 2 8 2" xfId="3741"/>
    <cellStyle name="Comma 84 2 9" xfId="3742"/>
    <cellStyle name="Comma 84 2 9 2" xfId="3743"/>
    <cellStyle name="Comma 84 3" xfId="3744"/>
    <cellStyle name="Comma 84 4" xfId="3745"/>
    <cellStyle name="Comma 84 4 2" xfId="3746"/>
    <cellStyle name="Comma 84 4 2 2" xfId="3747"/>
    <cellStyle name="Comma 84 4 2 3" xfId="3748"/>
    <cellStyle name="Comma 84 4 3" xfId="3749"/>
    <cellStyle name="Comma 84 4 4" xfId="3750"/>
    <cellStyle name="Comma 84 5" xfId="3751"/>
    <cellStyle name="Comma 84 5 2" xfId="3752"/>
    <cellStyle name="Comma 84 5 2 2" xfId="3753"/>
    <cellStyle name="Comma 84 5 2 2 2" xfId="3754"/>
    <cellStyle name="Comma 84 5 2 3" xfId="3755"/>
    <cellStyle name="Comma 84 5 2 3 2" xfId="3756"/>
    <cellStyle name="Comma 84 5 2 4" xfId="3757"/>
    <cellStyle name="Comma 84 5 3" xfId="3758"/>
    <cellStyle name="Comma 84 5 3 2" xfId="3759"/>
    <cellStyle name="Comma 84 5 3 2 2" xfId="3760"/>
    <cellStyle name="Comma 84 5 3 3" xfId="3761"/>
    <cellStyle name="Comma 84 5 3 3 2" xfId="3762"/>
    <cellStyle name="Comma 84 5 3 4" xfId="3763"/>
    <cellStyle name="Comma 84 5 4" xfId="3764"/>
    <cellStyle name="Comma 84 5 4 2" xfId="3765"/>
    <cellStyle name="Comma 84 5 5" xfId="3766"/>
    <cellStyle name="Comma 84 5 5 2" xfId="3767"/>
    <cellStyle name="Comma 84 5 6" xfId="3768"/>
    <cellStyle name="Comma 84 5 6 2" xfId="3769"/>
    <cellStyle name="Comma 84 6" xfId="3770"/>
    <cellStyle name="Comma 84 6 2" xfId="3771"/>
    <cellStyle name="Comma 84 6 2 2" xfId="3772"/>
    <cellStyle name="Comma 84 6 3" xfId="3773"/>
    <cellStyle name="Comma 84 6 3 2" xfId="3774"/>
    <cellStyle name="Comma 84 7" xfId="3775"/>
    <cellStyle name="Comma 84 7 2" xfId="3776"/>
    <cellStyle name="Comma 84 7 2 2" xfId="3777"/>
    <cellStyle name="Comma 84 7 3" xfId="3778"/>
    <cellStyle name="Comma 84 7 3 2" xfId="3779"/>
    <cellStyle name="Comma 84 7 4" xfId="3780"/>
    <cellStyle name="Comma 84 7 4 2" xfId="3781"/>
    <cellStyle name="Comma 84 8" xfId="3782"/>
    <cellStyle name="Comma 84 8 2" xfId="3783"/>
    <cellStyle name="Comma 84 8 3" xfId="3784"/>
    <cellStyle name="Comma 84 8 3 2" xfId="3785"/>
    <cellStyle name="Comma 84 9" xfId="3786"/>
    <cellStyle name="Comma 84 9 2" xfId="3787"/>
    <cellStyle name="Comma 84 9 2 2" xfId="3788"/>
    <cellStyle name="Comma 84 9 3" xfId="3789"/>
    <cellStyle name="Comma 84 9 3 2" xfId="3790"/>
    <cellStyle name="Comma 84 9 4" xfId="3791"/>
    <cellStyle name="Comma 84 9 4 2" xfId="3792"/>
    <cellStyle name="Comma 85" xfId="3793"/>
    <cellStyle name="Comma 85 10" xfId="3794"/>
    <cellStyle name="Comma 85 10 2" xfId="3795"/>
    <cellStyle name="Comma 85 10 2 2" xfId="3796"/>
    <cellStyle name="Comma 85 10 3" xfId="3797"/>
    <cellStyle name="Comma 85 10 3 2" xfId="3798"/>
    <cellStyle name="Comma 85 10 4" xfId="3799"/>
    <cellStyle name="Comma 85 10 4 2" xfId="3800"/>
    <cellStyle name="Comma 85 11" xfId="3801"/>
    <cellStyle name="Comma 85 11 2" xfId="3802"/>
    <cellStyle name="Comma 85 12" xfId="3803"/>
    <cellStyle name="Comma 85 12 2" xfId="3804"/>
    <cellStyle name="Comma 85 13" xfId="3805"/>
    <cellStyle name="Comma 85 13 2" xfId="3806"/>
    <cellStyle name="Comma 85 14" xfId="3807"/>
    <cellStyle name="Comma 85 14 2" xfId="3808"/>
    <cellStyle name="Comma 85 15" xfId="3809"/>
    <cellStyle name="Comma 85 15 2" xfId="3810"/>
    <cellStyle name="Comma 85 15 2 2" xfId="3811"/>
    <cellStyle name="Comma 85 15 3" xfId="3812"/>
    <cellStyle name="Comma 85 15 3 2" xfId="3813"/>
    <cellStyle name="Comma 85 15 4" xfId="3814"/>
    <cellStyle name="Comma 85 2" xfId="3815"/>
    <cellStyle name="Comma 85 2 10" xfId="3816"/>
    <cellStyle name="Comma 85 2 10 2" xfId="3817"/>
    <cellStyle name="Comma 85 2 11" xfId="3818"/>
    <cellStyle name="Comma 85 2 11 2" xfId="3819"/>
    <cellStyle name="Comma 85 2 11 2 2" xfId="3820"/>
    <cellStyle name="Comma 85 2 11 3" xfId="3821"/>
    <cellStyle name="Comma 85 2 11 3 2" xfId="3822"/>
    <cellStyle name="Comma 85 2 11 4" xfId="3823"/>
    <cellStyle name="Comma 85 2 2" xfId="3824"/>
    <cellStyle name="Comma 85 2 2 2" xfId="3825"/>
    <cellStyle name="Comma 85 2 2 2 2" xfId="3826"/>
    <cellStyle name="Comma 85 2 2 3" xfId="3827"/>
    <cellStyle name="Comma 85 2 3" xfId="3828"/>
    <cellStyle name="Comma 85 2 3 2" xfId="3829"/>
    <cellStyle name="Comma 85 2 3 2 2" xfId="3830"/>
    <cellStyle name="Comma 85 2 3 2 2 2" xfId="3831"/>
    <cellStyle name="Comma 85 2 3 2 3" xfId="3832"/>
    <cellStyle name="Comma 85 2 3 2 3 2" xfId="3833"/>
    <cellStyle name="Comma 85 2 3 2 4" xfId="3834"/>
    <cellStyle name="Comma 85 2 3 3" xfId="3835"/>
    <cellStyle name="Comma 85 2 3 3 2" xfId="3836"/>
    <cellStyle name="Comma 85 2 3 3 2 2" xfId="3837"/>
    <cellStyle name="Comma 85 2 3 3 3" xfId="3838"/>
    <cellStyle name="Comma 85 2 3 3 3 2" xfId="3839"/>
    <cellStyle name="Comma 85 2 3 3 4" xfId="3840"/>
    <cellStyle name="Comma 85 2 3 4" xfId="3841"/>
    <cellStyle name="Comma 85 2 3 4 2" xfId="3842"/>
    <cellStyle name="Comma 85 2 3 5" xfId="3843"/>
    <cellStyle name="Comma 85 2 3 5 2" xfId="3844"/>
    <cellStyle name="Comma 85 2 3 6" xfId="3845"/>
    <cellStyle name="Comma 85 2 3 6 2" xfId="3846"/>
    <cellStyle name="Comma 85 2 4" xfId="3847"/>
    <cellStyle name="Comma 85 2 4 2" xfId="3848"/>
    <cellStyle name="Comma 85 2 5" xfId="3849"/>
    <cellStyle name="Comma 85 2 5 2" xfId="3850"/>
    <cellStyle name="Comma 85 2 5 3" xfId="3851"/>
    <cellStyle name="Comma 85 2 5 3 2" xfId="3852"/>
    <cellStyle name="Comma 85 2 5 4" xfId="3853"/>
    <cellStyle name="Comma 85 2 5 4 2" xfId="3854"/>
    <cellStyle name="Comma 85 2 5 5" xfId="3855"/>
    <cellStyle name="Comma 85 2 5 5 2" xfId="3856"/>
    <cellStyle name="Comma 85 2 6" xfId="3857"/>
    <cellStyle name="Comma 85 2 7" xfId="3858"/>
    <cellStyle name="Comma 85 2 7 2" xfId="3859"/>
    <cellStyle name="Comma 85 2 8" xfId="3860"/>
    <cellStyle name="Comma 85 2 8 2" xfId="3861"/>
    <cellStyle name="Comma 85 2 9" xfId="3862"/>
    <cellStyle name="Comma 85 2 9 2" xfId="3863"/>
    <cellStyle name="Comma 85 3" xfId="3864"/>
    <cellStyle name="Comma 85 3 2" xfId="3865"/>
    <cellStyle name="Comma 85 3 3" xfId="3866"/>
    <cellStyle name="Comma 85 3 4" xfId="3867"/>
    <cellStyle name="Comma 85 3 4 2" xfId="3868"/>
    <cellStyle name="Comma 85 3 4 3" xfId="3869"/>
    <cellStyle name="Comma 85 4" xfId="3870"/>
    <cellStyle name="Comma 85 5" xfId="3871"/>
    <cellStyle name="Comma 85 5 2" xfId="3872"/>
    <cellStyle name="Comma 85 5 2 2" xfId="3873"/>
    <cellStyle name="Comma 85 5 2 3" xfId="3874"/>
    <cellStyle name="Comma 85 5 3" xfId="3875"/>
    <cellStyle name="Comma 85 5 4" xfId="3876"/>
    <cellStyle name="Comma 85 6" xfId="3877"/>
    <cellStyle name="Comma 85 6 2" xfId="3878"/>
    <cellStyle name="Comma 85 6 2 2" xfId="3879"/>
    <cellStyle name="Comma 85 6 2 2 2" xfId="3880"/>
    <cellStyle name="Comma 85 6 2 3" xfId="3881"/>
    <cellStyle name="Comma 85 6 2 3 2" xfId="3882"/>
    <cellStyle name="Comma 85 6 2 4" xfId="3883"/>
    <cellStyle name="Comma 85 6 3" xfId="3884"/>
    <cellStyle name="Comma 85 6 3 2" xfId="3885"/>
    <cellStyle name="Comma 85 6 3 2 2" xfId="3886"/>
    <cellStyle name="Comma 85 6 3 3" xfId="3887"/>
    <cellStyle name="Comma 85 6 3 3 2" xfId="3888"/>
    <cellStyle name="Comma 85 6 3 4" xfId="3889"/>
    <cellStyle name="Comma 85 6 4" xfId="3890"/>
    <cellStyle name="Comma 85 6 4 2" xfId="3891"/>
    <cellStyle name="Comma 85 6 5" xfId="3892"/>
    <cellStyle name="Comma 85 6 5 2" xfId="3893"/>
    <cellStyle name="Comma 85 6 6" xfId="3894"/>
    <cellStyle name="Comma 85 6 6 2" xfId="3895"/>
    <cellStyle name="Comma 85 7" xfId="3896"/>
    <cellStyle name="Comma 85 7 2" xfId="3897"/>
    <cellStyle name="Comma 85 7 2 2" xfId="3898"/>
    <cellStyle name="Comma 85 7 3" xfId="3899"/>
    <cellStyle name="Comma 85 7 3 2" xfId="3900"/>
    <cellStyle name="Comma 85 8" xfId="3901"/>
    <cellStyle name="Comma 85 8 2" xfId="3902"/>
    <cellStyle name="Comma 85 8 2 2" xfId="3903"/>
    <cellStyle name="Comma 85 8 3" xfId="3904"/>
    <cellStyle name="Comma 85 8 3 2" xfId="3905"/>
    <cellStyle name="Comma 85 8 4" xfId="3906"/>
    <cellStyle name="Comma 85 8 4 2" xfId="3907"/>
    <cellStyle name="Comma 85 9" xfId="3908"/>
    <cellStyle name="Comma 85 9 2" xfId="3909"/>
    <cellStyle name="Comma 85 9 3" xfId="3910"/>
    <cellStyle name="Comma 85 9 3 2" xfId="3911"/>
    <cellStyle name="Comma 86" xfId="3912"/>
    <cellStyle name="Comma 86 2" xfId="3913"/>
    <cellStyle name="Comma 86 3" xfId="3914"/>
    <cellStyle name="Comma 86 3 2" xfId="3915"/>
    <cellStyle name="Comma 86 3 3" xfId="3916"/>
    <cellStyle name="Comma 86 3 4" xfId="3917"/>
    <cellStyle name="Comma 86 3 4 2" xfId="3918"/>
    <cellStyle name="Comma 86 3 4 3" xfId="3919"/>
    <cellStyle name="Comma 86 4" xfId="3920"/>
    <cellStyle name="Comma 86 5" xfId="3921"/>
    <cellStyle name="Comma 86 5 2" xfId="3922"/>
    <cellStyle name="Comma 86 6" xfId="3923"/>
    <cellStyle name="Comma 86 6 2" xfId="3924"/>
    <cellStyle name="Comma 86 7" xfId="3925"/>
    <cellStyle name="Comma 86 7 2" xfId="3926"/>
    <cellStyle name="Comma 87" xfId="3927"/>
    <cellStyle name="Comma 87 2" xfId="3928"/>
    <cellStyle name="Comma 87 3" xfId="3929"/>
    <cellStyle name="Comma 87 3 2" xfId="3930"/>
    <cellStyle name="Comma 87 3 3" xfId="3931"/>
    <cellStyle name="Comma 87 3 4" xfId="3932"/>
    <cellStyle name="Comma 87 3 4 2" xfId="3933"/>
    <cellStyle name="Comma 87 3 4 3" xfId="3934"/>
    <cellStyle name="Comma 87 4" xfId="3935"/>
    <cellStyle name="Comma 87 5" xfId="3936"/>
    <cellStyle name="Comma 87 5 2" xfId="3937"/>
    <cellStyle name="Comma 87 6" xfId="3938"/>
    <cellStyle name="Comma 87 6 2" xfId="3939"/>
    <cellStyle name="Comma 87 7" xfId="3940"/>
    <cellStyle name="Comma 87 7 2" xfId="3941"/>
    <cellStyle name="Comma 88" xfId="3942"/>
    <cellStyle name="Comma 88 2" xfId="3943"/>
    <cellStyle name="Comma 88 3" xfId="3944"/>
    <cellStyle name="Comma 88 3 2" xfId="3945"/>
    <cellStyle name="Comma 88 3 3" xfId="3946"/>
    <cellStyle name="Comma 88 3 4" xfId="3947"/>
    <cellStyle name="Comma 88 3 4 2" xfId="3948"/>
    <cellStyle name="Comma 88 3 4 3" xfId="3949"/>
    <cellStyle name="Comma 88 4" xfId="3950"/>
    <cellStyle name="Comma 88 5" xfId="3951"/>
    <cellStyle name="Comma 88 5 2" xfId="3952"/>
    <cellStyle name="Comma 88 6" xfId="3953"/>
    <cellStyle name="Comma 88 6 2" xfId="3954"/>
    <cellStyle name="Comma 88 7" xfId="3955"/>
    <cellStyle name="Comma 88 7 2" xfId="3956"/>
    <cellStyle name="Comma 89" xfId="3957"/>
    <cellStyle name="Comma 89 2" xfId="3958"/>
    <cellStyle name="Comma 89 3" xfId="3959"/>
    <cellStyle name="Comma 89 3 2" xfId="3960"/>
    <cellStyle name="Comma 89 3 3" xfId="3961"/>
    <cellStyle name="Comma 89 3 4" xfId="3962"/>
    <cellStyle name="Comma 89 3 4 2" xfId="3963"/>
    <cellStyle name="Comma 89 3 4 3" xfId="3964"/>
    <cellStyle name="Comma 89 4" xfId="3965"/>
    <cellStyle name="Comma 89 5" xfId="3966"/>
    <cellStyle name="Comma 89 5 2" xfId="3967"/>
    <cellStyle name="Comma 89 6" xfId="3968"/>
    <cellStyle name="Comma 89 6 2" xfId="3969"/>
    <cellStyle name="Comma 89 7" xfId="3970"/>
    <cellStyle name="Comma 89 7 2" xfId="3971"/>
    <cellStyle name="Comma 9" xfId="3972"/>
    <cellStyle name="Comma 9 2" xfId="3973"/>
    <cellStyle name="Comma 9 2 10" xfId="3974"/>
    <cellStyle name="Comma 9 2 2" xfId="3975"/>
    <cellStyle name="Comma 9 2 3" xfId="3976"/>
    <cellStyle name="Comma 9 2 3 2" xfId="3977"/>
    <cellStyle name="Comma 9 2 3 3" xfId="3978"/>
    <cellStyle name="Comma 9 2 3 3 2" xfId="3979"/>
    <cellStyle name="Comma 9 2 3 3 3" xfId="3980"/>
    <cellStyle name="Comma 9 2 4" xfId="3981"/>
    <cellStyle name="Comma 9 2 4 2" xfId="3982"/>
    <cellStyle name="Comma 9 2 4 2 2" xfId="3983"/>
    <cellStyle name="Comma 9 2 4 2 3" xfId="3984"/>
    <cellStyle name="Comma 9 2 4 2 3 2" xfId="3985"/>
    <cellStyle name="Comma 9 2 4 2 4" xfId="3986"/>
    <cellStyle name="Comma 9 2 4 3" xfId="3987"/>
    <cellStyle name="Comma 9 2 4 3 2" xfId="3988"/>
    <cellStyle name="Comma 9 2 4 3 3" xfId="3989"/>
    <cellStyle name="Comma 9 2 4 4" xfId="3990"/>
    <cellStyle name="Comma 9 2 5" xfId="3991"/>
    <cellStyle name="Comma 9 2 5 2" xfId="3992"/>
    <cellStyle name="Comma 9 2 6" xfId="3993"/>
    <cellStyle name="Comma 9 2 6 2" xfId="3994"/>
    <cellStyle name="Comma 9 2 6 3" xfId="3995"/>
    <cellStyle name="Comma 9 2 6 4" xfId="3996"/>
    <cellStyle name="Comma 9 2 6 5" xfId="3997"/>
    <cellStyle name="Comma 9 2 6 6" xfId="3998"/>
    <cellStyle name="Comma 9 2 7" xfId="3999"/>
    <cellStyle name="Comma 9 2 7 2" xfId="4000"/>
    <cellStyle name="Comma 9 2 8" xfId="4001"/>
    <cellStyle name="Comma 9 2 9" xfId="4002"/>
    <cellStyle name="Comma 9 2 9 2" xfId="4003"/>
    <cellStyle name="Comma 9 3" xfId="4004"/>
    <cellStyle name="Comma 9 3 2" xfId="4005"/>
    <cellStyle name="Comma 9 3 2 2" xfId="4006"/>
    <cellStyle name="Comma 9 3 2 2 2" xfId="4007"/>
    <cellStyle name="Comma 9 3 2 3" xfId="4008"/>
    <cellStyle name="Comma 9 3 2 3 2" xfId="4009"/>
    <cellStyle name="Comma 9 3 2 3 2 2" xfId="9233"/>
    <cellStyle name="Comma 9 3 2 3 3" xfId="9234"/>
    <cellStyle name="Comma 9 3 2 4" xfId="4010"/>
    <cellStyle name="Comma 9 3 2 4 2" xfId="4011"/>
    <cellStyle name="Comma 9 3 2 4 2 2" xfId="9231"/>
    <cellStyle name="Comma 9 3 2 4 3" xfId="9232"/>
    <cellStyle name="Comma 9 3 2 5" xfId="4012"/>
    <cellStyle name="Comma 9 3 2 5 2" xfId="4013"/>
    <cellStyle name="Comma 9 3 2 5 2 2" xfId="9229"/>
    <cellStyle name="Comma 9 3 2 5 3" xfId="4014"/>
    <cellStyle name="Comma 9 3 2 5 3 2" xfId="9228"/>
    <cellStyle name="Comma 9 3 2 5 4" xfId="9230"/>
    <cellStyle name="Comma 9 3 2 6" xfId="4015"/>
    <cellStyle name="Comma 9 3 2 6 2" xfId="9227"/>
    <cellStyle name="Comma 9 3 3" xfId="4016"/>
    <cellStyle name="Comma 9 3 3 2" xfId="4017"/>
    <cellStyle name="Comma 9 3 3 2 2" xfId="4018"/>
    <cellStyle name="Comma 9 3 3 2 2 2" xfId="9224"/>
    <cellStyle name="Comma 9 3 3 2 3" xfId="9225"/>
    <cellStyle name="Comma 9 3 3 3" xfId="4019"/>
    <cellStyle name="Comma 9 3 3 3 2" xfId="4020"/>
    <cellStyle name="Comma 9 3 3 3 2 2" xfId="9222"/>
    <cellStyle name="Comma 9 3 3 3 3" xfId="9223"/>
    <cellStyle name="Comma 9 3 3 4" xfId="4021"/>
    <cellStyle name="Comma 9 3 3 4 2" xfId="4022"/>
    <cellStyle name="Comma 9 3 3 4 2 2" xfId="9220"/>
    <cellStyle name="Comma 9 3 3 4 3" xfId="9221"/>
    <cellStyle name="Comma 9 3 3 5" xfId="9226"/>
    <cellStyle name="Comma 9 3 4" xfId="4023"/>
    <cellStyle name="Comma 9 3 4 2" xfId="4024"/>
    <cellStyle name="Comma 9 3 4 2 2" xfId="9218"/>
    <cellStyle name="Comma 9 3 4 3" xfId="4025"/>
    <cellStyle name="Comma 9 3 4 3 2" xfId="4026"/>
    <cellStyle name="Comma 9 3 4 3 2 2" xfId="9216"/>
    <cellStyle name="Comma 9 3 4 3 3" xfId="9217"/>
    <cellStyle name="Comma 9 3 4 4" xfId="9219"/>
    <cellStyle name="Comma 9 3 5" xfId="4027"/>
    <cellStyle name="Comma 9 3 5 2" xfId="4028"/>
    <cellStyle name="Comma 9 3 5 2 2" xfId="4029"/>
    <cellStyle name="Comma 9 3 5 2 2 2" xfId="9213"/>
    <cellStyle name="Comma 9 3 5 2 3" xfId="9214"/>
    <cellStyle name="Comma 9 3 5 3" xfId="9215"/>
    <cellStyle name="Comma 9 3 6" xfId="4030"/>
    <cellStyle name="Comma 9 3 6 2" xfId="9212"/>
    <cellStyle name="Comma 9 3 7" xfId="4031"/>
    <cellStyle name="Comma 9 3 7 2" xfId="4032"/>
    <cellStyle name="Comma 9 3 7 2 2" xfId="4033"/>
    <cellStyle name="Comma 9 3 7 2 2 2" xfId="9209"/>
    <cellStyle name="Comma 9 3 7 2 3" xfId="9210"/>
    <cellStyle name="Comma 9 3 7 3" xfId="4034"/>
    <cellStyle name="Comma 9 3 7 3 2" xfId="4035"/>
    <cellStyle name="Comma 9 3 7 3 2 2" xfId="9207"/>
    <cellStyle name="Comma 9 3 7 3 3" xfId="9208"/>
    <cellStyle name="Comma 9 3 7 4" xfId="4036"/>
    <cellStyle name="Comma 9 3 7 4 2" xfId="4037"/>
    <cellStyle name="Comma 9 3 7 4 2 2" xfId="9205"/>
    <cellStyle name="Comma 9 3 7 4 3" xfId="9206"/>
    <cellStyle name="Comma 9 3 7 5" xfId="4038"/>
    <cellStyle name="Comma 9 3 7 5 2" xfId="9204"/>
    <cellStyle name="Comma 9 3 7 6" xfId="4039"/>
    <cellStyle name="Comma 9 3 7 6 2" xfId="4040"/>
    <cellStyle name="Comma 9 3 7 6 2 2" xfId="9202"/>
    <cellStyle name="Comma 9 3 7 6 3" xfId="9203"/>
    <cellStyle name="Comma 9 3 7 7" xfId="4041"/>
    <cellStyle name="Comma 9 3 7 7 2" xfId="9201"/>
    <cellStyle name="Comma 9 3 7 8" xfId="4042"/>
    <cellStyle name="Comma 9 3 7 8 2" xfId="9200"/>
    <cellStyle name="Comma 9 3 7 9" xfId="9211"/>
    <cellStyle name="Comma 9 3 8" xfId="4043"/>
    <cellStyle name="Comma 9 3 8 2" xfId="4044"/>
    <cellStyle name="Comma 9 3 8 2 2" xfId="4045"/>
    <cellStyle name="Comma 9 3 8 2 2 2" xfId="9197"/>
    <cellStyle name="Comma 9 3 8 2 3" xfId="4046"/>
    <cellStyle name="Comma 9 3 8 2 3 2" xfId="9196"/>
    <cellStyle name="Comma 9 3 8 2 4" xfId="9198"/>
    <cellStyle name="Comma 9 3 8 3" xfId="4047"/>
    <cellStyle name="Comma 9 3 8 3 2" xfId="9195"/>
    <cellStyle name="Comma 9 3 8 4" xfId="4048"/>
    <cellStyle name="Comma 9 3 8 4 2" xfId="4049"/>
    <cellStyle name="Comma 9 3 8 4 2 2" xfId="9193"/>
    <cellStyle name="Comma 9 3 8 4 3" xfId="4050"/>
    <cellStyle name="Comma 9 3 8 4 3 2" xfId="9192"/>
    <cellStyle name="Comma 9 3 8 4 4" xfId="9194"/>
    <cellStyle name="Comma 9 3 8 5" xfId="4051"/>
    <cellStyle name="Comma 9 3 8 5 2" xfId="9191"/>
    <cellStyle name="Comma 9 3 8 6" xfId="9199"/>
    <cellStyle name="Comma 9 4" xfId="4052"/>
    <cellStyle name="Comma 9 4 2" xfId="4053"/>
    <cellStyle name="Comma 9 4 2 2" xfId="4054"/>
    <cellStyle name="Comma 9 4 2 2 2" xfId="9188"/>
    <cellStyle name="Comma 9 4 2 3" xfId="4055"/>
    <cellStyle name="Comma 9 4 2 3 2" xfId="4056"/>
    <cellStyle name="Comma 9 4 2 3 2 2" xfId="9186"/>
    <cellStyle name="Comma 9 4 2 3 3" xfId="9187"/>
    <cellStyle name="Comma 9 4 2 4" xfId="4057"/>
    <cellStyle name="Comma 9 4 2 4 2" xfId="9185"/>
    <cellStyle name="Comma 9 4 2 5" xfId="9189"/>
    <cellStyle name="Comma 9 4 3" xfId="4058"/>
    <cellStyle name="Comma 9 4 3 2" xfId="4059"/>
    <cellStyle name="Comma 9 4 3 2 2" xfId="9183"/>
    <cellStyle name="Comma 9 4 3 3" xfId="9184"/>
    <cellStyle name="Comma 9 4 4" xfId="4060"/>
    <cellStyle name="Comma 9 4 4 2" xfId="9182"/>
    <cellStyle name="Comma 9 4 5" xfId="4061"/>
    <cellStyle name="Comma 9 4 5 2" xfId="9181"/>
    <cellStyle name="Comma 9 4 6" xfId="9190"/>
    <cellStyle name="Comma 9 5" xfId="4062"/>
    <cellStyle name="Comma 9 5 2" xfId="4063"/>
    <cellStyle name="Comma 9 5 2 2" xfId="9179"/>
    <cellStyle name="Comma 9 5 3" xfId="9180"/>
    <cellStyle name="Comma 9 6" xfId="4064"/>
    <cellStyle name="Comma 9 6 2" xfId="4065"/>
    <cellStyle name="Comma 9 6 2 2" xfId="4066"/>
    <cellStyle name="Comma 9 6 2 2 2" xfId="9176"/>
    <cellStyle name="Comma 9 6 2 3" xfId="9177"/>
    <cellStyle name="Comma 9 6 3" xfId="4067"/>
    <cellStyle name="Comma 9 6 3 2" xfId="9175"/>
    <cellStyle name="Comma 9 6 4" xfId="4068"/>
    <cellStyle name="Comma 9 6 4 2" xfId="4069"/>
    <cellStyle name="Comma 9 6 4 2 2" xfId="4070"/>
    <cellStyle name="Comma 9 6 4 2 2 2" xfId="9172"/>
    <cellStyle name="Comma 9 6 4 2 3" xfId="9173"/>
    <cellStyle name="Comma 9 6 4 3" xfId="4071"/>
    <cellStyle name="Comma 9 6 4 3 2" xfId="4072"/>
    <cellStyle name="Comma 9 6 4 3 2 2" xfId="9170"/>
    <cellStyle name="Comma 9 6 4 3 3" xfId="9171"/>
    <cellStyle name="Comma 9 6 4 4" xfId="4073"/>
    <cellStyle name="Comma 9 6 4 4 2" xfId="9169"/>
    <cellStyle name="Comma 9 6 4 5" xfId="9174"/>
    <cellStyle name="Comma 9 6 5" xfId="4074"/>
    <cellStyle name="Comma 9 6 5 2" xfId="9168"/>
    <cellStyle name="Comma 9 6 6" xfId="9178"/>
    <cellStyle name="Comma 9 7" xfId="4075"/>
    <cellStyle name="Comma 9 7 2" xfId="4076"/>
    <cellStyle name="Comma 9 7 2 2" xfId="9166"/>
    <cellStyle name="Comma 9 7 3" xfId="4077"/>
    <cellStyle name="Comma 9 7 3 2" xfId="9165"/>
    <cellStyle name="Comma 9 7 4" xfId="9167"/>
    <cellStyle name="Comma 9 8" xfId="4078"/>
    <cellStyle name="Comma 9 8 2" xfId="4079"/>
    <cellStyle name="Comma 9 8 2 2" xfId="4080"/>
    <cellStyle name="Comma 9 8 2 2 2" xfId="9162"/>
    <cellStyle name="Comma 9 8 2 3" xfId="9163"/>
    <cellStyle name="Comma 9 8 3" xfId="4081"/>
    <cellStyle name="Comma 9 8 3 2" xfId="9161"/>
    <cellStyle name="Comma 9 8 4" xfId="4082"/>
    <cellStyle name="Comma 9 8 4 2" xfId="4083"/>
    <cellStyle name="Comma 9 8 4 2 2" xfId="9159"/>
    <cellStyle name="Comma 9 8 4 3" xfId="9160"/>
    <cellStyle name="Comma 9 8 5" xfId="4084"/>
    <cellStyle name="Comma 9 8 5 2" xfId="9158"/>
    <cellStyle name="Comma 9 8 6" xfId="4085"/>
    <cellStyle name="Comma 9 8 6 2" xfId="9157"/>
    <cellStyle name="Comma 9 8 7" xfId="9164"/>
    <cellStyle name="Comma 9 9" xfId="4086"/>
    <cellStyle name="Comma 9 9 2" xfId="4087"/>
    <cellStyle name="Comma 9 9 2 2" xfId="9155"/>
    <cellStyle name="Comma 9 9 3" xfId="9156"/>
    <cellStyle name="Comma 90" xfId="4088"/>
    <cellStyle name="Comma 90 2" xfId="4089"/>
    <cellStyle name="Comma 90 2 2" xfId="9153"/>
    <cellStyle name="Comma 90 3" xfId="4090"/>
    <cellStyle name="Comma 90 3 2" xfId="4091"/>
    <cellStyle name="Comma 90 3 2 2" xfId="9151"/>
    <cellStyle name="Comma 90 3 3" xfId="4092"/>
    <cellStyle name="Comma 90 3 3 2" xfId="9150"/>
    <cellStyle name="Comma 90 3 4" xfId="4093"/>
    <cellStyle name="Comma 90 3 4 2" xfId="4094"/>
    <cellStyle name="Comma 90 3 4 2 2" xfId="9148"/>
    <cellStyle name="Comma 90 3 4 3" xfId="4095"/>
    <cellStyle name="Comma 90 3 4 3 2" xfId="9147"/>
    <cellStyle name="Comma 90 3 4 4" xfId="9149"/>
    <cellStyle name="Comma 90 3 5" xfId="9152"/>
    <cellStyle name="Comma 90 4" xfId="4096"/>
    <cellStyle name="Comma 90 4 2" xfId="4097"/>
    <cellStyle name="Comma 90 4 2 2" xfId="9145"/>
    <cellStyle name="Comma 90 4 3" xfId="9146"/>
    <cellStyle name="Comma 90 5" xfId="4098"/>
    <cellStyle name="Comma 90 5 2" xfId="9144"/>
    <cellStyle name="Comma 90 6" xfId="4099"/>
    <cellStyle name="Comma 90 6 2" xfId="4100"/>
    <cellStyle name="Comma 90 6 2 2" xfId="9142"/>
    <cellStyle name="Comma 90 6 3" xfId="9143"/>
    <cellStyle name="Comma 90 7" xfId="9154"/>
    <cellStyle name="Comma 91" xfId="4101"/>
    <cellStyle name="Comma 91 2" xfId="4102"/>
    <cellStyle name="Comma 91 2 2" xfId="9140"/>
    <cellStyle name="Comma 91 3" xfId="4103"/>
    <cellStyle name="Comma 91 3 2" xfId="4104"/>
    <cellStyle name="Comma 91 3 2 2" xfId="9138"/>
    <cellStyle name="Comma 91 3 3" xfId="4105"/>
    <cellStyle name="Comma 91 3 3 2" xfId="9137"/>
    <cellStyle name="Comma 91 3 4" xfId="4106"/>
    <cellStyle name="Comma 91 3 4 2" xfId="4107"/>
    <cellStyle name="Comma 91 3 4 2 2" xfId="9135"/>
    <cellStyle name="Comma 91 3 4 3" xfId="4108"/>
    <cellStyle name="Comma 91 3 4 3 2" xfId="9134"/>
    <cellStyle name="Comma 91 3 4 4" xfId="9136"/>
    <cellStyle name="Comma 91 3 5" xfId="9139"/>
    <cellStyle name="Comma 91 4" xfId="4109"/>
    <cellStyle name="Comma 91 4 2" xfId="4110"/>
    <cellStyle name="Comma 91 4 2 2" xfId="9132"/>
    <cellStyle name="Comma 91 4 3" xfId="9133"/>
    <cellStyle name="Comma 91 5" xfId="4111"/>
    <cellStyle name="Comma 91 5 2" xfId="9131"/>
    <cellStyle name="Comma 91 6" xfId="4112"/>
    <cellStyle name="Comma 91 6 2" xfId="4113"/>
    <cellStyle name="Comma 91 6 2 2" xfId="9129"/>
    <cellStyle name="Comma 91 6 3" xfId="9130"/>
    <cellStyle name="Comma 91 7" xfId="9141"/>
    <cellStyle name="Comma 92" xfId="4114"/>
    <cellStyle name="Comma 92 2" xfId="4115"/>
    <cellStyle name="Comma 92 2 2" xfId="9127"/>
    <cellStyle name="Comma 92 3" xfId="4116"/>
    <cellStyle name="Comma 92 3 2" xfId="4117"/>
    <cellStyle name="Comma 92 3 2 2" xfId="9125"/>
    <cellStyle name="Comma 92 3 3" xfId="4118"/>
    <cellStyle name="Comma 92 3 3 2" xfId="9124"/>
    <cellStyle name="Comma 92 3 4" xfId="4119"/>
    <cellStyle name="Comma 92 3 4 2" xfId="4120"/>
    <cellStyle name="Comma 92 3 4 2 2" xfId="9122"/>
    <cellStyle name="Comma 92 3 4 3" xfId="4121"/>
    <cellStyle name="Comma 92 3 4 3 2" xfId="9121"/>
    <cellStyle name="Comma 92 3 4 4" xfId="9123"/>
    <cellStyle name="Comma 92 3 5" xfId="9126"/>
    <cellStyle name="Comma 92 4" xfId="4122"/>
    <cellStyle name="Comma 92 4 2" xfId="4123"/>
    <cellStyle name="Comma 92 4 2 2" xfId="9119"/>
    <cellStyle name="Comma 92 4 3" xfId="9120"/>
    <cellStyle name="Comma 92 5" xfId="4124"/>
    <cellStyle name="Comma 92 5 2" xfId="9118"/>
    <cellStyle name="Comma 92 6" xfId="4125"/>
    <cellStyle name="Comma 92 6 2" xfId="4126"/>
    <cellStyle name="Comma 92 6 2 2" xfId="9116"/>
    <cellStyle name="Comma 92 6 3" xfId="9117"/>
    <cellStyle name="Comma 92 7" xfId="9128"/>
    <cellStyle name="Comma 93" xfId="4127"/>
    <cellStyle name="Comma 93 2" xfId="4128"/>
    <cellStyle name="Comma 93 2 2" xfId="9114"/>
    <cellStyle name="Comma 93 3" xfId="4129"/>
    <cellStyle name="Comma 93 3 2" xfId="4130"/>
    <cellStyle name="Comma 93 3 2 2" xfId="9112"/>
    <cellStyle name="Comma 93 3 3" xfId="4131"/>
    <cellStyle name="Comma 93 3 3 2" xfId="9111"/>
    <cellStyle name="Comma 93 3 4" xfId="4132"/>
    <cellStyle name="Comma 93 3 4 2" xfId="4133"/>
    <cellStyle name="Comma 93 3 4 2 2" xfId="9109"/>
    <cellStyle name="Comma 93 3 4 3" xfId="4134"/>
    <cellStyle name="Comma 93 3 4 3 2" xfId="9108"/>
    <cellStyle name="Comma 93 3 4 4" xfId="9110"/>
    <cellStyle name="Comma 93 3 5" xfId="9113"/>
    <cellStyle name="Comma 93 4" xfId="4135"/>
    <cellStyle name="Comma 93 4 2" xfId="4136"/>
    <cellStyle name="Comma 93 4 2 2" xfId="9106"/>
    <cellStyle name="Comma 93 4 3" xfId="9107"/>
    <cellStyle name="Comma 93 5" xfId="4137"/>
    <cellStyle name="Comma 93 5 2" xfId="9105"/>
    <cellStyle name="Comma 93 6" xfId="4138"/>
    <cellStyle name="Comma 93 6 2" xfId="4139"/>
    <cellStyle name="Comma 93 6 2 2" xfId="9103"/>
    <cellStyle name="Comma 93 6 3" xfId="9104"/>
    <cellStyle name="Comma 93 7" xfId="9115"/>
    <cellStyle name="Comma 94" xfId="4140"/>
    <cellStyle name="Comma 94 2" xfId="4141"/>
    <cellStyle name="Comma 94 2 2" xfId="9101"/>
    <cellStyle name="Comma 94 3" xfId="4142"/>
    <cellStyle name="Comma 94 3 2" xfId="4143"/>
    <cellStyle name="Comma 94 3 2 2" xfId="9099"/>
    <cellStyle name="Comma 94 3 3" xfId="4144"/>
    <cellStyle name="Comma 94 3 3 2" xfId="9098"/>
    <cellStyle name="Comma 94 3 4" xfId="4145"/>
    <cellStyle name="Comma 94 3 4 2" xfId="4146"/>
    <cellStyle name="Comma 94 3 4 2 2" xfId="9096"/>
    <cellStyle name="Comma 94 3 4 3" xfId="4147"/>
    <cellStyle name="Comma 94 3 4 3 2" xfId="9095"/>
    <cellStyle name="Comma 94 3 4 4" xfId="9097"/>
    <cellStyle name="Comma 94 3 5" xfId="9100"/>
    <cellStyle name="Comma 94 4" xfId="4148"/>
    <cellStyle name="Comma 94 4 2" xfId="4149"/>
    <cellStyle name="Comma 94 4 2 2" xfId="9093"/>
    <cellStyle name="Comma 94 4 3" xfId="9094"/>
    <cellStyle name="Comma 94 5" xfId="4150"/>
    <cellStyle name="Comma 94 5 2" xfId="9092"/>
    <cellStyle name="Comma 94 6" xfId="4151"/>
    <cellStyle name="Comma 94 6 2" xfId="4152"/>
    <cellStyle name="Comma 94 6 2 2" xfId="9090"/>
    <cellStyle name="Comma 94 6 3" xfId="9091"/>
    <cellStyle name="Comma 94 7" xfId="9102"/>
    <cellStyle name="Comma 95" xfId="4153"/>
    <cellStyle name="Comma 95 2" xfId="4154"/>
    <cellStyle name="Comma 95 2 2" xfId="4155"/>
    <cellStyle name="Comma 95 2 2 2" xfId="4156"/>
    <cellStyle name="Comma 95 2 2 2 2" xfId="9086"/>
    <cellStyle name="Comma 95 2 2 3" xfId="9087"/>
    <cellStyle name="Comma 95 2 3" xfId="4157"/>
    <cellStyle name="Comma 95 2 3 2" xfId="9085"/>
    <cellStyle name="Comma 95 2 4" xfId="4158"/>
    <cellStyle name="Comma 95 2 4 2" xfId="4159"/>
    <cellStyle name="Comma 95 2 4 2 2" xfId="9083"/>
    <cellStyle name="Comma 95 2 4 3" xfId="9084"/>
    <cellStyle name="Comma 95 2 5" xfId="9088"/>
    <cellStyle name="Comma 95 3" xfId="4160"/>
    <cellStyle name="Comma 95 3 2" xfId="4161"/>
    <cellStyle name="Comma 95 3 2 2" xfId="9081"/>
    <cellStyle name="Comma 95 3 3" xfId="4162"/>
    <cellStyle name="Comma 95 3 3 2" xfId="9080"/>
    <cellStyle name="Comma 95 3 4" xfId="4163"/>
    <cellStyle name="Comma 95 3 4 2" xfId="4164"/>
    <cellStyle name="Comma 95 3 4 2 2" xfId="9078"/>
    <cellStyle name="Comma 95 3 4 3" xfId="4165"/>
    <cellStyle name="Comma 95 3 4 3 2" xfId="9077"/>
    <cellStyle name="Comma 95 3 4 4" xfId="9079"/>
    <cellStyle name="Comma 95 3 5" xfId="9082"/>
    <cellStyle name="Comma 95 4" xfId="4166"/>
    <cellStyle name="Comma 95 4 2" xfId="4167"/>
    <cellStyle name="Comma 95 4 2 2" xfId="9075"/>
    <cellStyle name="Comma 95 4 3" xfId="9076"/>
    <cellStyle name="Comma 95 5" xfId="4168"/>
    <cellStyle name="Comma 95 5 2" xfId="9074"/>
    <cellStyle name="Comma 95 6" xfId="9089"/>
    <cellStyle name="Comma 96" xfId="4169"/>
    <cellStyle name="Comma 96 2" xfId="4170"/>
    <cellStyle name="Comma 96 2 2" xfId="4171"/>
    <cellStyle name="Comma 96 2 2 2" xfId="4172"/>
    <cellStyle name="Comma 96 2 2 2 2" xfId="9070"/>
    <cellStyle name="Comma 96 2 2 3" xfId="9071"/>
    <cellStyle name="Comma 96 2 3" xfId="4173"/>
    <cellStyle name="Comma 96 2 3 2" xfId="9069"/>
    <cellStyle name="Comma 96 2 4" xfId="4174"/>
    <cellStyle name="Comma 96 2 4 2" xfId="4175"/>
    <cellStyle name="Comma 96 2 4 2 2" xfId="9067"/>
    <cellStyle name="Comma 96 2 4 3" xfId="9068"/>
    <cellStyle name="Comma 96 2 5" xfId="9072"/>
    <cellStyle name="Comma 96 3" xfId="4176"/>
    <cellStyle name="Comma 96 3 2" xfId="4177"/>
    <cellStyle name="Comma 96 3 2 2" xfId="9065"/>
    <cellStyle name="Comma 96 3 3" xfId="4178"/>
    <cellStyle name="Comma 96 3 3 2" xfId="9064"/>
    <cellStyle name="Comma 96 3 4" xfId="4179"/>
    <cellStyle name="Comma 96 3 4 2" xfId="4180"/>
    <cellStyle name="Comma 96 3 4 2 2" xfId="9062"/>
    <cellStyle name="Comma 96 3 4 3" xfId="4181"/>
    <cellStyle name="Comma 96 3 4 3 2" xfId="9061"/>
    <cellStyle name="Comma 96 3 4 4" xfId="9063"/>
    <cellStyle name="Comma 96 3 5" xfId="9066"/>
    <cellStyle name="Comma 96 4" xfId="4182"/>
    <cellStyle name="Comma 96 4 2" xfId="4183"/>
    <cellStyle name="Comma 96 4 2 2" xfId="9059"/>
    <cellStyle name="Comma 96 4 3" xfId="9060"/>
    <cellStyle name="Comma 96 5" xfId="4184"/>
    <cellStyle name="Comma 96 5 2" xfId="9058"/>
    <cellStyle name="Comma 96 6" xfId="9073"/>
    <cellStyle name="Comma 97" xfId="4185"/>
    <cellStyle name="Comma 97 2" xfId="4186"/>
    <cellStyle name="Comma 97 2 2" xfId="4187"/>
    <cellStyle name="Comma 97 2 2 2" xfId="9055"/>
    <cellStyle name="Comma 97 2 3" xfId="9056"/>
    <cellStyle name="Comma 97 3" xfId="4188"/>
    <cellStyle name="Comma 97 3 2" xfId="4189"/>
    <cellStyle name="Comma 97 3 2 2" xfId="9053"/>
    <cellStyle name="Comma 97 3 3" xfId="9054"/>
    <cellStyle name="Comma 97 4" xfId="4190"/>
    <cellStyle name="Comma 97 4 2" xfId="9052"/>
    <cellStyle name="Comma 97 5" xfId="4191"/>
    <cellStyle name="Comma 97 5 2" xfId="4192"/>
    <cellStyle name="Comma 97 5 2 2" xfId="9050"/>
    <cellStyle name="Comma 97 5 3" xfId="9051"/>
    <cellStyle name="Comma 97 6" xfId="9057"/>
    <cellStyle name="Comma 98" xfId="4193"/>
    <cellStyle name="Comma 98 2" xfId="4194"/>
    <cellStyle name="Comma 98 2 2" xfId="9048"/>
    <cellStyle name="Comma 98 3" xfId="4195"/>
    <cellStyle name="Comma 98 3 2" xfId="4196"/>
    <cellStyle name="Comma 98 3 2 2" xfId="9046"/>
    <cellStyle name="Comma 98 3 3" xfId="4197"/>
    <cellStyle name="Comma 98 3 3 2" xfId="9045"/>
    <cellStyle name="Comma 98 3 4" xfId="4198"/>
    <cellStyle name="Comma 98 3 4 2" xfId="4199"/>
    <cellStyle name="Comma 98 3 4 2 2" xfId="9043"/>
    <cellStyle name="Comma 98 3 4 3" xfId="4200"/>
    <cellStyle name="Comma 98 3 4 3 2" xfId="9042"/>
    <cellStyle name="Comma 98 3 4 4" xfId="9044"/>
    <cellStyle name="Comma 98 3 5" xfId="9047"/>
    <cellStyle name="Comma 98 4" xfId="4201"/>
    <cellStyle name="Comma 98 4 2" xfId="4202"/>
    <cellStyle name="Comma 98 4 2 2" xfId="9040"/>
    <cellStyle name="Comma 98 4 3" xfId="9041"/>
    <cellStyle name="Comma 98 5" xfId="4203"/>
    <cellStyle name="Comma 98 5 2" xfId="9039"/>
    <cellStyle name="Comma 98 6" xfId="4204"/>
    <cellStyle name="Comma 98 6 2" xfId="4205"/>
    <cellStyle name="Comma 98 6 2 2" xfId="9037"/>
    <cellStyle name="Comma 98 6 3" xfId="9038"/>
    <cellStyle name="Comma 98 7" xfId="9049"/>
    <cellStyle name="Comma 99" xfId="4206"/>
    <cellStyle name="Comma 99 2" xfId="4207"/>
    <cellStyle name="Comma 99 2 2" xfId="9035"/>
    <cellStyle name="Comma 99 3" xfId="4208"/>
    <cellStyle name="Comma 99 3 2" xfId="4209"/>
    <cellStyle name="Comma 99 3 2 2" xfId="9033"/>
    <cellStyle name="Comma 99 3 3" xfId="4210"/>
    <cellStyle name="Comma 99 3 3 2" xfId="9032"/>
    <cellStyle name="Comma 99 3 4" xfId="4211"/>
    <cellStyle name="Comma 99 3 4 2" xfId="4212"/>
    <cellStyle name="Comma 99 3 4 2 2" xfId="9030"/>
    <cellStyle name="Comma 99 3 4 3" xfId="4213"/>
    <cellStyle name="Comma 99 3 4 3 2" xfId="9029"/>
    <cellStyle name="Comma 99 3 4 4" xfId="9031"/>
    <cellStyle name="Comma 99 3 5" xfId="9034"/>
    <cellStyle name="Comma 99 4" xfId="4214"/>
    <cellStyle name="Comma 99 4 2" xfId="4215"/>
    <cellStyle name="Comma 99 4 2 2" xfId="9027"/>
    <cellStyle name="Comma 99 4 3" xfId="9028"/>
    <cellStyle name="Comma 99 5" xfId="4216"/>
    <cellStyle name="Comma 99 5 2" xfId="9026"/>
    <cellStyle name="Comma 99 6" xfId="4217"/>
    <cellStyle name="Comma 99 6 2" xfId="4218"/>
    <cellStyle name="Comma 99 6 2 2" xfId="9024"/>
    <cellStyle name="Comma 99 6 3" xfId="9025"/>
    <cellStyle name="Comma 99 7" xfId="9036"/>
    <cellStyle name="Currency 2" xfId="4219"/>
    <cellStyle name="Currency 2 2" xfId="4220"/>
    <cellStyle name="Currency 2 2 2" xfId="4221"/>
    <cellStyle name="Currency 2 2 2 2" xfId="9021"/>
    <cellStyle name="Currency 2 2 3" xfId="4222"/>
    <cellStyle name="Currency 2 2 3 2" xfId="9020"/>
    <cellStyle name="Currency 2 2 4" xfId="9022"/>
    <cellStyle name="Currency 2 3" xfId="4223"/>
    <cellStyle name="Currency 2 3 2" xfId="9019"/>
    <cellStyle name="Currency 2 4" xfId="9023"/>
    <cellStyle name="Currency 3" xfId="4224"/>
    <cellStyle name="Currency 3 2" xfId="4225"/>
    <cellStyle name="Currency 3 2 2" xfId="4226"/>
    <cellStyle name="Currency 3 2 2 2" xfId="9016"/>
    <cellStyle name="Currency 3 2 3" xfId="9017"/>
    <cellStyle name="Currency 3 3" xfId="4227"/>
    <cellStyle name="Currency 3 3 2" xfId="4228"/>
    <cellStyle name="Currency 3 3 2 2" xfId="9014"/>
    <cellStyle name="Currency 3 3 3" xfId="4229"/>
    <cellStyle name="Currency 3 3 3 2" xfId="9013"/>
    <cellStyle name="Currency 3 3 4" xfId="4230"/>
    <cellStyle name="Currency 3 3 4 2" xfId="9012"/>
    <cellStyle name="Currency 3 3 5" xfId="4231"/>
    <cellStyle name="Currency 3 3 5 2" xfId="9011"/>
    <cellStyle name="Currency 3 3 6" xfId="4232"/>
    <cellStyle name="Currency 3 3 6 2" xfId="9010"/>
    <cellStyle name="Currency 3 3 7" xfId="9015"/>
    <cellStyle name="Currency 3 4" xfId="4233"/>
    <cellStyle name="Currency 3 4 2" xfId="9009"/>
    <cellStyle name="Currency 3 5" xfId="9018"/>
    <cellStyle name="Currency 4" xfId="4234"/>
    <cellStyle name="Currency 4 2" xfId="9008"/>
    <cellStyle name="E&amp;Y House" xfId="4235"/>
    <cellStyle name="E&amp;Y House 2" xfId="4236"/>
    <cellStyle name="E&amp;Y House 2 2" xfId="4237"/>
    <cellStyle name="E&amp;Y House 2 2 2" xfId="9005"/>
    <cellStyle name="E&amp;Y House 2 3" xfId="9006"/>
    <cellStyle name="E&amp;Y House 3" xfId="9007"/>
    <cellStyle name="Explanatory Text 2" xfId="4238"/>
    <cellStyle name="Explanatory Text 2 2" xfId="9004"/>
    <cellStyle name="Explanatory Text 3" xfId="4239"/>
    <cellStyle name="Explanatory Text 3 2" xfId="9003"/>
    <cellStyle name="Explanatory Text 4" xfId="4240"/>
    <cellStyle name="Explanatory Text 4 2" xfId="9002"/>
    <cellStyle name="Good 2" xfId="4241"/>
    <cellStyle name="Good 2 2" xfId="9001"/>
    <cellStyle name="Good 3" xfId="4242"/>
    <cellStyle name="Good 3 2" xfId="4243"/>
    <cellStyle name="Good 3 2 2" xfId="8999"/>
    <cellStyle name="Good 3 3" xfId="4244"/>
    <cellStyle name="Good 3 3 2" xfId="8998"/>
    <cellStyle name="Good 3 4" xfId="4245"/>
    <cellStyle name="Good 3 4 2" xfId="8997"/>
    <cellStyle name="Good 3 5" xfId="4246"/>
    <cellStyle name="Good 3 5 2" xfId="8996"/>
    <cellStyle name="Good 3 6" xfId="4247"/>
    <cellStyle name="Good 3 6 2" xfId="8995"/>
    <cellStyle name="Good 3 7" xfId="4248"/>
    <cellStyle name="Good 3 7 2" xfId="8994"/>
    <cellStyle name="Good 3 8" xfId="9000"/>
    <cellStyle name="Good 4" xfId="4249"/>
    <cellStyle name="Good 4 2" xfId="8993"/>
    <cellStyle name="Heading 1 2" xfId="4250"/>
    <cellStyle name="Heading 1 2 2" xfId="8992"/>
    <cellStyle name="Heading 1 3" xfId="4251"/>
    <cellStyle name="Heading 1 3 2" xfId="4252"/>
    <cellStyle name="Heading 1 3 2 2" xfId="4253"/>
    <cellStyle name="Heading 1 3 2 2 2" xfId="8989"/>
    <cellStyle name="Heading 1 3 2 3" xfId="8990"/>
    <cellStyle name="Heading 1 3 3" xfId="4254"/>
    <cellStyle name="Heading 1 3 3 2" xfId="4255"/>
    <cellStyle name="Heading 1 3 3 2 2" xfId="8987"/>
    <cellStyle name="Heading 1 3 3 3" xfId="4256"/>
    <cellStyle name="Heading 1 3 3 3 2" xfId="8986"/>
    <cellStyle name="Heading 1 3 3 4" xfId="8988"/>
    <cellStyle name="Heading 1 3 4" xfId="4257"/>
    <cellStyle name="Heading 1 3 4 2" xfId="4258"/>
    <cellStyle name="Heading 1 3 4 2 2" xfId="8984"/>
    <cellStyle name="Heading 1 3 4 3" xfId="8985"/>
    <cellStyle name="Heading 1 3 5" xfId="4259"/>
    <cellStyle name="Heading 1 3 5 2" xfId="4260"/>
    <cellStyle name="Heading 1 3 5 2 2" xfId="8982"/>
    <cellStyle name="Heading 1 3 5 3" xfId="8983"/>
    <cellStyle name="Heading 1 3 6" xfId="4261"/>
    <cellStyle name="Heading 1 3 6 2" xfId="4262"/>
    <cellStyle name="Heading 1 3 6 2 2" xfId="8980"/>
    <cellStyle name="Heading 1 3 6 3" xfId="8981"/>
    <cellStyle name="Heading 1 3 7" xfId="4263"/>
    <cellStyle name="Heading 1 3 7 2" xfId="8979"/>
    <cellStyle name="Heading 1 3 8" xfId="8991"/>
    <cellStyle name="Heading 1 4" xfId="4264"/>
    <cellStyle name="Heading 1 4 2" xfId="8978"/>
    <cellStyle name="Heading 2 2" xfId="4265"/>
    <cellStyle name="Heading 2 2 2" xfId="8977"/>
    <cellStyle name="Heading 2 3" xfId="4266"/>
    <cellStyle name="Heading 2 3 2" xfId="4267"/>
    <cellStyle name="Heading 2 3 2 2" xfId="4268"/>
    <cellStyle name="Heading 2 3 2 2 2" xfId="8974"/>
    <cellStyle name="Heading 2 3 2 3" xfId="8975"/>
    <cellStyle name="Heading 2 3 3" xfId="4269"/>
    <cellStyle name="Heading 2 3 3 2" xfId="4270"/>
    <cellStyle name="Heading 2 3 3 2 2" xfId="8972"/>
    <cellStyle name="Heading 2 3 3 3" xfId="4271"/>
    <cellStyle name="Heading 2 3 3 3 2" xfId="8971"/>
    <cellStyle name="Heading 2 3 3 4" xfId="8973"/>
    <cellStyle name="Heading 2 3 4" xfId="4272"/>
    <cellStyle name="Heading 2 3 4 2" xfId="4273"/>
    <cellStyle name="Heading 2 3 4 2 2" xfId="8969"/>
    <cellStyle name="Heading 2 3 4 3" xfId="8970"/>
    <cellStyle name="Heading 2 3 5" xfId="4274"/>
    <cellStyle name="Heading 2 3 5 2" xfId="4275"/>
    <cellStyle name="Heading 2 3 5 2 2" xfId="8967"/>
    <cellStyle name="Heading 2 3 5 3" xfId="8968"/>
    <cellStyle name="Heading 2 3 6" xfId="4276"/>
    <cellStyle name="Heading 2 3 6 2" xfId="4277"/>
    <cellStyle name="Heading 2 3 6 2 2" xfId="8965"/>
    <cellStyle name="Heading 2 3 6 3" xfId="8966"/>
    <cellStyle name="Heading 2 3 7" xfId="4278"/>
    <cellStyle name="Heading 2 3 7 2" xfId="8964"/>
    <cellStyle name="Heading 2 3 8" xfId="8976"/>
    <cellStyle name="Heading 2 4" xfId="4279"/>
    <cellStyle name="Heading 2 4 2" xfId="8963"/>
    <cellStyle name="Heading 3 2" xfId="4280"/>
    <cellStyle name="Heading 3 2 2" xfId="8962"/>
    <cellStyle name="Heading 3 3" xfId="4281"/>
    <cellStyle name="Heading 3 3 2" xfId="4282"/>
    <cellStyle name="Heading 3 3 2 2" xfId="4283"/>
    <cellStyle name="Heading 3 3 2 2 2" xfId="8959"/>
    <cellStyle name="Heading 3 3 2 3" xfId="8960"/>
    <cellStyle name="Heading 3 3 3" xfId="4284"/>
    <cellStyle name="Heading 3 3 3 2" xfId="4285"/>
    <cellStyle name="Heading 3 3 3 2 2" xfId="8957"/>
    <cellStyle name="Heading 3 3 3 3" xfId="4286"/>
    <cellStyle name="Heading 3 3 3 3 2" xfId="8956"/>
    <cellStyle name="Heading 3 3 3 4" xfId="8958"/>
    <cellStyle name="Heading 3 3 4" xfId="4287"/>
    <cellStyle name="Heading 3 3 4 2" xfId="4288"/>
    <cellStyle name="Heading 3 3 4 2 2" xfId="8954"/>
    <cellStyle name="Heading 3 3 4 3" xfId="8955"/>
    <cellStyle name="Heading 3 3 5" xfId="4289"/>
    <cellStyle name="Heading 3 3 5 2" xfId="4290"/>
    <cellStyle name="Heading 3 3 5 2 2" xfId="8952"/>
    <cellStyle name="Heading 3 3 5 3" xfId="8953"/>
    <cellStyle name="Heading 3 3 6" xfId="4291"/>
    <cellStyle name="Heading 3 3 6 2" xfId="4292"/>
    <cellStyle name="Heading 3 3 6 2 2" xfId="8950"/>
    <cellStyle name="Heading 3 3 6 3" xfId="8951"/>
    <cellStyle name="Heading 3 3 7" xfId="4293"/>
    <cellStyle name="Heading 3 3 7 2" xfId="8949"/>
    <cellStyle name="Heading 3 3 8" xfId="8961"/>
    <cellStyle name="Heading 3 4" xfId="4294"/>
    <cellStyle name="Heading 3 4 2" xfId="8948"/>
    <cellStyle name="Heading 4 2" xfId="4295"/>
    <cellStyle name="Heading 4 2 2" xfId="8947"/>
    <cellStyle name="Heading 4 3" xfId="4296"/>
    <cellStyle name="Heading 4 3 2" xfId="4297"/>
    <cellStyle name="Heading 4 3 2 2" xfId="4298"/>
    <cellStyle name="Heading 4 3 2 2 2" xfId="8944"/>
    <cellStyle name="Heading 4 3 2 3" xfId="8945"/>
    <cellStyle name="Heading 4 3 3" xfId="4299"/>
    <cellStyle name="Heading 4 3 3 2" xfId="4300"/>
    <cellStyle name="Heading 4 3 3 2 2" xfId="8942"/>
    <cellStyle name="Heading 4 3 3 3" xfId="4301"/>
    <cellStyle name="Heading 4 3 3 3 2" xfId="8941"/>
    <cellStyle name="Heading 4 3 3 4" xfId="8943"/>
    <cellStyle name="Heading 4 3 4" xfId="4302"/>
    <cellStyle name="Heading 4 3 4 2" xfId="4303"/>
    <cellStyle name="Heading 4 3 4 2 2" xfId="8939"/>
    <cellStyle name="Heading 4 3 4 3" xfId="8940"/>
    <cellStyle name="Heading 4 3 5" xfId="4304"/>
    <cellStyle name="Heading 4 3 5 2" xfId="4305"/>
    <cellStyle name="Heading 4 3 5 2 2" xfId="8937"/>
    <cellStyle name="Heading 4 3 5 3" xfId="8938"/>
    <cellStyle name="Heading 4 3 6" xfId="4306"/>
    <cellStyle name="Heading 4 3 6 2" xfId="4307"/>
    <cellStyle name="Heading 4 3 6 2 2" xfId="8935"/>
    <cellStyle name="Heading 4 3 6 3" xfId="8936"/>
    <cellStyle name="Heading 4 3 7" xfId="4308"/>
    <cellStyle name="Heading 4 3 7 2" xfId="8934"/>
    <cellStyle name="Heading 4 3 8" xfId="8946"/>
    <cellStyle name="Heading 4 4" xfId="4309"/>
    <cellStyle name="Heading 4 4 2" xfId="8933"/>
    <cellStyle name="Hyperlink 2" xfId="4310"/>
    <cellStyle name="Hyperlink 2 2" xfId="4311"/>
    <cellStyle name="Hyperlink 2 2 2" xfId="8931"/>
    <cellStyle name="Hyperlink 2 3" xfId="4312"/>
    <cellStyle name="Hyperlink 2 3 2" xfId="8930"/>
    <cellStyle name="Hyperlink 2 4" xfId="8932"/>
    <cellStyle name="Input 2" xfId="4313"/>
    <cellStyle name="Input 2 2" xfId="8929"/>
    <cellStyle name="Input 3" xfId="4314"/>
    <cellStyle name="Input 3 2" xfId="4315"/>
    <cellStyle name="Input 3 2 2" xfId="8927"/>
    <cellStyle name="Input 3 3" xfId="4316"/>
    <cellStyle name="Input 3 3 2" xfId="8926"/>
    <cellStyle name="Input 3 4" xfId="4317"/>
    <cellStyle name="Input 3 4 2" xfId="8925"/>
    <cellStyle name="Input 3 5" xfId="4318"/>
    <cellStyle name="Input 3 5 2" xfId="8924"/>
    <cellStyle name="Input 3 6" xfId="4319"/>
    <cellStyle name="Input 3 6 2" xfId="8923"/>
    <cellStyle name="Input 3 7" xfId="4320"/>
    <cellStyle name="Input 3 7 2" xfId="8922"/>
    <cellStyle name="Input 3 8" xfId="8928"/>
    <cellStyle name="Input 4" xfId="4321"/>
    <cellStyle name="Input 4 2" xfId="4322"/>
    <cellStyle name="Input 4 2 2" xfId="8920"/>
    <cellStyle name="Input 4 3" xfId="4323"/>
    <cellStyle name="Input 4 3 2" xfId="8919"/>
    <cellStyle name="Input 4 4" xfId="4324"/>
    <cellStyle name="Input 4 4 2" xfId="8918"/>
    <cellStyle name="Input 4 5" xfId="8921"/>
    <cellStyle name="Linked Cell 2" xfId="4325"/>
    <cellStyle name="Linked Cell 2 2" xfId="8917"/>
    <cellStyle name="Linked Cell 3" xfId="4326"/>
    <cellStyle name="Linked Cell 3 2" xfId="4327"/>
    <cellStyle name="Linked Cell 3 2 2" xfId="4328"/>
    <cellStyle name="Linked Cell 3 2 2 2" xfId="8914"/>
    <cellStyle name="Linked Cell 3 2 3" xfId="8915"/>
    <cellStyle name="Linked Cell 3 3" xfId="4329"/>
    <cellStyle name="Linked Cell 3 3 2" xfId="4330"/>
    <cellStyle name="Linked Cell 3 3 2 2" xfId="8912"/>
    <cellStyle name="Linked Cell 3 3 3" xfId="4331"/>
    <cellStyle name="Linked Cell 3 3 3 2" xfId="8911"/>
    <cellStyle name="Linked Cell 3 3 4" xfId="8913"/>
    <cellStyle name="Linked Cell 3 4" xfId="4332"/>
    <cellStyle name="Linked Cell 3 4 2" xfId="4333"/>
    <cellStyle name="Linked Cell 3 4 2 2" xfId="8909"/>
    <cellStyle name="Linked Cell 3 4 3" xfId="8910"/>
    <cellStyle name="Linked Cell 3 5" xfId="4334"/>
    <cellStyle name="Linked Cell 3 5 2" xfId="4335"/>
    <cellStyle name="Linked Cell 3 5 2 2" xfId="8907"/>
    <cellStyle name="Linked Cell 3 5 3" xfId="8908"/>
    <cellStyle name="Linked Cell 3 6" xfId="4336"/>
    <cellStyle name="Linked Cell 3 6 2" xfId="4337"/>
    <cellStyle name="Linked Cell 3 6 2 2" xfId="8905"/>
    <cellStyle name="Linked Cell 3 6 3" xfId="8906"/>
    <cellStyle name="Linked Cell 3 7" xfId="4338"/>
    <cellStyle name="Linked Cell 3 7 2" xfId="8904"/>
    <cellStyle name="Linked Cell 3 8" xfId="8916"/>
    <cellStyle name="Linked Cell 4" xfId="4339"/>
    <cellStyle name="Linked Cell 4 2" xfId="8903"/>
    <cellStyle name="Navadno_obrazciZGD" xfId="4340"/>
    <cellStyle name="Neutral 2" xfId="4341"/>
    <cellStyle name="Neutral 2 2" xfId="8902"/>
    <cellStyle name="Neutral 3" xfId="4342"/>
    <cellStyle name="Neutral 3 2" xfId="4343"/>
    <cellStyle name="Neutral 3 2 2" xfId="8900"/>
    <cellStyle name="Neutral 3 3" xfId="4344"/>
    <cellStyle name="Neutral 3 3 2" xfId="8899"/>
    <cellStyle name="Neutral 3 4" xfId="4345"/>
    <cellStyle name="Neutral 3 4 2" xfId="8898"/>
    <cellStyle name="Neutral 3 5" xfId="4346"/>
    <cellStyle name="Neutral 3 5 2" xfId="8897"/>
    <cellStyle name="Neutral 3 6" xfId="4347"/>
    <cellStyle name="Neutral 3 6 2" xfId="8896"/>
    <cellStyle name="Neutral 3 7" xfId="4348"/>
    <cellStyle name="Neutral 3 7 2" xfId="8895"/>
    <cellStyle name="Neutral 3 8" xfId="8901"/>
    <cellStyle name="Neutral 4" xfId="4349"/>
    <cellStyle name="Neutral 4 2" xfId="8894"/>
    <cellStyle name="Normal" xfId="0" builtinId="0"/>
    <cellStyle name="Normal 10" xfId="4350"/>
    <cellStyle name="Normal 10 2" xfId="4351"/>
    <cellStyle name="Normal 10 2 2" xfId="4352"/>
    <cellStyle name="Normal 10 2 2 2" xfId="8891"/>
    <cellStyle name="Normal 10 2 3" xfId="4353"/>
    <cellStyle name="Normal 10 2 3 2" xfId="8890"/>
    <cellStyle name="Normal 10 2 4" xfId="8892"/>
    <cellStyle name="Normal 10 3" xfId="4354"/>
    <cellStyle name="Normal 10 3 2" xfId="8889"/>
    <cellStyle name="Normal 10 4" xfId="4355"/>
    <cellStyle name="Normal 10 4 2" xfId="4356"/>
    <cellStyle name="Normal 10 4 2 2" xfId="8887"/>
    <cellStyle name="Normal 10 4 3" xfId="4357"/>
    <cellStyle name="Normal 10 4 3 2" xfId="8886"/>
    <cellStyle name="Normal 10 4 4" xfId="4358"/>
    <cellStyle name="Normal 10 4 4 2" xfId="4359"/>
    <cellStyle name="Normal 10 4 4 2 2" xfId="8884"/>
    <cellStyle name="Normal 10 4 4 3" xfId="4360"/>
    <cellStyle name="Normal 10 4 4 3 2" xfId="8883"/>
    <cellStyle name="Normal 10 4 4 4" xfId="8885"/>
    <cellStyle name="Normal 10 4 5" xfId="8888"/>
    <cellStyle name="Normal 10 5" xfId="4361"/>
    <cellStyle name="Normal 10 5 2" xfId="8882"/>
    <cellStyle name="Normal 10 6" xfId="4362"/>
    <cellStyle name="Normal 10 6 2" xfId="8881"/>
    <cellStyle name="Normal 10 7" xfId="4363"/>
    <cellStyle name="Normal 10 7 2" xfId="4364"/>
    <cellStyle name="Normal 10 7 2 2" xfId="8879"/>
    <cellStyle name="Normal 10 7 3" xfId="4365"/>
    <cellStyle name="Normal 10 7 3 2" xfId="8878"/>
    <cellStyle name="Normal 10 7 4" xfId="4366"/>
    <cellStyle name="Normal 10 7 4 2" xfId="8877"/>
    <cellStyle name="Normal 10 7 5" xfId="4367"/>
    <cellStyle name="Normal 10 7 5 2" xfId="8876"/>
    <cellStyle name="Normal 10 7 6" xfId="4368"/>
    <cellStyle name="Normal 10 7 6 2" xfId="8875"/>
    <cellStyle name="Normal 10 7 7" xfId="4369"/>
    <cellStyle name="Normal 10 7 7 2" xfId="8874"/>
    <cellStyle name="Normal 10 7 8" xfId="4370"/>
    <cellStyle name="Normal 10 7 8 2" xfId="8873"/>
    <cellStyle name="Normal 10 7 9" xfId="8880"/>
    <cellStyle name="Normal 10 8" xfId="4371"/>
    <cellStyle name="Normal 10 8 2" xfId="8872"/>
    <cellStyle name="Normal 10 9" xfId="8893"/>
    <cellStyle name="Normal 11" xfId="4372"/>
    <cellStyle name="Normal 11 10" xfId="4373"/>
    <cellStyle name="Normal 11 10 2" xfId="4374"/>
    <cellStyle name="Normal 11 10 2 2" xfId="8869"/>
    <cellStyle name="Normal 11 10 3" xfId="8870"/>
    <cellStyle name="Normal 11 11" xfId="4375"/>
    <cellStyle name="Normal 11 11 2" xfId="8868"/>
    <cellStyle name="Normal 11 12" xfId="8871"/>
    <cellStyle name="Normal 11 2" xfId="4376"/>
    <cellStyle name="Normal 11 2 10" xfId="8867"/>
    <cellStyle name="Normal 11 2 2" xfId="4377"/>
    <cellStyle name="Normal 11 2 2 2" xfId="4378"/>
    <cellStyle name="Normal 11 2 2 2 2" xfId="4379"/>
    <cellStyle name="Normal 11 2 2 2 2 2" xfId="4380"/>
    <cellStyle name="Normal 11 2 2 2 2 2 2" xfId="4381"/>
    <cellStyle name="Normal 11 2 2 2 2 2 2 2" xfId="4382"/>
    <cellStyle name="Normal 11 2 2 2 2 2 2 2 2" xfId="8861"/>
    <cellStyle name="Normal 11 2 2 2 2 2 2 3" xfId="8862"/>
    <cellStyle name="Normal 11 2 2 2 2 2 3" xfId="4383"/>
    <cellStyle name="Normal 11 2 2 2 2 2 3 2" xfId="4384"/>
    <cellStyle name="Normal 11 2 2 2 2 2 3 2 2" xfId="8859"/>
    <cellStyle name="Normal 11 2 2 2 2 2 3 3" xfId="8860"/>
    <cellStyle name="Normal 11 2 2 2 2 2 4" xfId="4385"/>
    <cellStyle name="Normal 11 2 2 2 2 2 4 2" xfId="8858"/>
    <cellStyle name="Normal 11 2 2 2 2 2 5" xfId="8863"/>
    <cellStyle name="Normal 11 2 2 2 2 3" xfId="4386"/>
    <cellStyle name="Normal 11 2 2 2 2 3 2" xfId="4387"/>
    <cellStyle name="Normal 11 2 2 2 2 3 2 2" xfId="8856"/>
    <cellStyle name="Normal 11 2 2 2 2 3 3" xfId="8857"/>
    <cellStyle name="Normal 11 2 2 2 2 4" xfId="4388"/>
    <cellStyle name="Normal 11 2 2 2 2 4 2" xfId="4389"/>
    <cellStyle name="Normal 11 2 2 2 2 4 2 2" xfId="8854"/>
    <cellStyle name="Normal 11 2 2 2 2 4 3" xfId="8855"/>
    <cellStyle name="Normal 11 2 2 2 2 5" xfId="4390"/>
    <cellStyle name="Normal 11 2 2 2 2 5 2" xfId="8853"/>
    <cellStyle name="Normal 11 2 2 2 2 6" xfId="8864"/>
    <cellStyle name="Normal 11 2 2 2 3" xfId="8865"/>
    <cellStyle name="Normal 11 2 2 3" xfId="4391"/>
    <cellStyle name="Normal 11 2 2 3 2" xfId="4392"/>
    <cellStyle name="Normal 11 2 2 3 2 2" xfId="4393"/>
    <cellStyle name="Normal 11 2 2 3 2 2 2" xfId="4394"/>
    <cellStyle name="Normal 11 2 2 3 2 2 2 2" xfId="4395"/>
    <cellStyle name="Normal 11 2 2 3 2 2 2 2 2" xfId="4396"/>
    <cellStyle name="Normal 11 2 2 3 2 2 2 2 2 2" xfId="8847"/>
    <cellStyle name="Normal 11 2 2 3 2 2 2 2 3" xfId="8848"/>
    <cellStyle name="Normal 11 2 2 3 2 2 2 3" xfId="4397"/>
    <cellStyle name="Normal 11 2 2 3 2 2 2 3 2" xfId="4398"/>
    <cellStyle name="Normal 11 2 2 3 2 2 2 3 2 2" xfId="8845"/>
    <cellStyle name="Normal 11 2 2 3 2 2 2 3 3" xfId="8846"/>
    <cellStyle name="Normal 11 2 2 3 2 2 2 4" xfId="4399"/>
    <cellStyle name="Normal 11 2 2 3 2 2 2 4 2" xfId="8844"/>
    <cellStyle name="Normal 11 2 2 3 2 2 2 5" xfId="8849"/>
    <cellStyle name="Normal 11 2 2 3 2 2 3" xfId="4400"/>
    <cellStyle name="Normal 11 2 2 3 2 2 3 2" xfId="4401"/>
    <cellStyle name="Normal 11 2 2 3 2 2 3 2 2" xfId="8842"/>
    <cellStyle name="Normal 11 2 2 3 2 2 3 3" xfId="8843"/>
    <cellStyle name="Normal 11 2 2 3 2 2 4" xfId="4402"/>
    <cellStyle name="Normal 11 2 2 3 2 2 4 2" xfId="4403"/>
    <cellStyle name="Normal 11 2 2 3 2 2 4 2 2" xfId="8840"/>
    <cellStyle name="Normal 11 2 2 3 2 2 4 3" xfId="8841"/>
    <cellStyle name="Normal 11 2 2 3 2 2 5" xfId="4404"/>
    <cellStyle name="Normal 11 2 2 3 2 2 5 2" xfId="8839"/>
    <cellStyle name="Normal 11 2 2 3 2 2 6" xfId="8850"/>
    <cellStyle name="Normal 11 2 2 3 2 3" xfId="4405"/>
    <cellStyle name="Normal 11 2 2 3 2 3 2" xfId="4406"/>
    <cellStyle name="Normal 11 2 2 3 2 3 2 2" xfId="4407"/>
    <cellStyle name="Normal 11 2 2 3 2 3 2 2 2" xfId="8836"/>
    <cellStyle name="Normal 11 2 2 3 2 3 2 3" xfId="8837"/>
    <cellStyle name="Normal 11 2 2 3 2 3 3" xfId="4408"/>
    <cellStyle name="Normal 11 2 2 3 2 3 3 2" xfId="4409"/>
    <cellStyle name="Normal 11 2 2 3 2 3 3 2 2" xfId="8834"/>
    <cellStyle name="Normal 11 2 2 3 2 3 3 3" xfId="8835"/>
    <cellStyle name="Normal 11 2 2 3 2 3 4" xfId="4410"/>
    <cellStyle name="Normal 11 2 2 3 2 3 4 2" xfId="8833"/>
    <cellStyle name="Normal 11 2 2 3 2 3 5" xfId="8838"/>
    <cellStyle name="Normal 11 2 2 3 2 4" xfId="4411"/>
    <cellStyle name="Normal 11 2 2 3 2 4 2" xfId="4412"/>
    <cellStyle name="Normal 11 2 2 3 2 4 2 2" xfId="8831"/>
    <cellStyle name="Normal 11 2 2 3 2 4 3" xfId="8832"/>
    <cellStyle name="Normal 11 2 2 3 2 5" xfId="4413"/>
    <cellStyle name="Normal 11 2 2 3 2 5 2" xfId="4414"/>
    <cellStyle name="Normal 11 2 2 3 2 5 2 2" xfId="8829"/>
    <cellStyle name="Normal 11 2 2 3 2 5 3" xfId="8830"/>
    <cellStyle name="Normal 11 2 2 3 2 6" xfId="4415"/>
    <cellStyle name="Normal 11 2 2 3 2 6 2" xfId="8828"/>
    <cellStyle name="Normal 11 2 2 3 2 7" xfId="8851"/>
    <cellStyle name="Normal 11 2 2 3 3" xfId="4416"/>
    <cellStyle name="Normal 11 2 2 3 3 2" xfId="4417"/>
    <cellStyle name="Normal 11 2 2 3 3 2 2" xfId="4418"/>
    <cellStyle name="Normal 11 2 2 3 3 2 2 2" xfId="4419"/>
    <cellStyle name="Normal 11 2 2 3 3 2 2 2 2" xfId="8824"/>
    <cellStyle name="Normal 11 2 2 3 3 2 2 3" xfId="8825"/>
    <cellStyle name="Normal 11 2 2 3 3 2 3" xfId="4420"/>
    <cellStyle name="Normal 11 2 2 3 3 2 3 2" xfId="4421"/>
    <cellStyle name="Normal 11 2 2 3 3 2 3 2 2" xfId="8822"/>
    <cellStyle name="Normal 11 2 2 3 3 2 3 3" xfId="8823"/>
    <cellStyle name="Normal 11 2 2 3 3 2 4" xfId="4422"/>
    <cellStyle name="Normal 11 2 2 3 3 2 4 2" xfId="8821"/>
    <cellStyle name="Normal 11 2 2 3 3 2 5" xfId="8826"/>
    <cellStyle name="Normal 11 2 2 3 3 3" xfId="4423"/>
    <cellStyle name="Normal 11 2 2 3 3 3 2" xfId="4424"/>
    <cellStyle name="Normal 11 2 2 3 3 3 2 2" xfId="8819"/>
    <cellStyle name="Normal 11 2 2 3 3 3 3" xfId="8820"/>
    <cellStyle name="Normal 11 2 2 3 3 4" xfId="4425"/>
    <cellStyle name="Normal 11 2 2 3 3 4 2" xfId="4426"/>
    <cellStyle name="Normal 11 2 2 3 3 4 2 2" xfId="8817"/>
    <cellStyle name="Normal 11 2 2 3 3 4 3" xfId="8818"/>
    <cellStyle name="Normal 11 2 2 3 3 5" xfId="4427"/>
    <cellStyle name="Normal 11 2 2 3 3 5 2" xfId="8816"/>
    <cellStyle name="Normal 11 2 2 3 3 6" xfId="8827"/>
    <cellStyle name="Normal 11 2 2 3 4" xfId="4428"/>
    <cellStyle name="Normal 11 2 2 3 4 2" xfId="4429"/>
    <cellStyle name="Normal 11 2 2 3 4 2 2" xfId="4430"/>
    <cellStyle name="Normal 11 2 2 3 4 2 2 2" xfId="8813"/>
    <cellStyle name="Normal 11 2 2 3 4 2 3" xfId="8814"/>
    <cellStyle name="Normal 11 2 2 3 4 3" xfId="4431"/>
    <cellStyle name="Normal 11 2 2 3 4 3 2" xfId="4432"/>
    <cellStyle name="Normal 11 2 2 3 4 3 2 2" xfId="8811"/>
    <cellStyle name="Normal 11 2 2 3 4 3 3" xfId="8812"/>
    <cellStyle name="Normal 11 2 2 3 4 4" xfId="4433"/>
    <cellStyle name="Normal 11 2 2 3 4 4 2" xfId="8810"/>
    <cellStyle name="Normal 11 2 2 3 4 5" xfId="8815"/>
    <cellStyle name="Normal 11 2 2 3 5" xfId="4434"/>
    <cellStyle name="Normal 11 2 2 3 5 2" xfId="4435"/>
    <cellStyle name="Normal 11 2 2 3 5 2 2" xfId="8808"/>
    <cellStyle name="Normal 11 2 2 3 5 3" xfId="8809"/>
    <cellStyle name="Normal 11 2 2 3 6" xfId="4436"/>
    <cellStyle name="Normal 11 2 2 3 6 2" xfId="4437"/>
    <cellStyle name="Normal 11 2 2 3 6 2 2" xfId="8806"/>
    <cellStyle name="Normal 11 2 2 3 6 3" xfId="8807"/>
    <cellStyle name="Normal 11 2 2 3 7" xfId="4438"/>
    <cellStyle name="Normal 11 2 2 3 7 2" xfId="8805"/>
    <cellStyle name="Normal 11 2 2 3 8" xfId="8852"/>
    <cellStyle name="Normal 11 2 2 4" xfId="8866"/>
    <cellStyle name="Normal 11 2 3" xfId="4439"/>
    <cellStyle name="Normal 11 2 3 2" xfId="4440"/>
    <cellStyle name="Normal 11 2 3 2 2" xfId="4441"/>
    <cellStyle name="Normal 11 2 3 2 2 2" xfId="4442"/>
    <cellStyle name="Normal 11 2 3 2 2 2 2" xfId="4443"/>
    <cellStyle name="Normal 11 2 3 2 2 2 2 2" xfId="8800"/>
    <cellStyle name="Normal 11 2 3 2 2 2 3" xfId="8801"/>
    <cellStyle name="Normal 11 2 3 2 2 3" xfId="4444"/>
    <cellStyle name="Normal 11 2 3 2 2 3 2" xfId="4445"/>
    <cellStyle name="Normal 11 2 3 2 2 3 2 2" xfId="8798"/>
    <cellStyle name="Normal 11 2 3 2 2 3 3" xfId="8799"/>
    <cellStyle name="Normal 11 2 3 2 2 4" xfId="4446"/>
    <cellStyle name="Normal 11 2 3 2 2 4 2" xfId="8797"/>
    <cellStyle name="Normal 11 2 3 2 2 5" xfId="8802"/>
    <cellStyle name="Normal 11 2 3 2 3" xfId="4447"/>
    <cellStyle name="Normal 11 2 3 2 3 2" xfId="4448"/>
    <cellStyle name="Normal 11 2 3 2 3 2 2" xfId="8795"/>
    <cellStyle name="Normal 11 2 3 2 3 3" xfId="8796"/>
    <cellStyle name="Normal 11 2 3 2 4" xfId="4449"/>
    <cellStyle name="Normal 11 2 3 2 4 2" xfId="4450"/>
    <cellStyle name="Normal 11 2 3 2 4 2 2" xfId="8793"/>
    <cellStyle name="Normal 11 2 3 2 4 3" xfId="8794"/>
    <cellStyle name="Normal 11 2 3 2 5" xfId="4451"/>
    <cellStyle name="Normal 11 2 3 2 5 2" xfId="8792"/>
    <cellStyle name="Normal 11 2 3 2 6" xfId="8803"/>
    <cellStyle name="Normal 11 2 3 3" xfId="4452"/>
    <cellStyle name="Normal 11 2 3 3 2" xfId="8791"/>
    <cellStyle name="Normal 11 2 3 4" xfId="4453"/>
    <cellStyle name="Normal 11 2 3 4 2" xfId="4454"/>
    <cellStyle name="Normal 11 2 3 4 2 2" xfId="4455"/>
    <cellStyle name="Normal 11 2 3 4 2 2 2" xfId="8788"/>
    <cellStyle name="Normal 11 2 3 4 2 3" xfId="8789"/>
    <cellStyle name="Normal 11 2 3 4 3" xfId="4456"/>
    <cellStyle name="Normal 11 2 3 4 3 2" xfId="4457"/>
    <cellStyle name="Normal 11 2 3 4 3 2 2" xfId="8786"/>
    <cellStyle name="Normal 11 2 3 4 3 3" xfId="8787"/>
    <cellStyle name="Normal 11 2 3 4 4" xfId="4458"/>
    <cellStyle name="Normal 11 2 3 4 4 2" xfId="8785"/>
    <cellStyle name="Normal 11 2 3 4 5" xfId="8790"/>
    <cellStyle name="Normal 11 2 3 5" xfId="4459"/>
    <cellStyle name="Normal 11 2 3 5 2" xfId="4460"/>
    <cellStyle name="Normal 11 2 3 5 2 2" xfId="8783"/>
    <cellStyle name="Normal 11 2 3 5 3" xfId="8784"/>
    <cellStyle name="Normal 11 2 3 6" xfId="4461"/>
    <cellStyle name="Normal 11 2 3 6 2" xfId="4462"/>
    <cellStyle name="Normal 11 2 3 6 2 2" xfId="8781"/>
    <cellStyle name="Normal 11 2 3 6 3" xfId="8782"/>
    <cellStyle name="Normal 11 2 3 7" xfId="4463"/>
    <cellStyle name="Normal 11 2 3 7 2" xfId="8780"/>
    <cellStyle name="Normal 11 2 3 8" xfId="8804"/>
    <cellStyle name="Normal 11 2 4" xfId="4464"/>
    <cellStyle name="Normal 11 2 4 2" xfId="4465"/>
    <cellStyle name="Normal 11 2 4 2 2" xfId="4466"/>
    <cellStyle name="Normal 11 2 4 2 2 2" xfId="4467"/>
    <cellStyle name="Normal 11 2 4 2 2 2 2" xfId="4468"/>
    <cellStyle name="Normal 11 2 4 2 2 2 2 2" xfId="8775"/>
    <cellStyle name="Normal 11 2 4 2 2 2 3" xfId="8776"/>
    <cellStyle name="Normal 11 2 4 2 2 3" xfId="4469"/>
    <cellStyle name="Normal 11 2 4 2 2 3 2" xfId="4470"/>
    <cellStyle name="Normal 11 2 4 2 2 3 2 2" xfId="8773"/>
    <cellStyle name="Normal 11 2 4 2 2 3 3" xfId="8774"/>
    <cellStyle name="Normal 11 2 4 2 2 4" xfId="4471"/>
    <cellStyle name="Normal 11 2 4 2 2 4 2" xfId="8772"/>
    <cellStyle name="Normal 11 2 4 2 2 5" xfId="8777"/>
    <cellStyle name="Normal 11 2 4 2 3" xfId="4472"/>
    <cellStyle name="Normal 11 2 4 2 3 2" xfId="4473"/>
    <cellStyle name="Normal 11 2 4 2 3 2 2" xfId="8770"/>
    <cellStyle name="Normal 11 2 4 2 3 3" xfId="8771"/>
    <cellStyle name="Normal 11 2 4 2 4" xfId="4474"/>
    <cellStyle name="Normal 11 2 4 2 4 2" xfId="4475"/>
    <cellStyle name="Normal 11 2 4 2 4 2 2" xfId="8768"/>
    <cellStyle name="Normal 11 2 4 2 4 3" xfId="8769"/>
    <cellStyle name="Normal 11 2 4 2 5" xfId="4476"/>
    <cellStyle name="Normal 11 2 4 2 5 2" xfId="8767"/>
    <cellStyle name="Normal 11 2 4 2 6" xfId="8778"/>
    <cellStyle name="Normal 11 2 4 3" xfId="4477"/>
    <cellStyle name="Normal 11 2 4 3 2" xfId="4478"/>
    <cellStyle name="Normal 11 2 4 3 2 2" xfId="4479"/>
    <cellStyle name="Normal 11 2 4 3 2 2 2" xfId="8764"/>
    <cellStyle name="Normal 11 2 4 3 2 3" xfId="8765"/>
    <cellStyle name="Normal 11 2 4 3 3" xfId="4480"/>
    <cellStyle name="Normal 11 2 4 3 3 2" xfId="4481"/>
    <cellStyle name="Normal 11 2 4 3 3 2 2" xfId="8762"/>
    <cellStyle name="Normal 11 2 4 3 3 3" xfId="8763"/>
    <cellStyle name="Normal 11 2 4 3 4" xfId="4482"/>
    <cellStyle name="Normal 11 2 4 3 4 2" xfId="8761"/>
    <cellStyle name="Normal 11 2 4 3 5" xfId="8766"/>
    <cellStyle name="Normal 11 2 4 4" xfId="4483"/>
    <cellStyle name="Normal 11 2 4 4 2" xfId="4484"/>
    <cellStyle name="Normal 11 2 4 4 2 2" xfId="8759"/>
    <cellStyle name="Normal 11 2 4 4 3" xfId="8760"/>
    <cellStyle name="Normal 11 2 4 5" xfId="4485"/>
    <cellStyle name="Normal 11 2 4 5 2" xfId="4486"/>
    <cellStyle name="Normal 11 2 4 5 2 2" xfId="8757"/>
    <cellStyle name="Normal 11 2 4 5 3" xfId="8758"/>
    <cellStyle name="Normal 11 2 4 6" xfId="4487"/>
    <cellStyle name="Normal 11 2 4 6 2" xfId="8756"/>
    <cellStyle name="Normal 11 2 4 7" xfId="8779"/>
    <cellStyle name="Normal 11 2 5" xfId="4488"/>
    <cellStyle name="Normal 11 2 5 2" xfId="4489"/>
    <cellStyle name="Normal 11 2 5 2 2" xfId="4490"/>
    <cellStyle name="Normal 11 2 5 2 2 2" xfId="4491"/>
    <cellStyle name="Normal 11 2 5 2 2 2 2" xfId="8752"/>
    <cellStyle name="Normal 11 2 5 2 2 3" xfId="8753"/>
    <cellStyle name="Normal 11 2 5 2 3" xfId="4492"/>
    <cellStyle name="Normal 11 2 5 2 3 2" xfId="4493"/>
    <cellStyle name="Normal 11 2 5 2 3 2 2" xfId="8750"/>
    <cellStyle name="Normal 11 2 5 2 3 3" xfId="8751"/>
    <cellStyle name="Normal 11 2 5 2 4" xfId="4494"/>
    <cellStyle name="Normal 11 2 5 2 4 2" xfId="8749"/>
    <cellStyle name="Normal 11 2 5 2 5" xfId="8754"/>
    <cellStyle name="Normal 11 2 5 3" xfId="4495"/>
    <cellStyle name="Normal 11 2 5 3 2" xfId="4496"/>
    <cellStyle name="Normal 11 2 5 3 2 2" xfId="8747"/>
    <cellStyle name="Normal 11 2 5 3 3" xfId="8748"/>
    <cellStyle name="Normal 11 2 5 4" xfId="4497"/>
    <cellStyle name="Normal 11 2 5 4 2" xfId="4498"/>
    <cellStyle name="Normal 11 2 5 4 2 2" xfId="8745"/>
    <cellStyle name="Normal 11 2 5 4 3" xfId="8746"/>
    <cellStyle name="Normal 11 2 5 5" xfId="4499"/>
    <cellStyle name="Normal 11 2 5 5 2" xfId="8744"/>
    <cellStyle name="Normal 11 2 5 6" xfId="8755"/>
    <cellStyle name="Normal 11 2 6" xfId="4500"/>
    <cellStyle name="Normal 11 2 6 2" xfId="4501"/>
    <cellStyle name="Normal 11 2 6 2 2" xfId="4502"/>
    <cellStyle name="Normal 11 2 6 2 2 2" xfId="8741"/>
    <cellStyle name="Normal 11 2 6 2 3" xfId="8742"/>
    <cellStyle name="Normal 11 2 6 3" xfId="4503"/>
    <cellStyle name="Normal 11 2 6 3 2" xfId="4504"/>
    <cellStyle name="Normal 11 2 6 3 2 2" xfId="8739"/>
    <cellStyle name="Normal 11 2 6 3 3" xfId="8740"/>
    <cellStyle name="Normal 11 2 6 4" xfId="4505"/>
    <cellStyle name="Normal 11 2 6 4 2" xfId="8738"/>
    <cellStyle name="Normal 11 2 6 5" xfId="8743"/>
    <cellStyle name="Normal 11 2 7" xfId="4506"/>
    <cellStyle name="Normal 11 2 7 2" xfId="4507"/>
    <cellStyle name="Normal 11 2 7 2 2" xfId="8736"/>
    <cellStyle name="Normal 11 2 7 3" xfId="8737"/>
    <cellStyle name="Normal 11 2 8" xfId="4508"/>
    <cellStyle name="Normal 11 2 8 2" xfId="4509"/>
    <cellStyle name="Normal 11 2 8 2 2" xfId="8734"/>
    <cellStyle name="Normal 11 2 8 3" xfId="8735"/>
    <cellStyle name="Normal 11 2 9" xfId="4510"/>
    <cellStyle name="Normal 11 2 9 2" xfId="8733"/>
    <cellStyle name="Normal 11 3" xfId="4511"/>
    <cellStyle name="Normal 11 3 2" xfId="4512"/>
    <cellStyle name="Normal 11 3 2 2" xfId="4513"/>
    <cellStyle name="Normal 11 3 2 2 2" xfId="4514"/>
    <cellStyle name="Normal 11 3 2 2 2 2" xfId="4515"/>
    <cellStyle name="Normal 11 3 2 2 2 2 2" xfId="4516"/>
    <cellStyle name="Normal 11 3 2 2 2 2 2 2" xfId="8727"/>
    <cellStyle name="Normal 11 3 2 2 2 2 3" xfId="8728"/>
    <cellStyle name="Normal 11 3 2 2 2 3" xfId="4517"/>
    <cellStyle name="Normal 11 3 2 2 2 3 2" xfId="4518"/>
    <cellStyle name="Normal 11 3 2 2 2 3 2 2" xfId="8725"/>
    <cellStyle name="Normal 11 3 2 2 2 3 3" xfId="8726"/>
    <cellStyle name="Normal 11 3 2 2 2 4" xfId="4519"/>
    <cellStyle name="Normal 11 3 2 2 2 4 2" xfId="8724"/>
    <cellStyle name="Normal 11 3 2 2 2 5" xfId="8729"/>
    <cellStyle name="Normal 11 3 2 2 3" xfId="4520"/>
    <cellStyle name="Normal 11 3 2 2 3 2" xfId="4521"/>
    <cellStyle name="Normal 11 3 2 2 3 2 2" xfId="8722"/>
    <cellStyle name="Normal 11 3 2 2 3 3" xfId="8723"/>
    <cellStyle name="Normal 11 3 2 2 4" xfId="4522"/>
    <cellStyle name="Normal 11 3 2 2 4 2" xfId="4523"/>
    <cellStyle name="Normal 11 3 2 2 4 2 2" xfId="8720"/>
    <cellStyle name="Normal 11 3 2 2 4 3" xfId="8721"/>
    <cellStyle name="Normal 11 3 2 2 5" xfId="4524"/>
    <cellStyle name="Normal 11 3 2 2 5 2" xfId="8719"/>
    <cellStyle name="Normal 11 3 2 2 6" xfId="8730"/>
    <cellStyle name="Normal 11 3 2 3" xfId="8731"/>
    <cellStyle name="Normal 11 3 3" xfId="4525"/>
    <cellStyle name="Normal 11 3 3 2" xfId="4526"/>
    <cellStyle name="Normal 11 3 3 2 2" xfId="4527"/>
    <cellStyle name="Normal 11 3 3 2 2 2" xfId="4528"/>
    <cellStyle name="Normal 11 3 3 2 2 2 2" xfId="4529"/>
    <cellStyle name="Normal 11 3 3 2 2 2 2 2" xfId="4530"/>
    <cellStyle name="Normal 11 3 3 2 2 2 2 2 2" xfId="8713"/>
    <cellStyle name="Normal 11 3 3 2 2 2 2 3" xfId="8714"/>
    <cellStyle name="Normal 11 3 3 2 2 2 3" xfId="4531"/>
    <cellStyle name="Normal 11 3 3 2 2 2 3 2" xfId="4532"/>
    <cellStyle name="Normal 11 3 3 2 2 2 3 2 2" xfId="8711"/>
    <cellStyle name="Normal 11 3 3 2 2 2 3 3" xfId="8712"/>
    <cellStyle name="Normal 11 3 3 2 2 2 4" xfId="4533"/>
    <cellStyle name="Normal 11 3 3 2 2 2 4 2" xfId="8710"/>
    <cellStyle name="Normal 11 3 3 2 2 2 5" xfId="8715"/>
    <cellStyle name="Normal 11 3 3 2 2 3" xfId="4534"/>
    <cellStyle name="Normal 11 3 3 2 2 3 2" xfId="4535"/>
    <cellStyle name="Normal 11 3 3 2 2 3 2 2" xfId="8708"/>
    <cellStyle name="Normal 11 3 3 2 2 3 3" xfId="8709"/>
    <cellStyle name="Normal 11 3 3 2 2 4" xfId="4536"/>
    <cellStyle name="Normal 11 3 3 2 2 4 2" xfId="4537"/>
    <cellStyle name="Normal 11 3 3 2 2 4 2 2" xfId="8706"/>
    <cellStyle name="Normal 11 3 3 2 2 4 3" xfId="8707"/>
    <cellStyle name="Normal 11 3 3 2 2 5" xfId="4538"/>
    <cellStyle name="Normal 11 3 3 2 2 5 2" xfId="8705"/>
    <cellStyle name="Normal 11 3 3 2 2 6" xfId="8716"/>
    <cellStyle name="Normal 11 3 3 2 3" xfId="4539"/>
    <cellStyle name="Normal 11 3 3 2 3 2" xfId="4540"/>
    <cellStyle name="Normal 11 3 3 2 3 2 2" xfId="4541"/>
    <cellStyle name="Normal 11 3 3 2 3 2 2 2" xfId="8702"/>
    <cellStyle name="Normal 11 3 3 2 3 2 3" xfId="8703"/>
    <cellStyle name="Normal 11 3 3 2 3 3" xfId="4542"/>
    <cellStyle name="Normal 11 3 3 2 3 3 2" xfId="4543"/>
    <cellStyle name="Normal 11 3 3 2 3 3 2 2" xfId="8700"/>
    <cellStyle name="Normal 11 3 3 2 3 3 3" xfId="8701"/>
    <cellStyle name="Normal 11 3 3 2 3 4" xfId="4544"/>
    <cellStyle name="Normal 11 3 3 2 3 4 2" xfId="8699"/>
    <cellStyle name="Normal 11 3 3 2 3 5" xfId="8704"/>
    <cellStyle name="Normal 11 3 3 2 4" xfId="4545"/>
    <cellStyle name="Normal 11 3 3 2 4 2" xfId="4546"/>
    <cellStyle name="Normal 11 3 3 2 4 2 2" xfId="8697"/>
    <cellStyle name="Normal 11 3 3 2 4 3" xfId="8698"/>
    <cellStyle name="Normal 11 3 3 2 5" xfId="4547"/>
    <cellStyle name="Normal 11 3 3 2 5 2" xfId="4548"/>
    <cellStyle name="Normal 11 3 3 2 5 2 2" xfId="8695"/>
    <cellStyle name="Normal 11 3 3 2 5 3" xfId="8696"/>
    <cellStyle name="Normal 11 3 3 2 6" xfId="4549"/>
    <cellStyle name="Normal 11 3 3 2 6 2" xfId="8694"/>
    <cellStyle name="Normal 11 3 3 2 7" xfId="8717"/>
    <cellStyle name="Normal 11 3 3 3" xfId="4550"/>
    <cellStyle name="Normal 11 3 3 3 2" xfId="4551"/>
    <cellStyle name="Normal 11 3 3 3 2 2" xfId="4552"/>
    <cellStyle name="Normal 11 3 3 3 2 2 2" xfId="4553"/>
    <cellStyle name="Normal 11 3 3 3 2 2 2 2" xfId="8690"/>
    <cellStyle name="Normal 11 3 3 3 2 2 3" xfId="8691"/>
    <cellStyle name="Normal 11 3 3 3 2 3" xfId="4554"/>
    <cellStyle name="Normal 11 3 3 3 2 3 2" xfId="4555"/>
    <cellStyle name="Normal 11 3 3 3 2 3 2 2" xfId="8688"/>
    <cellStyle name="Normal 11 3 3 3 2 3 3" xfId="8689"/>
    <cellStyle name="Normal 11 3 3 3 2 4" xfId="4556"/>
    <cellStyle name="Normal 11 3 3 3 2 4 2" xfId="8687"/>
    <cellStyle name="Normal 11 3 3 3 2 5" xfId="8692"/>
    <cellStyle name="Normal 11 3 3 3 3" xfId="4557"/>
    <cellStyle name="Normal 11 3 3 3 3 2" xfId="4558"/>
    <cellStyle name="Normal 11 3 3 3 3 2 2" xfId="8685"/>
    <cellStyle name="Normal 11 3 3 3 3 3" xfId="8686"/>
    <cellStyle name="Normal 11 3 3 3 4" xfId="4559"/>
    <cellStyle name="Normal 11 3 3 3 4 2" xfId="4560"/>
    <cellStyle name="Normal 11 3 3 3 4 2 2" xfId="8683"/>
    <cellStyle name="Normal 11 3 3 3 4 3" xfId="8684"/>
    <cellStyle name="Normal 11 3 3 3 5" xfId="4561"/>
    <cellStyle name="Normal 11 3 3 3 5 2" xfId="8682"/>
    <cellStyle name="Normal 11 3 3 3 6" xfId="8693"/>
    <cellStyle name="Normal 11 3 3 4" xfId="4562"/>
    <cellStyle name="Normal 11 3 3 4 2" xfId="4563"/>
    <cellStyle name="Normal 11 3 3 4 2 2" xfId="4564"/>
    <cellStyle name="Normal 11 3 3 4 2 2 2" xfId="8679"/>
    <cellStyle name="Normal 11 3 3 4 2 3" xfId="8680"/>
    <cellStyle name="Normal 11 3 3 4 3" xfId="4565"/>
    <cellStyle name="Normal 11 3 3 4 3 2" xfId="4566"/>
    <cellStyle name="Normal 11 3 3 4 3 2 2" xfId="8677"/>
    <cellStyle name="Normal 11 3 3 4 3 3" xfId="8678"/>
    <cellStyle name="Normal 11 3 3 4 4" xfId="4567"/>
    <cellStyle name="Normal 11 3 3 4 4 2" xfId="8676"/>
    <cellStyle name="Normal 11 3 3 4 5" xfId="8681"/>
    <cellStyle name="Normal 11 3 3 5" xfId="4568"/>
    <cellStyle name="Normal 11 3 3 5 2" xfId="4569"/>
    <cellStyle name="Normal 11 3 3 5 2 2" xfId="8674"/>
    <cellStyle name="Normal 11 3 3 5 3" xfId="8675"/>
    <cellStyle name="Normal 11 3 3 6" xfId="4570"/>
    <cellStyle name="Normal 11 3 3 6 2" xfId="4571"/>
    <cellStyle name="Normal 11 3 3 6 2 2" xfId="8672"/>
    <cellStyle name="Normal 11 3 3 6 3" xfId="8673"/>
    <cellStyle name="Normal 11 3 3 7" xfId="4572"/>
    <cellStyle name="Normal 11 3 3 7 2" xfId="8671"/>
    <cellStyle name="Normal 11 3 3 8" xfId="8718"/>
    <cellStyle name="Normal 11 3 4" xfId="4573"/>
    <cellStyle name="Normal 11 3 4 2" xfId="4574"/>
    <cellStyle name="Normal 11 3 4 2 2" xfId="4575"/>
    <cellStyle name="Normal 11 3 4 2 2 2" xfId="4576"/>
    <cellStyle name="Normal 11 3 4 2 2 2 2" xfId="8667"/>
    <cellStyle name="Normal 11 3 4 2 2 3" xfId="8668"/>
    <cellStyle name="Normal 11 3 4 2 3" xfId="4577"/>
    <cellStyle name="Normal 11 3 4 2 3 2" xfId="4578"/>
    <cellStyle name="Normal 11 3 4 2 3 2 2" xfId="8665"/>
    <cellStyle name="Normal 11 3 4 2 3 3" xfId="8666"/>
    <cellStyle name="Normal 11 3 4 2 4" xfId="4579"/>
    <cellStyle name="Normal 11 3 4 2 4 2" xfId="8664"/>
    <cellStyle name="Normal 11 3 4 2 5" xfId="8669"/>
    <cellStyle name="Normal 11 3 4 3" xfId="4580"/>
    <cellStyle name="Normal 11 3 4 3 2" xfId="4581"/>
    <cellStyle name="Normal 11 3 4 3 2 2" xfId="8662"/>
    <cellStyle name="Normal 11 3 4 3 3" xfId="8663"/>
    <cellStyle name="Normal 11 3 4 4" xfId="4582"/>
    <cellStyle name="Normal 11 3 4 4 2" xfId="4583"/>
    <cellStyle name="Normal 11 3 4 4 2 2" xfId="8660"/>
    <cellStyle name="Normal 11 3 4 4 3" xfId="8661"/>
    <cellStyle name="Normal 11 3 4 5" xfId="4584"/>
    <cellStyle name="Normal 11 3 4 5 2" xfId="8659"/>
    <cellStyle name="Normal 11 3 4 6" xfId="8670"/>
    <cellStyle name="Normal 11 3 5" xfId="8732"/>
    <cellStyle name="Normal 11 4" xfId="4585"/>
    <cellStyle name="Normal 11 4 2" xfId="4586"/>
    <cellStyle name="Normal 11 4 2 2" xfId="4587"/>
    <cellStyle name="Normal 11 4 2 2 2" xfId="8656"/>
    <cellStyle name="Normal 11 4 2 3" xfId="4588"/>
    <cellStyle name="Normal 11 4 2 3 2" xfId="4589"/>
    <cellStyle name="Normal 11 4 2 3 2 2" xfId="4590"/>
    <cellStyle name="Normal 11 4 2 3 2 2 2" xfId="8653"/>
    <cellStyle name="Normal 11 4 2 3 2 3" xfId="8654"/>
    <cellStyle name="Normal 11 4 2 3 3" xfId="4591"/>
    <cellStyle name="Normal 11 4 2 3 3 2" xfId="4592"/>
    <cellStyle name="Normal 11 4 2 3 3 2 2" xfId="8651"/>
    <cellStyle name="Normal 11 4 2 3 3 3" xfId="8652"/>
    <cellStyle name="Normal 11 4 2 3 4" xfId="4593"/>
    <cellStyle name="Normal 11 4 2 3 4 2" xfId="8650"/>
    <cellStyle name="Normal 11 4 2 3 5" xfId="8655"/>
    <cellStyle name="Normal 11 4 2 4" xfId="4594"/>
    <cellStyle name="Normal 11 4 2 4 2" xfId="4595"/>
    <cellStyle name="Normal 11 4 2 4 2 2" xfId="8648"/>
    <cellStyle name="Normal 11 4 2 4 3" xfId="8649"/>
    <cellStyle name="Normal 11 4 2 5" xfId="4596"/>
    <cellStyle name="Normal 11 4 2 5 2" xfId="4597"/>
    <cellStyle name="Normal 11 4 2 5 2 2" xfId="8646"/>
    <cellStyle name="Normal 11 4 2 5 3" xfId="8647"/>
    <cellStyle name="Normal 11 4 2 6" xfId="4598"/>
    <cellStyle name="Normal 11 4 2 6 2" xfId="8645"/>
    <cellStyle name="Normal 11 4 2 7" xfId="8657"/>
    <cellStyle name="Normal 11 4 3" xfId="4599"/>
    <cellStyle name="Normal 11 4 3 2" xfId="4600"/>
    <cellStyle name="Normal 11 4 3 2 2" xfId="4601"/>
    <cellStyle name="Normal 11 4 3 2 2 2" xfId="4602"/>
    <cellStyle name="Normal 11 4 3 2 2 2 2" xfId="4603"/>
    <cellStyle name="Normal 11 4 3 2 2 2 2 2" xfId="8640"/>
    <cellStyle name="Normal 11 4 3 2 2 2 3" xfId="8641"/>
    <cellStyle name="Normal 11 4 3 2 2 3" xfId="4604"/>
    <cellStyle name="Normal 11 4 3 2 2 3 2" xfId="4605"/>
    <cellStyle name="Normal 11 4 3 2 2 3 2 2" xfId="8638"/>
    <cellStyle name="Normal 11 4 3 2 2 3 3" xfId="8639"/>
    <cellStyle name="Normal 11 4 3 2 2 4" xfId="4606"/>
    <cellStyle name="Normal 11 4 3 2 2 4 2" xfId="8637"/>
    <cellStyle name="Normal 11 4 3 2 2 5" xfId="8642"/>
    <cellStyle name="Normal 11 4 3 2 3" xfId="4607"/>
    <cellStyle name="Normal 11 4 3 2 3 2" xfId="4608"/>
    <cellStyle name="Normal 11 4 3 2 3 2 2" xfId="8635"/>
    <cellStyle name="Normal 11 4 3 2 3 3" xfId="8636"/>
    <cellStyle name="Normal 11 4 3 2 4" xfId="4609"/>
    <cellStyle name="Normal 11 4 3 2 4 2" xfId="4610"/>
    <cellStyle name="Normal 11 4 3 2 4 2 2" xfId="8633"/>
    <cellStyle name="Normal 11 4 3 2 4 3" xfId="8634"/>
    <cellStyle name="Normal 11 4 3 2 5" xfId="4611"/>
    <cellStyle name="Normal 11 4 3 2 5 2" xfId="8632"/>
    <cellStyle name="Normal 11 4 3 2 6" xfId="8643"/>
    <cellStyle name="Normal 11 4 3 3" xfId="8644"/>
    <cellStyle name="Normal 11 4 4" xfId="4612"/>
    <cellStyle name="Normal 11 4 4 2" xfId="8631"/>
    <cellStyle name="Normal 11 4 5" xfId="4613"/>
    <cellStyle name="Normal 11 4 5 2" xfId="4614"/>
    <cellStyle name="Normal 11 4 5 2 2" xfId="8629"/>
    <cellStyle name="Normal 11 4 5 3" xfId="4615"/>
    <cellStyle name="Normal 11 4 5 3 2" xfId="8628"/>
    <cellStyle name="Normal 11 4 5 4" xfId="8630"/>
    <cellStyle name="Normal 11 4 6" xfId="8658"/>
    <cellStyle name="Normal 11 5" xfId="4616"/>
    <cellStyle name="Normal 11 5 2" xfId="4617"/>
    <cellStyle name="Normal 11 5 2 2" xfId="8626"/>
    <cellStyle name="Normal 11 5 3" xfId="4618"/>
    <cellStyle name="Normal 11 5 3 2" xfId="4619"/>
    <cellStyle name="Normal 11 5 3 2 2" xfId="4620"/>
    <cellStyle name="Normal 11 5 3 2 2 2" xfId="4621"/>
    <cellStyle name="Normal 11 5 3 2 2 2 2" xfId="8622"/>
    <cellStyle name="Normal 11 5 3 2 2 3" xfId="8623"/>
    <cellStyle name="Normal 11 5 3 2 3" xfId="4622"/>
    <cellStyle name="Normal 11 5 3 2 3 2" xfId="4623"/>
    <cellStyle name="Normal 11 5 3 2 3 2 2" xfId="8620"/>
    <cellStyle name="Normal 11 5 3 2 3 3" xfId="8621"/>
    <cellStyle name="Normal 11 5 3 2 4" xfId="4624"/>
    <cellStyle name="Normal 11 5 3 2 4 2" xfId="8619"/>
    <cellStyle name="Normal 11 5 3 2 5" xfId="8624"/>
    <cellStyle name="Normal 11 5 3 3" xfId="4625"/>
    <cellStyle name="Normal 11 5 3 3 2" xfId="4626"/>
    <cellStyle name="Normal 11 5 3 3 2 2" xfId="8617"/>
    <cellStyle name="Normal 11 5 3 3 3" xfId="8618"/>
    <cellStyle name="Normal 11 5 3 4" xfId="4627"/>
    <cellStyle name="Normal 11 5 3 4 2" xfId="4628"/>
    <cellStyle name="Normal 11 5 3 4 2 2" xfId="8615"/>
    <cellStyle name="Normal 11 5 3 4 3" xfId="8616"/>
    <cellStyle name="Normal 11 5 3 5" xfId="4629"/>
    <cellStyle name="Normal 11 5 3 5 2" xfId="8614"/>
    <cellStyle name="Normal 11 5 3 6" xfId="8625"/>
    <cellStyle name="Normal 11 5 4" xfId="4630"/>
    <cellStyle name="Normal 11 5 4 2" xfId="8613"/>
    <cellStyle name="Normal 11 5 5" xfId="8627"/>
    <cellStyle name="Normal 11 6" xfId="4631"/>
    <cellStyle name="Normal 11 6 2" xfId="4632"/>
    <cellStyle name="Normal 11 6 2 2" xfId="4633"/>
    <cellStyle name="Normal 11 6 2 2 2" xfId="4634"/>
    <cellStyle name="Normal 11 6 2 2 2 2" xfId="8609"/>
    <cellStyle name="Normal 11 6 2 2 3" xfId="8610"/>
    <cellStyle name="Normal 11 6 2 3" xfId="4635"/>
    <cellStyle name="Normal 11 6 2 3 2" xfId="4636"/>
    <cellStyle name="Normal 11 6 2 3 2 2" xfId="8607"/>
    <cellStyle name="Normal 11 6 2 3 3" xfId="8608"/>
    <cellStyle name="Normal 11 6 2 4" xfId="4637"/>
    <cellStyle name="Normal 11 6 2 4 2" xfId="8606"/>
    <cellStyle name="Normal 11 6 2 5" xfId="8611"/>
    <cellStyle name="Normal 11 6 3" xfId="4638"/>
    <cellStyle name="Normal 11 6 3 2" xfId="4639"/>
    <cellStyle name="Normal 11 6 3 2 2" xfId="8604"/>
    <cellStyle name="Normal 11 6 3 3" xfId="8605"/>
    <cellStyle name="Normal 11 6 4" xfId="4640"/>
    <cellStyle name="Normal 11 6 4 2" xfId="4641"/>
    <cellStyle name="Normal 11 6 4 2 2" xfId="8602"/>
    <cellStyle name="Normal 11 6 4 3" xfId="8603"/>
    <cellStyle name="Normal 11 6 5" xfId="4642"/>
    <cellStyle name="Normal 11 6 5 2" xfId="8601"/>
    <cellStyle name="Normal 11 6 6" xfId="8612"/>
    <cellStyle name="Normal 11 7" xfId="4643"/>
    <cellStyle name="Normal 11 7 2" xfId="4644"/>
    <cellStyle name="Normal 11 7 2 2" xfId="4645"/>
    <cellStyle name="Normal 11 7 2 2 2" xfId="4646"/>
    <cellStyle name="Normal 11 7 2 2 2 2" xfId="8597"/>
    <cellStyle name="Normal 11 7 2 2 3" xfId="8598"/>
    <cellStyle name="Normal 11 7 2 3" xfId="4647"/>
    <cellStyle name="Normal 11 7 2 3 2" xfId="4648"/>
    <cellStyle name="Normal 11 7 2 3 2 2" xfId="8595"/>
    <cellStyle name="Normal 11 7 2 3 3" xfId="8596"/>
    <cellStyle name="Normal 11 7 2 4" xfId="4649"/>
    <cellStyle name="Normal 11 7 2 4 2" xfId="8594"/>
    <cellStyle name="Normal 11 7 2 5" xfId="8599"/>
    <cellStyle name="Normal 11 7 3" xfId="4650"/>
    <cellStyle name="Normal 11 7 3 2" xfId="4651"/>
    <cellStyle name="Normal 11 7 3 2 2" xfId="8592"/>
    <cellStyle name="Normal 11 7 3 3" xfId="8593"/>
    <cellStyle name="Normal 11 7 4" xfId="4652"/>
    <cellStyle name="Normal 11 7 4 2" xfId="4653"/>
    <cellStyle name="Normal 11 7 4 2 2" xfId="8590"/>
    <cellStyle name="Normal 11 7 4 3" xfId="8591"/>
    <cellStyle name="Normal 11 7 5" xfId="4654"/>
    <cellStyle name="Normal 11 7 5 2" xfId="8589"/>
    <cellStyle name="Normal 11 7 6" xfId="8600"/>
    <cellStyle name="Normal 11 8" xfId="4655"/>
    <cellStyle name="Normal 11 8 2" xfId="4656"/>
    <cellStyle name="Normal 11 8 2 2" xfId="4657"/>
    <cellStyle name="Normal 11 8 2 2 2" xfId="8586"/>
    <cellStyle name="Normal 11 8 2 3" xfId="8587"/>
    <cellStyle name="Normal 11 8 3" xfId="4658"/>
    <cellStyle name="Normal 11 8 3 2" xfId="4659"/>
    <cellStyle name="Normal 11 8 3 2 2" xfId="8584"/>
    <cellStyle name="Normal 11 8 3 3" xfId="8585"/>
    <cellStyle name="Normal 11 8 4" xfId="4660"/>
    <cellStyle name="Normal 11 8 4 2" xfId="8583"/>
    <cellStyle name="Normal 11 8 5" xfId="8588"/>
    <cellStyle name="Normal 11 9" xfId="4661"/>
    <cellStyle name="Normal 11 9 2" xfId="4662"/>
    <cellStyle name="Normal 11 9 2 2" xfId="8581"/>
    <cellStyle name="Normal 11 9 3" xfId="8582"/>
    <cellStyle name="Normal 12" xfId="4663"/>
    <cellStyle name="Normal 12 10" xfId="4664"/>
    <cellStyle name="Normal 12 10 2" xfId="4665"/>
    <cellStyle name="Normal 12 10 2 2" xfId="8578"/>
    <cellStyle name="Normal 12 10 3" xfId="8579"/>
    <cellStyle name="Normal 12 11" xfId="4666"/>
    <cellStyle name="Normal 12 11 2" xfId="8577"/>
    <cellStyle name="Normal 12 12" xfId="8580"/>
    <cellStyle name="Normal 12 2" xfId="4667"/>
    <cellStyle name="Normal 12 2 2" xfId="4668"/>
    <cellStyle name="Normal 12 2 2 2" xfId="4669"/>
    <cellStyle name="Normal 12 2 2 2 2" xfId="4670"/>
    <cellStyle name="Normal 12 2 2 2 2 2" xfId="4671"/>
    <cellStyle name="Normal 12 2 2 2 2 2 2" xfId="4672"/>
    <cellStyle name="Normal 12 2 2 2 2 2 2 2" xfId="8571"/>
    <cellStyle name="Normal 12 2 2 2 2 2 3" xfId="8572"/>
    <cellStyle name="Normal 12 2 2 2 2 3" xfId="4673"/>
    <cellStyle name="Normal 12 2 2 2 2 3 2" xfId="4674"/>
    <cellStyle name="Normal 12 2 2 2 2 3 2 2" xfId="8569"/>
    <cellStyle name="Normal 12 2 2 2 2 3 3" xfId="8570"/>
    <cellStyle name="Normal 12 2 2 2 2 4" xfId="4675"/>
    <cellStyle name="Normal 12 2 2 2 2 4 2" xfId="8568"/>
    <cellStyle name="Normal 12 2 2 2 2 5" xfId="8573"/>
    <cellStyle name="Normal 12 2 2 2 3" xfId="4676"/>
    <cellStyle name="Normal 12 2 2 2 3 2" xfId="4677"/>
    <cellStyle name="Normal 12 2 2 2 3 2 2" xfId="8566"/>
    <cellStyle name="Normal 12 2 2 2 3 3" xfId="8567"/>
    <cellStyle name="Normal 12 2 2 2 4" xfId="4678"/>
    <cellStyle name="Normal 12 2 2 2 4 2" xfId="4679"/>
    <cellStyle name="Normal 12 2 2 2 4 2 2" xfId="8564"/>
    <cellStyle name="Normal 12 2 2 2 4 3" xfId="8565"/>
    <cellStyle name="Normal 12 2 2 2 5" xfId="4680"/>
    <cellStyle name="Normal 12 2 2 2 5 2" xfId="8563"/>
    <cellStyle name="Normal 12 2 2 2 6" xfId="8574"/>
    <cellStyle name="Normal 12 2 2 3" xfId="4681"/>
    <cellStyle name="Normal 12 2 2 3 2" xfId="4682"/>
    <cellStyle name="Normal 12 2 2 3 2 2" xfId="4683"/>
    <cellStyle name="Normal 12 2 2 3 2 2 2" xfId="8560"/>
    <cellStyle name="Normal 12 2 2 3 2 3" xfId="8561"/>
    <cellStyle name="Normal 12 2 2 3 3" xfId="4684"/>
    <cellStyle name="Normal 12 2 2 3 3 2" xfId="4685"/>
    <cellStyle name="Normal 12 2 2 3 3 2 2" xfId="8558"/>
    <cellStyle name="Normal 12 2 2 3 3 3" xfId="8559"/>
    <cellStyle name="Normal 12 2 2 3 4" xfId="4686"/>
    <cellStyle name="Normal 12 2 2 3 4 2" xfId="8557"/>
    <cellStyle name="Normal 12 2 2 3 5" xfId="8562"/>
    <cellStyle name="Normal 12 2 2 4" xfId="4687"/>
    <cellStyle name="Normal 12 2 2 4 2" xfId="4688"/>
    <cellStyle name="Normal 12 2 2 4 2 2" xfId="8555"/>
    <cellStyle name="Normal 12 2 2 4 3" xfId="8556"/>
    <cellStyle name="Normal 12 2 2 5" xfId="4689"/>
    <cellStyle name="Normal 12 2 2 5 2" xfId="4690"/>
    <cellStyle name="Normal 12 2 2 5 2 2" xfId="8553"/>
    <cellStyle name="Normal 12 2 2 5 3" xfId="8554"/>
    <cellStyle name="Normal 12 2 2 6" xfId="4691"/>
    <cellStyle name="Normal 12 2 2 6 2" xfId="8552"/>
    <cellStyle name="Normal 12 2 2 7" xfId="8575"/>
    <cellStyle name="Normal 12 2 3" xfId="4692"/>
    <cellStyle name="Normal 12 2 3 2" xfId="4693"/>
    <cellStyle name="Normal 12 2 3 2 2" xfId="4694"/>
    <cellStyle name="Normal 12 2 3 2 2 2" xfId="4695"/>
    <cellStyle name="Normal 12 2 3 2 2 2 2" xfId="4696"/>
    <cellStyle name="Normal 12 2 3 2 2 2 2 2" xfId="8547"/>
    <cellStyle name="Normal 12 2 3 2 2 2 3" xfId="8548"/>
    <cellStyle name="Normal 12 2 3 2 2 3" xfId="4697"/>
    <cellStyle name="Normal 12 2 3 2 2 3 2" xfId="4698"/>
    <cellStyle name="Normal 12 2 3 2 2 3 2 2" xfId="8545"/>
    <cellStyle name="Normal 12 2 3 2 2 3 3" xfId="8546"/>
    <cellStyle name="Normal 12 2 3 2 2 4" xfId="4699"/>
    <cellStyle name="Normal 12 2 3 2 2 4 2" xfId="8544"/>
    <cellStyle name="Normal 12 2 3 2 2 5" xfId="8549"/>
    <cellStyle name="Normal 12 2 3 2 3" xfId="4700"/>
    <cellStyle name="Normal 12 2 3 2 3 2" xfId="4701"/>
    <cellStyle name="Normal 12 2 3 2 3 2 2" xfId="8542"/>
    <cellStyle name="Normal 12 2 3 2 3 3" xfId="8543"/>
    <cellStyle name="Normal 12 2 3 2 4" xfId="4702"/>
    <cellStyle name="Normal 12 2 3 2 4 2" xfId="4703"/>
    <cellStyle name="Normal 12 2 3 2 4 2 2" xfId="8540"/>
    <cellStyle name="Normal 12 2 3 2 4 3" xfId="8541"/>
    <cellStyle name="Normal 12 2 3 2 5" xfId="4704"/>
    <cellStyle name="Normal 12 2 3 2 5 2" xfId="8539"/>
    <cellStyle name="Normal 12 2 3 2 6" xfId="8550"/>
    <cellStyle name="Normal 12 2 3 3" xfId="4705"/>
    <cellStyle name="Normal 12 2 3 3 2" xfId="4706"/>
    <cellStyle name="Normal 12 2 3 3 2 2" xfId="4707"/>
    <cellStyle name="Normal 12 2 3 3 2 2 2" xfId="8536"/>
    <cellStyle name="Normal 12 2 3 3 2 3" xfId="8537"/>
    <cellStyle name="Normal 12 2 3 3 3" xfId="4708"/>
    <cellStyle name="Normal 12 2 3 3 3 2" xfId="4709"/>
    <cellStyle name="Normal 12 2 3 3 3 2 2" xfId="8534"/>
    <cellStyle name="Normal 12 2 3 3 3 3" xfId="8535"/>
    <cellStyle name="Normal 12 2 3 3 4" xfId="4710"/>
    <cellStyle name="Normal 12 2 3 3 4 2" xfId="8533"/>
    <cellStyle name="Normal 12 2 3 3 5" xfId="8538"/>
    <cellStyle name="Normal 12 2 3 4" xfId="4711"/>
    <cellStyle name="Normal 12 2 3 4 2" xfId="4712"/>
    <cellStyle name="Normal 12 2 3 4 2 2" xfId="8531"/>
    <cellStyle name="Normal 12 2 3 4 3" xfId="8532"/>
    <cellStyle name="Normal 12 2 3 5" xfId="4713"/>
    <cellStyle name="Normal 12 2 3 5 2" xfId="4714"/>
    <cellStyle name="Normal 12 2 3 5 2 2" xfId="8529"/>
    <cellStyle name="Normal 12 2 3 5 3" xfId="8530"/>
    <cellStyle name="Normal 12 2 3 6" xfId="4715"/>
    <cellStyle name="Normal 12 2 3 6 2" xfId="8528"/>
    <cellStyle name="Normal 12 2 3 7" xfId="8551"/>
    <cellStyle name="Normal 12 2 4" xfId="4716"/>
    <cellStyle name="Normal 12 2 4 2" xfId="4717"/>
    <cellStyle name="Normal 12 2 4 2 2" xfId="4718"/>
    <cellStyle name="Normal 12 2 4 2 2 2" xfId="4719"/>
    <cellStyle name="Normal 12 2 4 2 2 2 2" xfId="8524"/>
    <cellStyle name="Normal 12 2 4 2 2 3" xfId="8525"/>
    <cellStyle name="Normal 12 2 4 2 3" xfId="4720"/>
    <cellStyle name="Normal 12 2 4 2 3 2" xfId="4721"/>
    <cellStyle name="Normal 12 2 4 2 3 2 2" xfId="8522"/>
    <cellStyle name="Normal 12 2 4 2 3 3" xfId="8523"/>
    <cellStyle name="Normal 12 2 4 2 4" xfId="4722"/>
    <cellStyle name="Normal 12 2 4 2 4 2" xfId="8521"/>
    <cellStyle name="Normal 12 2 4 2 5" xfId="8526"/>
    <cellStyle name="Normal 12 2 4 3" xfId="4723"/>
    <cellStyle name="Normal 12 2 4 3 2" xfId="4724"/>
    <cellStyle name="Normal 12 2 4 3 2 2" xfId="8519"/>
    <cellStyle name="Normal 12 2 4 3 3" xfId="8520"/>
    <cellStyle name="Normal 12 2 4 4" xfId="4725"/>
    <cellStyle name="Normal 12 2 4 4 2" xfId="4726"/>
    <cellStyle name="Normal 12 2 4 4 2 2" xfId="8517"/>
    <cellStyle name="Normal 12 2 4 4 3" xfId="8518"/>
    <cellStyle name="Normal 12 2 4 5" xfId="4727"/>
    <cellStyle name="Normal 12 2 4 5 2" xfId="8516"/>
    <cellStyle name="Normal 12 2 4 6" xfId="8527"/>
    <cellStyle name="Normal 12 2 5" xfId="4728"/>
    <cellStyle name="Normal 12 2 5 2" xfId="4729"/>
    <cellStyle name="Normal 12 2 5 2 2" xfId="4730"/>
    <cellStyle name="Normal 12 2 5 2 2 2" xfId="8513"/>
    <cellStyle name="Normal 12 2 5 2 3" xfId="8514"/>
    <cellStyle name="Normal 12 2 5 3" xfId="4731"/>
    <cellStyle name="Normal 12 2 5 3 2" xfId="4732"/>
    <cellStyle name="Normal 12 2 5 3 2 2" xfId="8511"/>
    <cellStyle name="Normal 12 2 5 3 3" xfId="8512"/>
    <cellStyle name="Normal 12 2 5 4" xfId="4733"/>
    <cellStyle name="Normal 12 2 5 4 2" xfId="8510"/>
    <cellStyle name="Normal 12 2 5 5" xfId="8515"/>
    <cellStyle name="Normal 12 2 6" xfId="4734"/>
    <cellStyle name="Normal 12 2 6 2" xfId="4735"/>
    <cellStyle name="Normal 12 2 6 2 2" xfId="8508"/>
    <cellStyle name="Normal 12 2 6 3" xfId="8509"/>
    <cellStyle name="Normal 12 2 7" xfId="4736"/>
    <cellStyle name="Normal 12 2 7 2" xfId="4737"/>
    <cellStyle name="Normal 12 2 7 2 2" xfId="8506"/>
    <cellStyle name="Normal 12 2 7 3" xfId="8507"/>
    <cellStyle name="Normal 12 2 8" xfId="4738"/>
    <cellStyle name="Normal 12 2 8 2" xfId="8505"/>
    <cellStyle name="Normal 12 2 9" xfId="8576"/>
    <cellStyle name="Normal 12 3" xfId="4739"/>
    <cellStyle name="Normal 12 3 2" xfId="4740"/>
    <cellStyle name="Normal 12 3 2 2" xfId="4741"/>
    <cellStyle name="Normal 12 3 2 2 2" xfId="4742"/>
    <cellStyle name="Normal 12 3 2 2 2 2" xfId="4743"/>
    <cellStyle name="Normal 12 3 2 2 2 2 2" xfId="4744"/>
    <cellStyle name="Normal 12 3 2 2 2 2 2 2" xfId="8499"/>
    <cellStyle name="Normal 12 3 2 2 2 2 3" xfId="8500"/>
    <cellStyle name="Normal 12 3 2 2 2 3" xfId="4745"/>
    <cellStyle name="Normal 12 3 2 2 2 3 2" xfId="4746"/>
    <cellStyle name="Normal 12 3 2 2 2 3 2 2" xfId="8497"/>
    <cellStyle name="Normal 12 3 2 2 2 3 3" xfId="8498"/>
    <cellStyle name="Normal 12 3 2 2 2 4" xfId="4747"/>
    <cellStyle name="Normal 12 3 2 2 2 4 2" xfId="8496"/>
    <cellStyle name="Normal 12 3 2 2 2 5" xfId="8501"/>
    <cellStyle name="Normal 12 3 2 2 3" xfId="4748"/>
    <cellStyle name="Normal 12 3 2 2 3 2" xfId="4749"/>
    <cellStyle name="Normal 12 3 2 2 3 2 2" xfId="8494"/>
    <cellStyle name="Normal 12 3 2 2 3 3" xfId="8495"/>
    <cellStyle name="Normal 12 3 2 2 4" xfId="4750"/>
    <cellStyle name="Normal 12 3 2 2 4 2" xfId="4751"/>
    <cellStyle name="Normal 12 3 2 2 4 2 2" xfId="8492"/>
    <cellStyle name="Normal 12 3 2 2 4 3" xfId="8493"/>
    <cellStyle name="Normal 12 3 2 2 5" xfId="4752"/>
    <cellStyle name="Normal 12 3 2 2 5 2" xfId="8491"/>
    <cellStyle name="Normal 12 3 2 2 6" xfId="8502"/>
    <cellStyle name="Normal 12 3 2 3" xfId="8503"/>
    <cellStyle name="Normal 12 3 3" xfId="4753"/>
    <cellStyle name="Normal 12 3 3 2" xfId="4754"/>
    <cellStyle name="Normal 12 3 3 2 2" xfId="4755"/>
    <cellStyle name="Normal 12 3 3 2 2 2" xfId="4756"/>
    <cellStyle name="Normal 12 3 3 2 2 2 2" xfId="4757"/>
    <cellStyle name="Normal 12 3 3 2 2 2 2 2" xfId="4758"/>
    <cellStyle name="Normal 12 3 3 2 2 2 2 2 2" xfId="8485"/>
    <cellStyle name="Normal 12 3 3 2 2 2 2 3" xfId="8486"/>
    <cellStyle name="Normal 12 3 3 2 2 2 3" xfId="4759"/>
    <cellStyle name="Normal 12 3 3 2 2 2 3 2" xfId="4760"/>
    <cellStyle name="Normal 12 3 3 2 2 2 3 2 2" xfId="8483"/>
    <cellStyle name="Normal 12 3 3 2 2 2 3 3" xfId="8484"/>
    <cellStyle name="Normal 12 3 3 2 2 2 4" xfId="4761"/>
    <cellStyle name="Normal 12 3 3 2 2 2 4 2" xfId="8482"/>
    <cellStyle name="Normal 12 3 3 2 2 2 5" xfId="8487"/>
    <cellStyle name="Normal 12 3 3 2 2 3" xfId="4762"/>
    <cellStyle name="Normal 12 3 3 2 2 3 2" xfId="4763"/>
    <cellStyle name="Normal 12 3 3 2 2 3 2 2" xfId="8480"/>
    <cellStyle name="Normal 12 3 3 2 2 3 3" xfId="8481"/>
    <cellStyle name="Normal 12 3 3 2 2 4" xfId="4764"/>
    <cellStyle name="Normal 12 3 3 2 2 4 2" xfId="4765"/>
    <cellStyle name="Normal 12 3 3 2 2 4 2 2" xfId="8478"/>
    <cellStyle name="Normal 12 3 3 2 2 4 3" xfId="8479"/>
    <cellStyle name="Normal 12 3 3 2 2 5" xfId="4766"/>
    <cellStyle name="Normal 12 3 3 2 2 5 2" xfId="8477"/>
    <cellStyle name="Normal 12 3 3 2 2 6" xfId="8488"/>
    <cellStyle name="Normal 12 3 3 2 3" xfId="4767"/>
    <cellStyle name="Normal 12 3 3 2 3 2" xfId="4768"/>
    <cellStyle name="Normal 12 3 3 2 3 2 2" xfId="4769"/>
    <cellStyle name="Normal 12 3 3 2 3 2 2 2" xfId="8474"/>
    <cellStyle name="Normal 12 3 3 2 3 2 3" xfId="8475"/>
    <cellStyle name="Normal 12 3 3 2 3 3" xfId="4770"/>
    <cellStyle name="Normal 12 3 3 2 3 3 2" xfId="4771"/>
    <cellStyle name="Normal 12 3 3 2 3 3 2 2" xfId="8472"/>
    <cellStyle name="Normal 12 3 3 2 3 3 3" xfId="8473"/>
    <cellStyle name="Normal 12 3 3 2 3 4" xfId="4772"/>
    <cellStyle name="Normal 12 3 3 2 3 4 2" xfId="8471"/>
    <cellStyle name="Normal 12 3 3 2 3 5" xfId="8476"/>
    <cellStyle name="Normal 12 3 3 2 4" xfId="4773"/>
    <cellStyle name="Normal 12 3 3 2 4 2" xfId="4774"/>
    <cellStyle name="Normal 12 3 3 2 4 2 2" xfId="8469"/>
    <cellStyle name="Normal 12 3 3 2 4 3" xfId="8470"/>
    <cellStyle name="Normal 12 3 3 2 5" xfId="4775"/>
    <cellStyle name="Normal 12 3 3 2 5 2" xfId="4776"/>
    <cellStyle name="Normal 12 3 3 2 5 2 2" xfId="8467"/>
    <cellStyle name="Normal 12 3 3 2 5 3" xfId="8468"/>
    <cellStyle name="Normal 12 3 3 2 6" xfId="4777"/>
    <cellStyle name="Normal 12 3 3 2 6 2" xfId="8466"/>
    <cellStyle name="Normal 12 3 3 2 7" xfId="8489"/>
    <cellStyle name="Normal 12 3 3 3" xfId="4778"/>
    <cellStyle name="Normal 12 3 3 3 2" xfId="4779"/>
    <cellStyle name="Normal 12 3 3 3 2 2" xfId="4780"/>
    <cellStyle name="Normal 12 3 3 3 2 2 2" xfId="4781"/>
    <cellStyle name="Normal 12 3 3 3 2 2 2 2" xfId="8462"/>
    <cellStyle name="Normal 12 3 3 3 2 2 3" xfId="8463"/>
    <cellStyle name="Normal 12 3 3 3 2 3" xfId="4782"/>
    <cellStyle name="Normal 12 3 3 3 2 3 2" xfId="4783"/>
    <cellStyle name="Normal 12 3 3 3 2 3 2 2" xfId="8460"/>
    <cellStyle name="Normal 12 3 3 3 2 3 3" xfId="8461"/>
    <cellStyle name="Normal 12 3 3 3 2 4" xfId="4784"/>
    <cellStyle name="Normal 12 3 3 3 2 4 2" xfId="8459"/>
    <cellStyle name="Normal 12 3 3 3 2 5" xfId="8464"/>
    <cellStyle name="Normal 12 3 3 3 3" xfId="4785"/>
    <cellStyle name="Normal 12 3 3 3 3 2" xfId="4786"/>
    <cellStyle name="Normal 12 3 3 3 3 2 2" xfId="8457"/>
    <cellStyle name="Normal 12 3 3 3 3 3" xfId="8458"/>
    <cellStyle name="Normal 12 3 3 3 4" xfId="4787"/>
    <cellStyle name="Normal 12 3 3 3 4 2" xfId="4788"/>
    <cellStyle name="Normal 12 3 3 3 4 2 2" xfId="8455"/>
    <cellStyle name="Normal 12 3 3 3 4 3" xfId="8456"/>
    <cellStyle name="Normal 12 3 3 3 5" xfId="4789"/>
    <cellStyle name="Normal 12 3 3 3 5 2" xfId="8454"/>
    <cellStyle name="Normal 12 3 3 3 6" xfId="8465"/>
    <cellStyle name="Normal 12 3 3 4" xfId="4790"/>
    <cellStyle name="Normal 12 3 3 4 2" xfId="4791"/>
    <cellStyle name="Normal 12 3 3 4 2 2" xfId="4792"/>
    <cellStyle name="Normal 12 3 3 4 2 2 2" xfId="8451"/>
    <cellStyle name="Normal 12 3 3 4 2 3" xfId="8452"/>
    <cellStyle name="Normal 12 3 3 4 3" xfId="4793"/>
    <cellStyle name="Normal 12 3 3 4 3 2" xfId="4794"/>
    <cellStyle name="Normal 12 3 3 4 3 2 2" xfId="8449"/>
    <cellStyle name="Normal 12 3 3 4 3 3" xfId="8450"/>
    <cellStyle name="Normal 12 3 3 4 4" xfId="4795"/>
    <cellStyle name="Normal 12 3 3 4 4 2" xfId="8448"/>
    <cellStyle name="Normal 12 3 3 4 5" xfId="8453"/>
    <cellStyle name="Normal 12 3 3 5" xfId="4796"/>
    <cellStyle name="Normal 12 3 3 5 2" xfId="4797"/>
    <cellStyle name="Normal 12 3 3 5 2 2" xfId="8446"/>
    <cellStyle name="Normal 12 3 3 5 3" xfId="8447"/>
    <cellStyle name="Normal 12 3 3 6" xfId="4798"/>
    <cellStyle name="Normal 12 3 3 6 2" xfId="4799"/>
    <cellStyle name="Normal 12 3 3 6 2 2" xfId="8444"/>
    <cellStyle name="Normal 12 3 3 6 3" xfId="8445"/>
    <cellStyle name="Normal 12 3 3 7" xfId="4800"/>
    <cellStyle name="Normal 12 3 3 7 2" xfId="8443"/>
    <cellStyle name="Normal 12 3 3 8" xfId="8490"/>
    <cellStyle name="Normal 12 3 4" xfId="8504"/>
    <cellStyle name="Normal 12 4" xfId="4801"/>
    <cellStyle name="Normal 12 4 2" xfId="4802"/>
    <cellStyle name="Normal 12 4 2 2" xfId="4803"/>
    <cellStyle name="Normal 12 4 2 2 2" xfId="4804"/>
    <cellStyle name="Normal 12 4 2 2 2 2" xfId="4805"/>
    <cellStyle name="Normal 12 4 2 2 2 2 2" xfId="8438"/>
    <cellStyle name="Normal 12 4 2 2 2 3" xfId="8439"/>
    <cellStyle name="Normal 12 4 2 2 3" xfId="4806"/>
    <cellStyle name="Normal 12 4 2 2 3 2" xfId="4807"/>
    <cellStyle name="Normal 12 4 2 2 3 2 2" xfId="8436"/>
    <cellStyle name="Normal 12 4 2 2 3 3" xfId="8437"/>
    <cellStyle name="Normal 12 4 2 2 4" xfId="4808"/>
    <cellStyle name="Normal 12 4 2 2 4 2" xfId="8435"/>
    <cellStyle name="Normal 12 4 2 2 5" xfId="8440"/>
    <cellStyle name="Normal 12 4 2 3" xfId="4809"/>
    <cellStyle name="Normal 12 4 2 3 2" xfId="4810"/>
    <cellStyle name="Normal 12 4 2 3 2 2" xfId="8433"/>
    <cellStyle name="Normal 12 4 2 3 3" xfId="8434"/>
    <cellStyle name="Normal 12 4 2 4" xfId="4811"/>
    <cellStyle name="Normal 12 4 2 4 2" xfId="4812"/>
    <cellStyle name="Normal 12 4 2 4 2 2" xfId="8431"/>
    <cellStyle name="Normal 12 4 2 4 3" xfId="8432"/>
    <cellStyle name="Normal 12 4 2 5" xfId="4813"/>
    <cellStyle name="Normal 12 4 2 5 2" xfId="8430"/>
    <cellStyle name="Normal 12 4 2 6" xfId="8441"/>
    <cellStyle name="Normal 12 4 3" xfId="4814"/>
    <cellStyle name="Normal 12 4 3 2" xfId="8429"/>
    <cellStyle name="Normal 12 4 4" xfId="4815"/>
    <cellStyle name="Normal 12 4 4 2" xfId="4816"/>
    <cellStyle name="Normal 12 4 4 2 2" xfId="4817"/>
    <cellStyle name="Normal 12 4 4 2 2 2" xfId="8426"/>
    <cellStyle name="Normal 12 4 4 2 3" xfId="8427"/>
    <cellStyle name="Normal 12 4 4 3" xfId="4818"/>
    <cellStyle name="Normal 12 4 4 3 2" xfId="4819"/>
    <cellStyle name="Normal 12 4 4 3 2 2" xfId="8424"/>
    <cellStyle name="Normal 12 4 4 3 3" xfId="8425"/>
    <cellStyle name="Normal 12 4 4 4" xfId="4820"/>
    <cellStyle name="Normal 12 4 4 4 2" xfId="8423"/>
    <cellStyle name="Normal 12 4 4 5" xfId="8428"/>
    <cellStyle name="Normal 12 4 5" xfId="4821"/>
    <cellStyle name="Normal 12 4 5 2" xfId="4822"/>
    <cellStyle name="Normal 12 4 5 2 2" xfId="8421"/>
    <cellStyle name="Normal 12 4 5 3" xfId="8422"/>
    <cellStyle name="Normal 12 4 6" xfId="4823"/>
    <cellStyle name="Normal 12 4 6 2" xfId="4824"/>
    <cellStyle name="Normal 12 4 6 2 2" xfId="8419"/>
    <cellStyle name="Normal 12 4 6 3" xfId="8420"/>
    <cellStyle name="Normal 12 4 7" xfId="4825"/>
    <cellStyle name="Normal 12 4 7 2" xfId="8418"/>
    <cellStyle name="Normal 12 4 8" xfId="8442"/>
    <cellStyle name="Normal 12 5" xfId="4826"/>
    <cellStyle name="Normal 12 5 2" xfId="4827"/>
    <cellStyle name="Normal 12 5 2 2" xfId="4828"/>
    <cellStyle name="Normal 12 5 2 2 2" xfId="4829"/>
    <cellStyle name="Normal 12 5 2 2 2 2" xfId="4830"/>
    <cellStyle name="Normal 12 5 2 2 2 2 2" xfId="8413"/>
    <cellStyle name="Normal 12 5 2 2 2 3" xfId="8414"/>
    <cellStyle name="Normal 12 5 2 2 3" xfId="4831"/>
    <cellStyle name="Normal 12 5 2 2 3 2" xfId="4832"/>
    <cellStyle name="Normal 12 5 2 2 3 2 2" xfId="8411"/>
    <cellStyle name="Normal 12 5 2 2 3 3" xfId="8412"/>
    <cellStyle name="Normal 12 5 2 2 4" xfId="4833"/>
    <cellStyle name="Normal 12 5 2 2 4 2" xfId="8410"/>
    <cellStyle name="Normal 12 5 2 2 5" xfId="8415"/>
    <cellStyle name="Normal 12 5 2 3" xfId="4834"/>
    <cellStyle name="Normal 12 5 2 3 2" xfId="4835"/>
    <cellStyle name="Normal 12 5 2 3 2 2" xfId="8408"/>
    <cellStyle name="Normal 12 5 2 3 3" xfId="8409"/>
    <cellStyle name="Normal 12 5 2 4" xfId="4836"/>
    <cellStyle name="Normal 12 5 2 4 2" xfId="4837"/>
    <cellStyle name="Normal 12 5 2 4 2 2" xfId="8406"/>
    <cellStyle name="Normal 12 5 2 4 3" xfId="8407"/>
    <cellStyle name="Normal 12 5 2 5" xfId="4838"/>
    <cellStyle name="Normal 12 5 2 5 2" xfId="8405"/>
    <cellStyle name="Normal 12 5 2 6" xfId="8416"/>
    <cellStyle name="Normal 12 5 3" xfId="4839"/>
    <cellStyle name="Normal 12 5 3 2" xfId="4840"/>
    <cellStyle name="Normal 12 5 3 2 2" xfId="4841"/>
    <cellStyle name="Normal 12 5 3 2 2 2" xfId="8402"/>
    <cellStyle name="Normal 12 5 3 2 3" xfId="8403"/>
    <cellStyle name="Normal 12 5 3 3" xfId="4842"/>
    <cellStyle name="Normal 12 5 3 3 2" xfId="4843"/>
    <cellStyle name="Normal 12 5 3 3 2 2" xfId="8400"/>
    <cellStyle name="Normal 12 5 3 3 3" xfId="8401"/>
    <cellStyle name="Normal 12 5 3 4" xfId="4844"/>
    <cellStyle name="Normal 12 5 3 4 2" xfId="8399"/>
    <cellStyle name="Normal 12 5 3 5" xfId="8404"/>
    <cellStyle name="Normal 12 5 4" xfId="4845"/>
    <cellStyle name="Normal 12 5 4 2" xfId="4846"/>
    <cellStyle name="Normal 12 5 4 2 2" xfId="8397"/>
    <cellStyle name="Normal 12 5 4 3" xfId="8398"/>
    <cellStyle name="Normal 12 5 5" xfId="4847"/>
    <cellStyle name="Normal 12 5 5 2" xfId="4848"/>
    <cellStyle name="Normal 12 5 5 2 2" xfId="8395"/>
    <cellStyle name="Normal 12 5 5 3" xfId="8396"/>
    <cellStyle name="Normal 12 5 6" xfId="4849"/>
    <cellStyle name="Normal 12 5 6 2" xfId="8394"/>
    <cellStyle name="Normal 12 5 7" xfId="8417"/>
    <cellStyle name="Normal 12 6" xfId="4850"/>
    <cellStyle name="Normal 12 6 2" xfId="4851"/>
    <cellStyle name="Normal 12 6 2 2" xfId="4852"/>
    <cellStyle name="Normal 12 6 2 2 2" xfId="4853"/>
    <cellStyle name="Normal 12 6 2 2 2 2" xfId="8390"/>
    <cellStyle name="Normal 12 6 2 2 3" xfId="8391"/>
    <cellStyle name="Normal 12 6 2 3" xfId="4854"/>
    <cellStyle name="Normal 12 6 2 3 2" xfId="4855"/>
    <cellStyle name="Normal 12 6 2 3 2 2" xfId="8388"/>
    <cellStyle name="Normal 12 6 2 3 3" xfId="8389"/>
    <cellStyle name="Normal 12 6 2 4" xfId="4856"/>
    <cellStyle name="Normal 12 6 2 4 2" xfId="8387"/>
    <cellStyle name="Normal 12 6 2 5" xfId="8392"/>
    <cellStyle name="Normal 12 6 3" xfId="4857"/>
    <cellStyle name="Normal 12 6 3 2" xfId="4858"/>
    <cellStyle name="Normal 12 6 3 2 2" xfId="8385"/>
    <cellStyle name="Normal 12 6 3 3" xfId="8386"/>
    <cellStyle name="Normal 12 6 4" xfId="4859"/>
    <cellStyle name="Normal 12 6 4 2" xfId="4860"/>
    <cellStyle name="Normal 12 6 4 2 2" xfId="8383"/>
    <cellStyle name="Normal 12 6 4 3" xfId="8384"/>
    <cellStyle name="Normal 12 6 5" xfId="4861"/>
    <cellStyle name="Normal 12 6 5 2" xfId="8382"/>
    <cellStyle name="Normal 12 6 6" xfId="8393"/>
    <cellStyle name="Normal 12 7" xfId="4862"/>
    <cellStyle name="Normal 12 7 2" xfId="4863"/>
    <cellStyle name="Normal 12 7 2 2" xfId="4864"/>
    <cellStyle name="Normal 12 7 2 2 2" xfId="4865"/>
    <cellStyle name="Normal 12 7 2 2 2 2" xfId="8378"/>
    <cellStyle name="Normal 12 7 2 2 3" xfId="8379"/>
    <cellStyle name="Normal 12 7 2 3" xfId="4866"/>
    <cellStyle name="Normal 12 7 2 3 2" xfId="4867"/>
    <cellStyle name="Normal 12 7 2 3 2 2" xfId="8376"/>
    <cellStyle name="Normal 12 7 2 3 3" xfId="8377"/>
    <cellStyle name="Normal 12 7 2 4" xfId="4868"/>
    <cellStyle name="Normal 12 7 2 4 2" xfId="8375"/>
    <cellStyle name="Normal 12 7 2 5" xfId="8380"/>
    <cellStyle name="Normal 12 7 3" xfId="4869"/>
    <cellStyle name="Normal 12 7 3 2" xfId="4870"/>
    <cellStyle name="Normal 12 7 3 2 2" xfId="8373"/>
    <cellStyle name="Normal 12 7 3 3" xfId="8374"/>
    <cellStyle name="Normal 12 7 4" xfId="4871"/>
    <cellStyle name="Normal 12 7 4 2" xfId="4872"/>
    <cellStyle name="Normal 12 7 4 2 2" xfId="8371"/>
    <cellStyle name="Normal 12 7 4 3" xfId="8372"/>
    <cellStyle name="Normal 12 7 5" xfId="4873"/>
    <cellStyle name="Normal 12 7 5 2" xfId="8370"/>
    <cellStyle name="Normal 12 7 6" xfId="8381"/>
    <cellStyle name="Normal 12 8" xfId="4874"/>
    <cellStyle name="Normal 12 8 2" xfId="4875"/>
    <cellStyle name="Normal 12 8 2 2" xfId="4876"/>
    <cellStyle name="Normal 12 8 2 2 2" xfId="8367"/>
    <cellStyle name="Normal 12 8 2 3" xfId="8368"/>
    <cellStyle name="Normal 12 8 3" xfId="4877"/>
    <cellStyle name="Normal 12 8 3 2" xfId="4878"/>
    <cellStyle name="Normal 12 8 3 2 2" xfId="8365"/>
    <cellStyle name="Normal 12 8 3 3" xfId="8366"/>
    <cellStyle name="Normal 12 8 4" xfId="4879"/>
    <cellStyle name="Normal 12 8 4 2" xfId="8364"/>
    <cellStyle name="Normal 12 8 5" xfId="8369"/>
    <cellStyle name="Normal 12 9" xfId="4880"/>
    <cellStyle name="Normal 12 9 2" xfId="4881"/>
    <cellStyle name="Normal 12 9 2 2" xfId="8362"/>
    <cellStyle name="Normal 12 9 3" xfId="8363"/>
    <cellStyle name="Normal 13" xfId="4882"/>
    <cellStyle name="Normal 13 2" xfId="4883"/>
    <cellStyle name="Normal 13 2 2" xfId="4884"/>
    <cellStyle name="Normal 13 2 2 2" xfId="4885"/>
    <cellStyle name="Normal 13 2 2 2 2" xfId="4886"/>
    <cellStyle name="Normal 13 2 2 2 2 2" xfId="4887"/>
    <cellStyle name="Normal 13 2 2 2 2 2 2" xfId="8356"/>
    <cellStyle name="Normal 13 2 2 2 2 3" xfId="8357"/>
    <cellStyle name="Normal 13 2 2 2 3" xfId="4888"/>
    <cellStyle name="Normal 13 2 2 2 3 2" xfId="4889"/>
    <cellStyle name="Normal 13 2 2 2 3 2 2" xfId="8354"/>
    <cellStyle name="Normal 13 2 2 2 3 3" xfId="8355"/>
    <cellStyle name="Normal 13 2 2 2 4" xfId="4890"/>
    <cellStyle name="Normal 13 2 2 2 4 2" xfId="8353"/>
    <cellStyle name="Normal 13 2 2 2 5" xfId="8358"/>
    <cellStyle name="Normal 13 2 2 3" xfId="4891"/>
    <cellStyle name="Normal 13 2 2 3 2" xfId="4892"/>
    <cellStyle name="Normal 13 2 2 3 2 2" xfId="8351"/>
    <cellStyle name="Normal 13 2 2 3 3" xfId="8352"/>
    <cellStyle name="Normal 13 2 2 4" xfId="4893"/>
    <cellStyle name="Normal 13 2 2 4 2" xfId="4894"/>
    <cellStyle name="Normal 13 2 2 4 2 2" xfId="8349"/>
    <cellStyle name="Normal 13 2 2 4 3" xfId="8350"/>
    <cellStyle name="Normal 13 2 2 5" xfId="4895"/>
    <cellStyle name="Normal 13 2 2 5 2" xfId="8348"/>
    <cellStyle name="Normal 13 2 2 6" xfId="8359"/>
    <cellStyle name="Normal 13 2 3" xfId="8360"/>
    <cellStyle name="Normal 13 3" xfId="4896"/>
    <cellStyle name="Normal 13 3 2" xfId="8347"/>
    <cellStyle name="Normal 13 4" xfId="4897"/>
    <cellStyle name="Normal 13 4 2" xfId="4898"/>
    <cellStyle name="Normal 13 4 2 2" xfId="8345"/>
    <cellStyle name="Normal 13 4 3" xfId="4899"/>
    <cellStyle name="Normal 13 4 3 2" xfId="8344"/>
    <cellStyle name="Normal 13 4 4" xfId="8346"/>
    <cellStyle name="Normal 13 5" xfId="4900"/>
    <cellStyle name="Normal 13 5 2" xfId="4901"/>
    <cellStyle name="Normal 13 5 2 2" xfId="8342"/>
    <cellStyle name="Normal 13 5 3" xfId="4902"/>
    <cellStyle name="Normal 13 5 3 2" xfId="8341"/>
    <cellStyle name="Normal 13 5 4" xfId="8343"/>
    <cellStyle name="Normal 13 6" xfId="8361"/>
    <cellStyle name="Normal 14" xfId="4903"/>
    <cellStyle name="Normal 14 2" xfId="4904"/>
    <cellStyle name="Normal 14 2 2" xfId="4905"/>
    <cellStyle name="Normal 14 2 2 2" xfId="8338"/>
    <cellStyle name="Normal 14 2 3" xfId="4906"/>
    <cellStyle name="Normal 14 2 3 2" xfId="4907"/>
    <cellStyle name="Normal 14 2 3 2 2" xfId="8336"/>
    <cellStyle name="Normal 14 2 3 3" xfId="4908"/>
    <cellStyle name="Normal 14 2 3 3 2" xfId="8335"/>
    <cellStyle name="Normal 14 2 3 4" xfId="8337"/>
    <cellStyle name="Normal 14 2 4" xfId="4909"/>
    <cellStyle name="Normal 14 2 4 2" xfId="4910"/>
    <cellStyle name="Normal 14 2 4 2 2" xfId="4911"/>
    <cellStyle name="Normal 14 2 4 2 2 2" xfId="4912"/>
    <cellStyle name="Normal 14 2 4 2 2 2 2" xfId="8331"/>
    <cellStyle name="Normal 14 2 4 2 2 3" xfId="8332"/>
    <cellStyle name="Normal 14 2 4 2 3" xfId="4913"/>
    <cellStyle name="Normal 14 2 4 2 3 2" xfId="4914"/>
    <cellStyle name="Normal 14 2 4 2 3 2 2" xfId="8329"/>
    <cellStyle name="Normal 14 2 4 2 3 3" xfId="8330"/>
    <cellStyle name="Normal 14 2 4 2 4" xfId="4915"/>
    <cellStyle name="Normal 14 2 4 2 4 2" xfId="8328"/>
    <cellStyle name="Normal 14 2 4 2 5" xfId="8333"/>
    <cellStyle name="Normal 14 2 4 3" xfId="4916"/>
    <cellStyle name="Normal 14 2 4 3 2" xfId="4917"/>
    <cellStyle name="Normal 14 2 4 3 2 2" xfId="8326"/>
    <cellStyle name="Normal 14 2 4 3 3" xfId="8327"/>
    <cellStyle name="Normal 14 2 4 4" xfId="4918"/>
    <cellStyle name="Normal 14 2 4 4 2" xfId="4919"/>
    <cellStyle name="Normal 14 2 4 4 2 2" xfId="8324"/>
    <cellStyle name="Normal 14 2 4 4 3" xfId="8325"/>
    <cellStyle name="Normal 14 2 4 5" xfId="4920"/>
    <cellStyle name="Normal 14 2 4 5 2" xfId="8323"/>
    <cellStyle name="Normal 14 2 4 6" xfId="8334"/>
    <cellStyle name="Normal 14 2 5" xfId="4921"/>
    <cellStyle name="Normal 14 2 5 2" xfId="8322"/>
    <cellStyle name="Normal 14 2 6" xfId="4922"/>
    <cellStyle name="Normal 14 2 6 2" xfId="8321"/>
    <cellStyle name="Normal 14 2 7" xfId="8339"/>
    <cellStyle name="Normal 14 3" xfId="4923"/>
    <cellStyle name="Normal 14 3 2" xfId="8320"/>
    <cellStyle name="Normal 14 4" xfId="4924"/>
    <cellStyle name="Normal 14 4 2" xfId="8319"/>
    <cellStyle name="Normal 14 5" xfId="4925"/>
    <cellStyle name="Normal 14 5 2" xfId="4926"/>
    <cellStyle name="Normal 14 5 2 2" xfId="8317"/>
    <cellStyle name="Normal 14 5 3" xfId="4927"/>
    <cellStyle name="Normal 14 5 3 2" xfId="8316"/>
    <cellStyle name="Normal 14 5 4" xfId="8318"/>
    <cellStyle name="Normal 14 6" xfId="4928"/>
    <cellStyle name="Normal 14 6 2" xfId="4929"/>
    <cellStyle name="Normal 14 6 2 2" xfId="8314"/>
    <cellStyle name="Normal 14 6 3" xfId="4930"/>
    <cellStyle name="Normal 14 6 3 2" xfId="8313"/>
    <cellStyle name="Normal 14 6 4" xfId="8315"/>
    <cellStyle name="Normal 14 7" xfId="4931"/>
    <cellStyle name="Normal 14 7 2" xfId="8312"/>
    <cellStyle name="Normal 14 8" xfId="8340"/>
    <cellStyle name="Normal 15" xfId="4932"/>
    <cellStyle name="Normal 15 2" xfId="4933"/>
    <cellStyle name="Normal 15 2 2" xfId="8310"/>
    <cellStyle name="Normal 15 3" xfId="4934"/>
    <cellStyle name="Normal 15 3 2" xfId="4935"/>
    <cellStyle name="Normal 15 3 2 2" xfId="8308"/>
    <cellStyle name="Normal 15 3 3" xfId="8309"/>
    <cellStyle name="Normal 15 4" xfId="4936"/>
    <cellStyle name="Normal 15 4 2" xfId="4937"/>
    <cellStyle name="Normal 15 4 2 2" xfId="8306"/>
    <cellStyle name="Normal 15 4 3" xfId="8307"/>
    <cellStyle name="Normal 15 5" xfId="4938"/>
    <cellStyle name="Normal 15 5 2" xfId="8305"/>
    <cellStyle name="Normal 15 6" xfId="4939"/>
    <cellStyle name="Normal 15 6 2" xfId="4940"/>
    <cellStyle name="Normal 15 6 2 2" xfId="8303"/>
    <cellStyle name="Normal 15 6 3" xfId="4941"/>
    <cellStyle name="Normal 15 6 3 2" xfId="8302"/>
    <cellStyle name="Normal 15 6 4" xfId="8304"/>
    <cellStyle name="Normal 15 7" xfId="4942"/>
    <cellStyle name="Normal 15 7 2" xfId="8301"/>
    <cellStyle name="Normal 15 8" xfId="4943"/>
    <cellStyle name="Normal 15 8 2" xfId="4944"/>
    <cellStyle name="Normal 15 8 2 2" xfId="8299"/>
    <cellStyle name="Normal 15 8 3" xfId="4945"/>
    <cellStyle name="Normal 15 8 3 2" xfId="8298"/>
    <cellStyle name="Normal 15 8 4" xfId="8300"/>
    <cellStyle name="Normal 15 9" xfId="8311"/>
    <cellStyle name="Normal 16" xfId="4946"/>
    <cellStyle name="Normal 16 2" xfId="4947"/>
    <cellStyle name="Normal 16 2 2" xfId="4948"/>
    <cellStyle name="Normal 16 2 2 2" xfId="4949"/>
    <cellStyle name="Normal 16 2 2 2 2" xfId="4950"/>
    <cellStyle name="Normal 16 2 2 2 2 2" xfId="8293"/>
    <cellStyle name="Normal 16 2 2 2 3" xfId="8294"/>
    <cellStyle name="Normal 16 2 2 3" xfId="4951"/>
    <cellStyle name="Normal 16 2 2 3 2" xfId="4952"/>
    <cellStyle name="Normal 16 2 2 3 2 2" xfId="8291"/>
    <cellStyle name="Normal 16 2 2 3 3" xfId="8292"/>
    <cellStyle name="Normal 16 2 2 4" xfId="4953"/>
    <cellStyle name="Normal 16 2 2 4 2" xfId="8290"/>
    <cellStyle name="Normal 16 2 2 5" xfId="8295"/>
    <cellStyle name="Normal 16 2 3" xfId="4954"/>
    <cellStyle name="Normal 16 2 3 2" xfId="4955"/>
    <cellStyle name="Normal 16 2 3 2 2" xfId="8288"/>
    <cellStyle name="Normal 16 2 3 3" xfId="8289"/>
    <cellStyle name="Normal 16 2 4" xfId="4956"/>
    <cellStyle name="Normal 16 2 4 2" xfId="4957"/>
    <cellStyle name="Normal 16 2 4 2 2" xfId="8286"/>
    <cellStyle name="Normal 16 2 4 3" xfId="8287"/>
    <cellStyle name="Normal 16 2 5" xfId="4958"/>
    <cellStyle name="Normal 16 2 5 2" xfId="8285"/>
    <cellStyle name="Normal 16 2 6" xfId="8296"/>
    <cellStyle name="Normal 16 3" xfId="4959"/>
    <cellStyle name="Normal 16 3 2" xfId="4960"/>
    <cellStyle name="Normal 16 3 2 2" xfId="8283"/>
    <cellStyle name="Normal 16 3 3" xfId="4961"/>
    <cellStyle name="Normal 16 3 3 2" xfId="8282"/>
    <cellStyle name="Normal 16 3 4" xfId="8284"/>
    <cellStyle name="Normal 16 4" xfId="4962"/>
    <cellStyle name="Normal 16 4 2" xfId="4963"/>
    <cellStyle name="Normal 16 4 2 2" xfId="4964"/>
    <cellStyle name="Normal 16 4 2 2 2" xfId="8279"/>
    <cellStyle name="Normal 16 4 2 3" xfId="8280"/>
    <cellStyle name="Normal 16 4 3" xfId="4965"/>
    <cellStyle name="Normal 16 4 3 2" xfId="4966"/>
    <cellStyle name="Normal 16 4 3 2 2" xfId="8277"/>
    <cellStyle name="Normal 16 4 3 3" xfId="8278"/>
    <cellStyle name="Normal 16 4 4" xfId="4967"/>
    <cellStyle name="Normal 16 4 4 2" xfId="8276"/>
    <cellStyle name="Normal 16 4 5" xfId="8281"/>
    <cellStyle name="Normal 16 5" xfId="4968"/>
    <cellStyle name="Normal 16 5 2" xfId="4969"/>
    <cellStyle name="Normal 16 5 2 2" xfId="8274"/>
    <cellStyle name="Normal 16 5 3" xfId="8275"/>
    <cellStyle name="Normal 16 6" xfId="4970"/>
    <cellStyle name="Normal 16 6 2" xfId="4971"/>
    <cellStyle name="Normal 16 6 2 2" xfId="8272"/>
    <cellStyle name="Normal 16 6 3" xfId="8273"/>
    <cellStyle name="Normal 16 7" xfId="4972"/>
    <cellStyle name="Normal 16 7 2" xfId="8271"/>
    <cellStyle name="Normal 16 8" xfId="8297"/>
    <cellStyle name="Normal 17" xfId="4973"/>
    <cellStyle name="Normal 17 2" xfId="4974"/>
    <cellStyle name="Normal 17 2 2" xfId="4975"/>
    <cellStyle name="Normal 17 2 2 2" xfId="4976"/>
    <cellStyle name="Normal 17 2 2 2 2" xfId="8267"/>
    <cellStyle name="Normal 17 2 2 3" xfId="8268"/>
    <cellStyle name="Normal 17 2 3" xfId="4977"/>
    <cellStyle name="Normal 17 2 3 2" xfId="4978"/>
    <cellStyle name="Normal 17 2 3 2 2" xfId="8265"/>
    <cellStyle name="Normal 17 2 3 3" xfId="8266"/>
    <cellStyle name="Normal 17 2 4" xfId="4979"/>
    <cellStyle name="Normal 17 2 4 2" xfId="8264"/>
    <cellStyle name="Normal 17 2 5" xfId="8269"/>
    <cellStyle name="Normal 17 3" xfId="4980"/>
    <cellStyle name="Normal 17 3 2" xfId="4981"/>
    <cellStyle name="Normal 17 3 2 2" xfId="8262"/>
    <cellStyle name="Normal 17 3 3" xfId="8263"/>
    <cellStyle name="Normal 17 4" xfId="4982"/>
    <cellStyle name="Normal 17 4 2" xfId="4983"/>
    <cellStyle name="Normal 17 4 2 2" xfId="8260"/>
    <cellStyle name="Normal 17 4 3" xfId="8261"/>
    <cellStyle name="Normal 17 5" xfId="4984"/>
    <cellStyle name="Normal 17 5 2" xfId="8259"/>
    <cellStyle name="Normal 17 6" xfId="8270"/>
    <cellStyle name="Normal 18" xfId="4985"/>
    <cellStyle name="Normal 18 2" xfId="4986"/>
    <cellStyle name="Normal 18 2 2" xfId="4987"/>
    <cellStyle name="Normal 18 2 2 2" xfId="4988"/>
    <cellStyle name="Normal 18 2 2 2 2" xfId="8255"/>
    <cellStyle name="Normal 18 2 2 3" xfId="8256"/>
    <cellStyle name="Normal 18 2 3" xfId="4989"/>
    <cellStyle name="Normal 18 2 3 2" xfId="4990"/>
    <cellStyle name="Normal 18 2 3 2 2" xfId="8253"/>
    <cellStyle name="Normal 18 2 3 3" xfId="8254"/>
    <cellStyle name="Normal 18 2 4" xfId="4991"/>
    <cellStyle name="Normal 18 2 4 2" xfId="8252"/>
    <cellStyle name="Normal 18 2 5" xfId="8257"/>
    <cellStyle name="Normal 18 3" xfId="4992"/>
    <cellStyle name="Normal 18 3 2" xfId="4993"/>
    <cellStyle name="Normal 18 3 2 2" xfId="8250"/>
    <cellStyle name="Normal 18 3 3" xfId="8251"/>
    <cellStyle name="Normal 18 4" xfId="4994"/>
    <cellStyle name="Normal 18 4 2" xfId="4995"/>
    <cellStyle name="Normal 18 4 2 2" xfId="8248"/>
    <cellStyle name="Normal 18 4 3" xfId="8249"/>
    <cellStyle name="Normal 18 5" xfId="4996"/>
    <cellStyle name="Normal 18 5 2" xfId="8247"/>
    <cellStyle name="Normal 18 6" xfId="8258"/>
    <cellStyle name="Normal 19" xfId="4997"/>
    <cellStyle name="Normal 19 2" xfId="4998"/>
    <cellStyle name="Normal 19 2 2" xfId="8245"/>
    <cellStyle name="Normal 19 3" xfId="8246"/>
    <cellStyle name="Normal 2" xfId="2"/>
    <cellStyle name="Normal 2 10" xfId="5000"/>
    <cellStyle name="Normal 2 10 2" xfId="8243"/>
    <cellStyle name="Normal 2 11" xfId="5001"/>
    <cellStyle name="Normal 2 11 2" xfId="8242"/>
    <cellStyle name="Normal 2 12" xfId="4999"/>
    <cellStyle name="Normal 2 13" xfId="8244"/>
    <cellStyle name="Normal 2 2" xfId="5002"/>
    <cellStyle name="Normal 2 2 2" xfId="5003"/>
    <cellStyle name="Normal 2 2 2 2" xfId="5004"/>
    <cellStyle name="Normal 2 2 2 2 2" xfId="5005"/>
    <cellStyle name="Normal 2 2 2 2 2 2" xfId="8238"/>
    <cellStyle name="Normal 2 2 2 2 3" xfId="8239"/>
    <cellStyle name="Normal 2 2 2 3" xfId="5006"/>
    <cellStyle name="Normal 2 2 2 3 2" xfId="5007"/>
    <cellStyle name="Normal 2 2 2 3 2 2" xfId="5008"/>
    <cellStyle name="Normal 2 2 2 3 2 2 2" xfId="5009"/>
    <cellStyle name="Normal 2 2 2 3 2 2 2 2" xfId="5010"/>
    <cellStyle name="Normal 2 2 2 3 2 2 2 2 2" xfId="5011"/>
    <cellStyle name="Normal 2 2 2 3 2 2 2 2 2 2" xfId="8232"/>
    <cellStyle name="Normal 2 2 2 3 2 2 2 2 3" xfId="8233"/>
    <cellStyle name="Normal 2 2 2 3 2 2 2 3" xfId="5012"/>
    <cellStyle name="Normal 2 2 2 3 2 2 2 3 2" xfId="5013"/>
    <cellStyle name="Normal 2 2 2 3 2 2 2 3 2 2" xfId="8230"/>
    <cellStyle name="Normal 2 2 2 3 2 2 2 3 3" xfId="8231"/>
    <cellStyle name="Normal 2 2 2 3 2 2 2 4" xfId="5014"/>
    <cellStyle name="Normal 2 2 2 3 2 2 2 4 2" xfId="8229"/>
    <cellStyle name="Normal 2 2 2 3 2 2 2 5" xfId="8234"/>
    <cellStyle name="Normal 2 2 2 3 2 2 3" xfId="5015"/>
    <cellStyle name="Normal 2 2 2 3 2 2 3 2" xfId="5016"/>
    <cellStyle name="Normal 2 2 2 3 2 2 3 2 2" xfId="8227"/>
    <cellStyle name="Normal 2 2 2 3 2 2 3 3" xfId="8228"/>
    <cellStyle name="Normal 2 2 2 3 2 2 4" xfId="5017"/>
    <cellStyle name="Normal 2 2 2 3 2 2 4 2" xfId="5018"/>
    <cellStyle name="Normal 2 2 2 3 2 2 4 2 2" xfId="8225"/>
    <cellStyle name="Normal 2 2 2 3 2 2 4 3" xfId="8226"/>
    <cellStyle name="Normal 2 2 2 3 2 2 5" xfId="5019"/>
    <cellStyle name="Normal 2 2 2 3 2 2 5 2" xfId="8224"/>
    <cellStyle name="Normal 2 2 2 3 2 2 6" xfId="8235"/>
    <cellStyle name="Normal 2 2 2 3 2 3" xfId="5020"/>
    <cellStyle name="Normal 2 2 2 3 2 3 2" xfId="5021"/>
    <cellStyle name="Normal 2 2 2 3 2 3 2 2" xfId="5022"/>
    <cellStyle name="Normal 2 2 2 3 2 3 2 2 2" xfId="8221"/>
    <cellStyle name="Normal 2 2 2 3 2 3 2 3" xfId="8222"/>
    <cellStyle name="Normal 2 2 2 3 2 3 3" xfId="5023"/>
    <cellStyle name="Normal 2 2 2 3 2 3 3 2" xfId="5024"/>
    <cellStyle name="Normal 2 2 2 3 2 3 3 2 2" xfId="8219"/>
    <cellStyle name="Normal 2 2 2 3 2 3 3 3" xfId="8220"/>
    <cellStyle name="Normal 2 2 2 3 2 3 4" xfId="5025"/>
    <cellStyle name="Normal 2 2 2 3 2 3 4 2" xfId="8218"/>
    <cellStyle name="Normal 2 2 2 3 2 3 5" xfId="8223"/>
    <cellStyle name="Normal 2 2 2 3 2 4" xfId="5026"/>
    <cellStyle name="Normal 2 2 2 3 2 4 2" xfId="5027"/>
    <cellStyle name="Normal 2 2 2 3 2 4 2 2" xfId="8216"/>
    <cellStyle name="Normal 2 2 2 3 2 4 3" xfId="8217"/>
    <cellStyle name="Normal 2 2 2 3 2 5" xfId="5028"/>
    <cellStyle name="Normal 2 2 2 3 2 5 2" xfId="5029"/>
    <cellStyle name="Normal 2 2 2 3 2 5 2 2" xfId="8214"/>
    <cellStyle name="Normal 2 2 2 3 2 5 3" xfId="8215"/>
    <cellStyle name="Normal 2 2 2 3 2 6" xfId="5030"/>
    <cellStyle name="Normal 2 2 2 3 2 6 2" xfId="8213"/>
    <cellStyle name="Normal 2 2 2 3 2 7" xfId="8236"/>
    <cellStyle name="Normal 2 2 2 3 3" xfId="5031"/>
    <cellStyle name="Normal 2 2 2 3 3 2" xfId="5032"/>
    <cellStyle name="Normal 2 2 2 3 3 2 2" xfId="5033"/>
    <cellStyle name="Normal 2 2 2 3 3 2 2 2" xfId="5034"/>
    <cellStyle name="Normal 2 2 2 3 3 2 2 2 2" xfId="8209"/>
    <cellStyle name="Normal 2 2 2 3 3 2 2 3" xfId="8210"/>
    <cellStyle name="Normal 2 2 2 3 3 2 3" xfId="5035"/>
    <cellStyle name="Normal 2 2 2 3 3 2 3 2" xfId="5036"/>
    <cellStyle name="Normal 2 2 2 3 3 2 3 2 2" xfId="8207"/>
    <cellStyle name="Normal 2 2 2 3 3 2 3 3" xfId="8208"/>
    <cellStyle name="Normal 2 2 2 3 3 2 4" xfId="5037"/>
    <cellStyle name="Normal 2 2 2 3 3 2 4 2" xfId="8206"/>
    <cellStyle name="Normal 2 2 2 3 3 2 5" xfId="8211"/>
    <cellStyle name="Normal 2 2 2 3 3 3" xfId="5038"/>
    <cellStyle name="Normal 2 2 2 3 3 3 2" xfId="5039"/>
    <cellStyle name="Normal 2 2 2 3 3 3 2 2" xfId="8204"/>
    <cellStyle name="Normal 2 2 2 3 3 3 3" xfId="8205"/>
    <cellStyle name="Normal 2 2 2 3 3 4" xfId="5040"/>
    <cellStyle name="Normal 2 2 2 3 3 4 2" xfId="5041"/>
    <cellStyle name="Normal 2 2 2 3 3 4 2 2" xfId="8202"/>
    <cellStyle name="Normal 2 2 2 3 3 4 3" xfId="8203"/>
    <cellStyle name="Normal 2 2 2 3 3 5" xfId="5042"/>
    <cellStyle name="Normal 2 2 2 3 3 5 2" xfId="8201"/>
    <cellStyle name="Normal 2 2 2 3 3 6" xfId="8212"/>
    <cellStyle name="Normal 2 2 2 3 4" xfId="5043"/>
    <cellStyle name="Normal 2 2 2 3 4 2" xfId="5044"/>
    <cellStyle name="Normal 2 2 2 3 4 2 2" xfId="5045"/>
    <cellStyle name="Normal 2 2 2 3 4 2 2 2" xfId="8198"/>
    <cellStyle name="Normal 2 2 2 3 4 2 3" xfId="8199"/>
    <cellStyle name="Normal 2 2 2 3 4 3" xfId="5046"/>
    <cellStyle name="Normal 2 2 2 3 4 3 2" xfId="5047"/>
    <cellStyle name="Normal 2 2 2 3 4 3 2 2" xfId="8196"/>
    <cellStyle name="Normal 2 2 2 3 4 3 3" xfId="8197"/>
    <cellStyle name="Normal 2 2 2 3 4 4" xfId="5048"/>
    <cellStyle name="Normal 2 2 2 3 4 4 2" xfId="8195"/>
    <cellStyle name="Normal 2 2 2 3 4 5" xfId="8200"/>
    <cellStyle name="Normal 2 2 2 3 5" xfId="5049"/>
    <cellStyle name="Normal 2 2 2 3 5 2" xfId="5050"/>
    <cellStyle name="Normal 2 2 2 3 5 2 2" xfId="8193"/>
    <cellStyle name="Normal 2 2 2 3 5 3" xfId="8194"/>
    <cellStyle name="Normal 2 2 2 3 6" xfId="5051"/>
    <cellStyle name="Normal 2 2 2 3 6 2" xfId="5052"/>
    <cellStyle name="Normal 2 2 2 3 6 2 2" xfId="8191"/>
    <cellStyle name="Normal 2 2 2 3 6 3" xfId="8192"/>
    <cellStyle name="Normal 2 2 2 3 7" xfId="5053"/>
    <cellStyle name="Normal 2 2 2 3 7 2" xfId="8190"/>
    <cellStyle name="Normal 2 2 2 3 8" xfId="8237"/>
    <cellStyle name="Normal 2 2 2 4" xfId="8240"/>
    <cellStyle name="Normal 2 2 3" xfId="5054"/>
    <cellStyle name="Normal 2 2 3 10" xfId="5055"/>
    <cellStyle name="Normal 2 2 3 10 2" xfId="5056"/>
    <cellStyle name="Normal 2 2 3 10 2 2" xfId="8187"/>
    <cellStyle name="Normal 2 2 3 10 3" xfId="8188"/>
    <cellStyle name="Normal 2 2 3 11" xfId="5057"/>
    <cellStyle name="Normal 2 2 3 11 2" xfId="5058"/>
    <cellStyle name="Normal 2 2 3 11 2 2" xfId="8185"/>
    <cellStyle name="Normal 2 2 3 11 3" xfId="8186"/>
    <cellStyle name="Normal 2 2 3 12" xfId="5059"/>
    <cellStyle name="Normal 2 2 3 12 2" xfId="8184"/>
    <cellStyle name="Normal 2 2 3 13" xfId="8189"/>
    <cellStyle name="Normal 2 2 3 2" xfId="5060"/>
    <cellStyle name="Normal 2 2 3 2 10" xfId="5061"/>
    <cellStyle name="Normal 2 2 3 2 10 2" xfId="8182"/>
    <cellStyle name="Normal 2 2 3 2 11" xfId="8183"/>
    <cellStyle name="Normal 2 2 3 2 2" xfId="5062"/>
    <cellStyle name="Normal 2 2 3 2 2 2" xfId="5063"/>
    <cellStyle name="Normal 2 2 3 2 2 2 2" xfId="5064"/>
    <cellStyle name="Normal 2 2 3 2 2 2 2 2" xfId="5065"/>
    <cellStyle name="Normal 2 2 3 2 2 2 2 2 2" xfId="5066"/>
    <cellStyle name="Normal 2 2 3 2 2 2 2 2 2 2" xfId="5067"/>
    <cellStyle name="Normal 2 2 3 2 2 2 2 2 2 2 2" xfId="8176"/>
    <cellStyle name="Normal 2 2 3 2 2 2 2 2 2 3" xfId="8177"/>
    <cellStyle name="Normal 2 2 3 2 2 2 2 2 3" xfId="5068"/>
    <cellStyle name="Normal 2 2 3 2 2 2 2 2 3 2" xfId="5069"/>
    <cellStyle name="Normal 2 2 3 2 2 2 2 2 3 2 2" xfId="8174"/>
    <cellStyle name="Normal 2 2 3 2 2 2 2 2 3 3" xfId="8175"/>
    <cellStyle name="Normal 2 2 3 2 2 2 2 2 4" xfId="5070"/>
    <cellStyle name="Normal 2 2 3 2 2 2 2 2 4 2" xfId="8173"/>
    <cellStyle name="Normal 2 2 3 2 2 2 2 2 5" xfId="8178"/>
    <cellStyle name="Normal 2 2 3 2 2 2 2 3" xfId="5071"/>
    <cellStyle name="Normal 2 2 3 2 2 2 2 3 2" xfId="5072"/>
    <cellStyle name="Normal 2 2 3 2 2 2 2 3 2 2" xfId="8171"/>
    <cellStyle name="Normal 2 2 3 2 2 2 2 3 3" xfId="8172"/>
    <cellStyle name="Normal 2 2 3 2 2 2 2 4" xfId="5073"/>
    <cellStyle name="Normal 2 2 3 2 2 2 2 4 2" xfId="5074"/>
    <cellStyle name="Normal 2 2 3 2 2 2 2 4 2 2" xfId="8169"/>
    <cellStyle name="Normal 2 2 3 2 2 2 2 4 3" xfId="8170"/>
    <cellStyle name="Normal 2 2 3 2 2 2 2 5" xfId="5075"/>
    <cellStyle name="Normal 2 2 3 2 2 2 2 5 2" xfId="8168"/>
    <cellStyle name="Normal 2 2 3 2 2 2 2 6" xfId="8179"/>
    <cellStyle name="Normal 2 2 3 2 2 2 3" xfId="5076"/>
    <cellStyle name="Normal 2 2 3 2 2 2 3 2" xfId="5077"/>
    <cellStyle name="Normal 2 2 3 2 2 2 3 2 2" xfId="5078"/>
    <cellStyle name="Normal 2 2 3 2 2 2 3 2 2 2" xfId="8165"/>
    <cellStyle name="Normal 2 2 3 2 2 2 3 2 3" xfId="8166"/>
    <cellStyle name="Normal 2 2 3 2 2 2 3 3" xfId="5079"/>
    <cellStyle name="Normal 2 2 3 2 2 2 3 3 2" xfId="5080"/>
    <cellStyle name="Normal 2 2 3 2 2 2 3 3 2 2" xfId="8163"/>
    <cellStyle name="Normal 2 2 3 2 2 2 3 3 3" xfId="8164"/>
    <cellStyle name="Normal 2 2 3 2 2 2 3 4" xfId="5081"/>
    <cellStyle name="Normal 2 2 3 2 2 2 3 4 2" xfId="8162"/>
    <cellStyle name="Normal 2 2 3 2 2 2 3 5" xfId="8167"/>
    <cellStyle name="Normal 2 2 3 2 2 2 4" xfId="5082"/>
    <cellStyle name="Normal 2 2 3 2 2 2 4 2" xfId="5083"/>
    <cellStyle name="Normal 2 2 3 2 2 2 4 2 2" xfId="8160"/>
    <cellStyle name="Normal 2 2 3 2 2 2 4 3" xfId="8161"/>
    <cellStyle name="Normal 2 2 3 2 2 2 5" xfId="5084"/>
    <cellStyle name="Normal 2 2 3 2 2 2 5 2" xfId="5085"/>
    <cellStyle name="Normal 2 2 3 2 2 2 5 2 2" xfId="8158"/>
    <cellStyle name="Normal 2 2 3 2 2 2 5 3" xfId="8159"/>
    <cellStyle name="Normal 2 2 3 2 2 2 6" xfId="5086"/>
    <cellStyle name="Normal 2 2 3 2 2 2 6 2" xfId="8157"/>
    <cellStyle name="Normal 2 2 3 2 2 2 7" xfId="8180"/>
    <cellStyle name="Normal 2 2 3 2 2 3" xfId="5087"/>
    <cellStyle name="Normal 2 2 3 2 2 3 2" xfId="5088"/>
    <cellStyle name="Normal 2 2 3 2 2 3 2 2" xfId="5089"/>
    <cellStyle name="Normal 2 2 3 2 2 3 2 2 2" xfId="5090"/>
    <cellStyle name="Normal 2 2 3 2 2 3 2 2 2 2" xfId="5091"/>
    <cellStyle name="Normal 2 2 3 2 2 3 2 2 2 2 2" xfId="8152"/>
    <cellStyle name="Normal 2 2 3 2 2 3 2 2 2 3" xfId="8153"/>
    <cellStyle name="Normal 2 2 3 2 2 3 2 2 3" xfId="5092"/>
    <cellStyle name="Normal 2 2 3 2 2 3 2 2 3 2" xfId="5093"/>
    <cellStyle name="Normal 2 2 3 2 2 3 2 2 3 2 2" xfId="8150"/>
    <cellStyle name="Normal 2 2 3 2 2 3 2 2 3 3" xfId="8151"/>
    <cellStyle name="Normal 2 2 3 2 2 3 2 2 4" xfId="5094"/>
    <cellStyle name="Normal 2 2 3 2 2 3 2 2 4 2" xfId="8149"/>
    <cellStyle name="Normal 2 2 3 2 2 3 2 2 5" xfId="8154"/>
    <cellStyle name="Normal 2 2 3 2 2 3 2 3" xfId="5095"/>
    <cellStyle name="Normal 2 2 3 2 2 3 2 3 2" xfId="5096"/>
    <cellStyle name="Normal 2 2 3 2 2 3 2 3 2 2" xfId="8147"/>
    <cellStyle name="Normal 2 2 3 2 2 3 2 3 3" xfId="8148"/>
    <cellStyle name="Normal 2 2 3 2 2 3 2 4" xfId="5097"/>
    <cellStyle name="Normal 2 2 3 2 2 3 2 4 2" xfId="5098"/>
    <cellStyle name="Normal 2 2 3 2 2 3 2 4 2 2" xfId="8145"/>
    <cellStyle name="Normal 2 2 3 2 2 3 2 4 3" xfId="8146"/>
    <cellStyle name="Normal 2 2 3 2 2 3 2 5" xfId="5099"/>
    <cellStyle name="Normal 2 2 3 2 2 3 2 5 2" xfId="8144"/>
    <cellStyle name="Normal 2 2 3 2 2 3 2 6" xfId="8155"/>
    <cellStyle name="Normal 2 2 3 2 2 3 3" xfId="5100"/>
    <cellStyle name="Normal 2 2 3 2 2 3 3 2" xfId="5101"/>
    <cellStyle name="Normal 2 2 3 2 2 3 3 2 2" xfId="5102"/>
    <cellStyle name="Normal 2 2 3 2 2 3 3 2 2 2" xfId="8141"/>
    <cellStyle name="Normal 2 2 3 2 2 3 3 2 3" xfId="8142"/>
    <cellStyle name="Normal 2 2 3 2 2 3 3 3" xfId="5103"/>
    <cellStyle name="Normal 2 2 3 2 2 3 3 3 2" xfId="5104"/>
    <cellStyle name="Normal 2 2 3 2 2 3 3 3 2 2" xfId="8139"/>
    <cellStyle name="Normal 2 2 3 2 2 3 3 3 3" xfId="8140"/>
    <cellStyle name="Normal 2 2 3 2 2 3 3 4" xfId="5105"/>
    <cellStyle name="Normal 2 2 3 2 2 3 3 4 2" xfId="8138"/>
    <cellStyle name="Normal 2 2 3 2 2 3 3 5" xfId="8143"/>
    <cellStyle name="Normal 2 2 3 2 2 3 4" xfId="5106"/>
    <cellStyle name="Normal 2 2 3 2 2 3 4 2" xfId="5107"/>
    <cellStyle name="Normal 2 2 3 2 2 3 4 2 2" xfId="8136"/>
    <cellStyle name="Normal 2 2 3 2 2 3 4 3" xfId="8137"/>
    <cellStyle name="Normal 2 2 3 2 2 3 5" xfId="5108"/>
    <cellStyle name="Normal 2 2 3 2 2 3 5 2" xfId="5109"/>
    <cellStyle name="Normal 2 2 3 2 2 3 5 2 2" xfId="8134"/>
    <cellStyle name="Normal 2 2 3 2 2 3 5 3" xfId="8135"/>
    <cellStyle name="Normal 2 2 3 2 2 3 6" xfId="5110"/>
    <cellStyle name="Normal 2 2 3 2 2 3 6 2" xfId="8133"/>
    <cellStyle name="Normal 2 2 3 2 2 3 7" xfId="8156"/>
    <cellStyle name="Normal 2 2 3 2 2 4" xfId="5111"/>
    <cellStyle name="Normal 2 2 3 2 2 4 2" xfId="5112"/>
    <cellStyle name="Normal 2 2 3 2 2 4 2 2" xfId="5113"/>
    <cellStyle name="Normal 2 2 3 2 2 4 2 2 2" xfId="5114"/>
    <cellStyle name="Normal 2 2 3 2 2 4 2 2 2 2" xfId="8129"/>
    <cellStyle name="Normal 2 2 3 2 2 4 2 2 3" xfId="8130"/>
    <cellStyle name="Normal 2 2 3 2 2 4 2 3" xfId="5115"/>
    <cellStyle name="Normal 2 2 3 2 2 4 2 3 2" xfId="5116"/>
    <cellStyle name="Normal 2 2 3 2 2 4 2 3 2 2" xfId="8127"/>
    <cellStyle name="Normal 2 2 3 2 2 4 2 3 3" xfId="8128"/>
    <cellStyle name="Normal 2 2 3 2 2 4 2 4" xfId="5117"/>
    <cellStyle name="Normal 2 2 3 2 2 4 2 4 2" xfId="8126"/>
    <cellStyle name="Normal 2 2 3 2 2 4 2 5" xfId="8131"/>
    <cellStyle name="Normal 2 2 3 2 2 4 3" xfId="5118"/>
    <cellStyle name="Normal 2 2 3 2 2 4 3 2" xfId="5119"/>
    <cellStyle name="Normal 2 2 3 2 2 4 3 2 2" xfId="8124"/>
    <cellStyle name="Normal 2 2 3 2 2 4 3 3" xfId="8125"/>
    <cellStyle name="Normal 2 2 3 2 2 4 4" xfId="5120"/>
    <cellStyle name="Normal 2 2 3 2 2 4 4 2" xfId="5121"/>
    <cellStyle name="Normal 2 2 3 2 2 4 4 2 2" xfId="8122"/>
    <cellStyle name="Normal 2 2 3 2 2 4 4 3" xfId="8123"/>
    <cellStyle name="Normal 2 2 3 2 2 4 5" xfId="5122"/>
    <cellStyle name="Normal 2 2 3 2 2 4 5 2" xfId="8121"/>
    <cellStyle name="Normal 2 2 3 2 2 4 6" xfId="8132"/>
    <cellStyle name="Normal 2 2 3 2 2 5" xfId="5123"/>
    <cellStyle name="Normal 2 2 3 2 2 5 2" xfId="5124"/>
    <cellStyle name="Normal 2 2 3 2 2 5 2 2" xfId="5125"/>
    <cellStyle name="Normal 2 2 3 2 2 5 2 2 2" xfId="8118"/>
    <cellStyle name="Normal 2 2 3 2 2 5 2 3" xfId="8119"/>
    <cellStyle name="Normal 2 2 3 2 2 5 3" xfId="5126"/>
    <cellStyle name="Normal 2 2 3 2 2 5 3 2" xfId="5127"/>
    <cellStyle name="Normal 2 2 3 2 2 5 3 2 2" xfId="8116"/>
    <cellStyle name="Normal 2 2 3 2 2 5 3 3" xfId="8117"/>
    <cellStyle name="Normal 2 2 3 2 2 5 4" xfId="5128"/>
    <cellStyle name="Normal 2 2 3 2 2 5 4 2" xfId="8115"/>
    <cellStyle name="Normal 2 2 3 2 2 5 5" xfId="8120"/>
    <cellStyle name="Normal 2 2 3 2 2 6" xfId="5129"/>
    <cellStyle name="Normal 2 2 3 2 2 6 2" xfId="5130"/>
    <cellStyle name="Normal 2 2 3 2 2 6 2 2" xfId="8113"/>
    <cellStyle name="Normal 2 2 3 2 2 6 3" xfId="8114"/>
    <cellStyle name="Normal 2 2 3 2 2 7" xfId="5131"/>
    <cellStyle name="Normal 2 2 3 2 2 7 2" xfId="5132"/>
    <cellStyle name="Normal 2 2 3 2 2 7 2 2" xfId="8111"/>
    <cellStyle name="Normal 2 2 3 2 2 7 3" xfId="8112"/>
    <cellStyle name="Normal 2 2 3 2 2 8" xfId="5133"/>
    <cellStyle name="Normal 2 2 3 2 2 8 2" xfId="8110"/>
    <cellStyle name="Normal 2 2 3 2 2 9" xfId="8181"/>
    <cellStyle name="Normal 2 2 3 2 3" xfId="5134"/>
    <cellStyle name="Normal 2 2 3 2 3 2" xfId="8109"/>
    <cellStyle name="Normal 2 2 3 2 4" xfId="5135"/>
    <cellStyle name="Normal 2 2 3 2 4 2" xfId="5136"/>
    <cellStyle name="Normal 2 2 3 2 4 2 2" xfId="5137"/>
    <cellStyle name="Normal 2 2 3 2 4 2 2 2" xfId="5138"/>
    <cellStyle name="Normal 2 2 3 2 4 2 2 2 2" xfId="5139"/>
    <cellStyle name="Normal 2 2 3 2 4 2 2 2 2 2" xfId="8104"/>
    <cellStyle name="Normal 2 2 3 2 4 2 2 2 3" xfId="8105"/>
    <cellStyle name="Normal 2 2 3 2 4 2 2 3" xfId="5140"/>
    <cellStyle name="Normal 2 2 3 2 4 2 2 3 2" xfId="5141"/>
    <cellStyle name="Normal 2 2 3 2 4 2 2 3 2 2" xfId="8102"/>
    <cellStyle name="Normal 2 2 3 2 4 2 2 3 3" xfId="8103"/>
    <cellStyle name="Normal 2 2 3 2 4 2 2 4" xfId="5142"/>
    <cellStyle name="Normal 2 2 3 2 4 2 2 4 2" xfId="8101"/>
    <cellStyle name="Normal 2 2 3 2 4 2 2 5" xfId="8106"/>
    <cellStyle name="Normal 2 2 3 2 4 2 3" xfId="5143"/>
    <cellStyle name="Normal 2 2 3 2 4 2 3 2" xfId="5144"/>
    <cellStyle name="Normal 2 2 3 2 4 2 3 2 2" xfId="8099"/>
    <cellStyle name="Normal 2 2 3 2 4 2 3 3" xfId="8100"/>
    <cellStyle name="Normal 2 2 3 2 4 2 4" xfId="5145"/>
    <cellStyle name="Normal 2 2 3 2 4 2 4 2" xfId="5146"/>
    <cellStyle name="Normal 2 2 3 2 4 2 4 2 2" xfId="8097"/>
    <cellStyle name="Normal 2 2 3 2 4 2 4 3" xfId="8098"/>
    <cellStyle name="Normal 2 2 3 2 4 2 5" xfId="5147"/>
    <cellStyle name="Normal 2 2 3 2 4 2 5 2" xfId="8096"/>
    <cellStyle name="Normal 2 2 3 2 4 2 6" xfId="8107"/>
    <cellStyle name="Normal 2 2 3 2 4 3" xfId="5148"/>
    <cellStyle name="Normal 2 2 3 2 4 3 2" xfId="5149"/>
    <cellStyle name="Normal 2 2 3 2 4 3 2 2" xfId="5150"/>
    <cellStyle name="Normal 2 2 3 2 4 3 2 2 2" xfId="8093"/>
    <cellStyle name="Normal 2 2 3 2 4 3 2 3" xfId="8094"/>
    <cellStyle name="Normal 2 2 3 2 4 3 3" xfId="5151"/>
    <cellStyle name="Normal 2 2 3 2 4 3 3 2" xfId="5152"/>
    <cellStyle name="Normal 2 2 3 2 4 3 3 2 2" xfId="8091"/>
    <cellStyle name="Normal 2 2 3 2 4 3 3 3" xfId="8092"/>
    <cellStyle name="Normal 2 2 3 2 4 3 4" xfId="5153"/>
    <cellStyle name="Normal 2 2 3 2 4 3 4 2" xfId="8090"/>
    <cellStyle name="Normal 2 2 3 2 4 3 5" xfId="8095"/>
    <cellStyle name="Normal 2 2 3 2 4 4" xfId="5154"/>
    <cellStyle name="Normal 2 2 3 2 4 4 2" xfId="5155"/>
    <cellStyle name="Normal 2 2 3 2 4 4 2 2" xfId="8088"/>
    <cellStyle name="Normal 2 2 3 2 4 4 3" xfId="8089"/>
    <cellStyle name="Normal 2 2 3 2 4 5" xfId="5156"/>
    <cellStyle name="Normal 2 2 3 2 4 5 2" xfId="5157"/>
    <cellStyle name="Normal 2 2 3 2 4 5 2 2" xfId="8086"/>
    <cellStyle name="Normal 2 2 3 2 4 5 3" xfId="8087"/>
    <cellStyle name="Normal 2 2 3 2 4 6" xfId="5158"/>
    <cellStyle name="Normal 2 2 3 2 4 6 2" xfId="8085"/>
    <cellStyle name="Normal 2 2 3 2 4 7" xfId="8108"/>
    <cellStyle name="Normal 2 2 3 2 5" xfId="5159"/>
    <cellStyle name="Normal 2 2 3 2 5 2" xfId="5160"/>
    <cellStyle name="Normal 2 2 3 2 5 2 2" xfId="5161"/>
    <cellStyle name="Normal 2 2 3 2 5 2 2 2" xfId="5162"/>
    <cellStyle name="Normal 2 2 3 2 5 2 2 2 2" xfId="5163"/>
    <cellStyle name="Normal 2 2 3 2 5 2 2 2 2 2" xfId="8080"/>
    <cellStyle name="Normal 2 2 3 2 5 2 2 2 3" xfId="8081"/>
    <cellStyle name="Normal 2 2 3 2 5 2 2 3" xfId="5164"/>
    <cellStyle name="Normal 2 2 3 2 5 2 2 3 2" xfId="5165"/>
    <cellStyle name="Normal 2 2 3 2 5 2 2 3 2 2" xfId="8078"/>
    <cellStyle name="Normal 2 2 3 2 5 2 2 3 3" xfId="8079"/>
    <cellStyle name="Normal 2 2 3 2 5 2 2 4" xfId="5166"/>
    <cellStyle name="Normal 2 2 3 2 5 2 2 4 2" xfId="8077"/>
    <cellStyle name="Normal 2 2 3 2 5 2 2 5" xfId="8082"/>
    <cellStyle name="Normal 2 2 3 2 5 2 3" xfId="5167"/>
    <cellStyle name="Normal 2 2 3 2 5 2 3 2" xfId="5168"/>
    <cellStyle name="Normal 2 2 3 2 5 2 3 2 2" xfId="8075"/>
    <cellStyle name="Normal 2 2 3 2 5 2 3 3" xfId="8076"/>
    <cellStyle name="Normal 2 2 3 2 5 2 4" xfId="5169"/>
    <cellStyle name="Normal 2 2 3 2 5 2 4 2" xfId="5170"/>
    <cellStyle name="Normal 2 2 3 2 5 2 4 2 2" xfId="8073"/>
    <cellStyle name="Normal 2 2 3 2 5 2 4 3" xfId="8074"/>
    <cellStyle name="Normal 2 2 3 2 5 2 5" xfId="5171"/>
    <cellStyle name="Normal 2 2 3 2 5 2 5 2" xfId="8072"/>
    <cellStyle name="Normal 2 2 3 2 5 2 6" xfId="8083"/>
    <cellStyle name="Normal 2 2 3 2 5 3" xfId="5172"/>
    <cellStyle name="Normal 2 2 3 2 5 3 2" xfId="5173"/>
    <cellStyle name="Normal 2 2 3 2 5 3 2 2" xfId="5174"/>
    <cellStyle name="Normal 2 2 3 2 5 3 2 2 2" xfId="8069"/>
    <cellStyle name="Normal 2 2 3 2 5 3 2 3" xfId="8070"/>
    <cellStyle name="Normal 2 2 3 2 5 3 3" xfId="5175"/>
    <cellStyle name="Normal 2 2 3 2 5 3 3 2" xfId="5176"/>
    <cellStyle name="Normal 2 2 3 2 5 3 3 2 2" xfId="8067"/>
    <cellStyle name="Normal 2 2 3 2 5 3 3 3" xfId="8068"/>
    <cellStyle name="Normal 2 2 3 2 5 3 4" xfId="5177"/>
    <cellStyle name="Normal 2 2 3 2 5 3 4 2" xfId="8066"/>
    <cellStyle name="Normal 2 2 3 2 5 3 5" xfId="8071"/>
    <cellStyle name="Normal 2 2 3 2 5 4" xfId="5178"/>
    <cellStyle name="Normal 2 2 3 2 5 4 2" xfId="5179"/>
    <cellStyle name="Normal 2 2 3 2 5 4 2 2" xfId="8064"/>
    <cellStyle name="Normal 2 2 3 2 5 4 3" xfId="8065"/>
    <cellStyle name="Normal 2 2 3 2 5 5" xfId="5180"/>
    <cellStyle name="Normal 2 2 3 2 5 5 2" xfId="5181"/>
    <cellStyle name="Normal 2 2 3 2 5 5 2 2" xfId="8062"/>
    <cellStyle name="Normal 2 2 3 2 5 5 3" xfId="8063"/>
    <cellStyle name="Normal 2 2 3 2 5 6" xfId="5182"/>
    <cellStyle name="Normal 2 2 3 2 5 6 2" xfId="8061"/>
    <cellStyle name="Normal 2 2 3 2 5 7" xfId="8084"/>
    <cellStyle name="Normal 2 2 3 2 6" xfId="5183"/>
    <cellStyle name="Normal 2 2 3 2 6 2" xfId="5184"/>
    <cellStyle name="Normal 2 2 3 2 6 2 2" xfId="5185"/>
    <cellStyle name="Normal 2 2 3 2 6 2 2 2" xfId="5186"/>
    <cellStyle name="Normal 2 2 3 2 6 2 2 2 2" xfId="8057"/>
    <cellStyle name="Normal 2 2 3 2 6 2 2 3" xfId="8058"/>
    <cellStyle name="Normal 2 2 3 2 6 2 3" xfId="5187"/>
    <cellStyle name="Normal 2 2 3 2 6 2 3 2" xfId="5188"/>
    <cellStyle name="Normal 2 2 3 2 6 2 3 2 2" xfId="8055"/>
    <cellStyle name="Normal 2 2 3 2 6 2 3 3" xfId="8056"/>
    <cellStyle name="Normal 2 2 3 2 6 2 4" xfId="5189"/>
    <cellStyle name="Normal 2 2 3 2 6 2 4 2" xfId="8054"/>
    <cellStyle name="Normal 2 2 3 2 6 2 5" xfId="8059"/>
    <cellStyle name="Normal 2 2 3 2 6 3" xfId="5190"/>
    <cellStyle name="Normal 2 2 3 2 6 3 2" xfId="5191"/>
    <cellStyle name="Normal 2 2 3 2 6 3 2 2" xfId="8052"/>
    <cellStyle name="Normal 2 2 3 2 6 3 3" xfId="8053"/>
    <cellStyle name="Normal 2 2 3 2 6 4" xfId="5192"/>
    <cellStyle name="Normal 2 2 3 2 6 4 2" xfId="5193"/>
    <cellStyle name="Normal 2 2 3 2 6 4 2 2" xfId="8050"/>
    <cellStyle name="Normal 2 2 3 2 6 4 3" xfId="8051"/>
    <cellStyle name="Normal 2 2 3 2 6 5" xfId="5194"/>
    <cellStyle name="Normal 2 2 3 2 6 5 2" xfId="8049"/>
    <cellStyle name="Normal 2 2 3 2 6 6" xfId="8060"/>
    <cellStyle name="Normal 2 2 3 2 7" xfId="5195"/>
    <cellStyle name="Normal 2 2 3 2 7 2" xfId="5196"/>
    <cellStyle name="Normal 2 2 3 2 7 2 2" xfId="5197"/>
    <cellStyle name="Normal 2 2 3 2 7 2 2 2" xfId="8046"/>
    <cellStyle name="Normal 2 2 3 2 7 2 3" xfId="8047"/>
    <cellStyle name="Normal 2 2 3 2 7 3" xfId="5198"/>
    <cellStyle name="Normal 2 2 3 2 7 3 2" xfId="5199"/>
    <cellStyle name="Normal 2 2 3 2 7 3 2 2" xfId="8044"/>
    <cellStyle name="Normal 2 2 3 2 7 3 3" xfId="8045"/>
    <cellStyle name="Normal 2 2 3 2 7 4" xfId="5200"/>
    <cellStyle name="Normal 2 2 3 2 7 4 2" xfId="8043"/>
    <cellStyle name="Normal 2 2 3 2 7 5" xfId="8048"/>
    <cellStyle name="Normal 2 2 3 2 8" xfId="5201"/>
    <cellStyle name="Normal 2 2 3 2 8 2" xfId="5202"/>
    <cellStyle name="Normal 2 2 3 2 8 2 2" xfId="8041"/>
    <cellStyle name="Normal 2 2 3 2 8 3" xfId="8042"/>
    <cellStyle name="Normal 2 2 3 2 9" xfId="5203"/>
    <cellStyle name="Normal 2 2 3 2 9 2" xfId="5204"/>
    <cellStyle name="Normal 2 2 3 2 9 2 2" xfId="8039"/>
    <cellStyle name="Normal 2 2 3 2 9 3" xfId="8040"/>
    <cellStyle name="Normal 2 2 3 3" xfId="5205"/>
    <cellStyle name="Normal 2 2 3 3 2" xfId="5206"/>
    <cellStyle name="Normal 2 2 3 3 2 2" xfId="5207"/>
    <cellStyle name="Normal 2 2 3 3 2 2 2" xfId="5208"/>
    <cellStyle name="Normal 2 2 3 3 2 2 2 2" xfId="5209"/>
    <cellStyle name="Normal 2 2 3 3 2 2 2 2 2" xfId="5210"/>
    <cellStyle name="Normal 2 2 3 3 2 2 2 2 2 2" xfId="8033"/>
    <cellStyle name="Normal 2 2 3 3 2 2 2 2 3" xfId="8034"/>
    <cellStyle name="Normal 2 2 3 3 2 2 2 3" xfId="5211"/>
    <cellStyle name="Normal 2 2 3 3 2 2 2 3 2" xfId="5212"/>
    <cellStyle name="Normal 2 2 3 3 2 2 2 3 2 2" xfId="8031"/>
    <cellStyle name="Normal 2 2 3 3 2 2 2 3 3" xfId="8032"/>
    <cellStyle name="Normal 2 2 3 3 2 2 2 4" xfId="5213"/>
    <cellStyle name="Normal 2 2 3 3 2 2 2 4 2" xfId="8030"/>
    <cellStyle name="Normal 2 2 3 3 2 2 2 5" xfId="8035"/>
    <cellStyle name="Normal 2 2 3 3 2 2 3" xfId="5214"/>
    <cellStyle name="Normal 2 2 3 3 2 2 3 2" xfId="5215"/>
    <cellStyle name="Normal 2 2 3 3 2 2 3 2 2" xfId="8028"/>
    <cellStyle name="Normal 2 2 3 3 2 2 3 3" xfId="8029"/>
    <cellStyle name="Normal 2 2 3 3 2 2 4" xfId="5216"/>
    <cellStyle name="Normal 2 2 3 3 2 2 4 2" xfId="5217"/>
    <cellStyle name="Normal 2 2 3 3 2 2 4 2 2" xfId="8026"/>
    <cellStyle name="Normal 2 2 3 3 2 2 4 3" xfId="8027"/>
    <cellStyle name="Normal 2 2 3 3 2 2 5" xfId="5218"/>
    <cellStyle name="Normal 2 2 3 3 2 2 5 2" xfId="8025"/>
    <cellStyle name="Normal 2 2 3 3 2 2 6" xfId="8036"/>
    <cellStyle name="Normal 2 2 3 3 2 3" xfId="5219"/>
    <cellStyle name="Normal 2 2 3 3 2 3 2" xfId="5220"/>
    <cellStyle name="Normal 2 2 3 3 2 3 2 2" xfId="5221"/>
    <cellStyle name="Normal 2 2 3 3 2 3 2 2 2" xfId="8022"/>
    <cellStyle name="Normal 2 2 3 3 2 3 2 3" xfId="8023"/>
    <cellStyle name="Normal 2 2 3 3 2 3 3" xfId="5222"/>
    <cellStyle name="Normal 2 2 3 3 2 3 3 2" xfId="5223"/>
    <cellStyle name="Normal 2 2 3 3 2 3 3 2 2" xfId="8020"/>
    <cellStyle name="Normal 2 2 3 3 2 3 3 3" xfId="8021"/>
    <cellStyle name="Normal 2 2 3 3 2 3 4" xfId="5224"/>
    <cellStyle name="Normal 2 2 3 3 2 3 4 2" xfId="8019"/>
    <cellStyle name="Normal 2 2 3 3 2 3 5" xfId="8024"/>
    <cellStyle name="Normal 2 2 3 3 2 4" xfId="5225"/>
    <cellStyle name="Normal 2 2 3 3 2 4 2" xfId="5226"/>
    <cellStyle name="Normal 2 2 3 3 2 4 2 2" xfId="8017"/>
    <cellStyle name="Normal 2 2 3 3 2 4 3" xfId="8018"/>
    <cellStyle name="Normal 2 2 3 3 2 5" xfId="5227"/>
    <cellStyle name="Normal 2 2 3 3 2 5 2" xfId="5228"/>
    <cellStyle name="Normal 2 2 3 3 2 5 2 2" xfId="8015"/>
    <cellStyle name="Normal 2 2 3 3 2 5 3" xfId="8016"/>
    <cellStyle name="Normal 2 2 3 3 2 6" xfId="5229"/>
    <cellStyle name="Normal 2 2 3 3 2 6 2" xfId="8014"/>
    <cellStyle name="Normal 2 2 3 3 2 7" xfId="8037"/>
    <cellStyle name="Normal 2 2 3 3 3" xfId="5230"/>
    <cellStyle name="Normal 2 2 3 3 3 2" xfId="5231"/>
    <cellStyle name="Normal 2 2 3 3 3 2 2" xfId="5232"/>
    <cellStyle name="Normal 2 2 3 3 3 2 2 2" xfId="5233"/>
    <cellStyle name="Normal 2 2 3 3 3 2 2 2 2" xfId="5234"/>
    <cellStyle name="Normal 2 2 3 3 3 2 2 2 2 2" xfId="8009"/>
    <cellStyle name="Normal 2 2 3 3 3 2 2 2 3" xfId="8010"/>
    <cellStyle name="Normal 2 2 3 3 3 2 2 3" xfId="5235"/>
    <cellStyle name="Normal 2 2 3 3 3 2 2 3 2" xfId="5236"/>
    <cellStyle name="Normal 2 2 3 3 3 2 2 3 2 2" xfId="8007"/>
    <cellStyle name="Normal 2 2 3 3 3 2 2 3 3" xfId="8008"/>
    <cellStyle name="Normal 2 2 3 3 3 2 2 4" xfId="5237"/>
    <cellStyle name="Normal 2 2 3 3 3 2 2 4 2" xfId="8006"/>
    <cellStyle name="Normal 2 2 3 3 3 2 2 5" xfId="8011"/>
    <cellStyle name="Normal 2 2 3 3 3 2 3" xfId="5238"/>
    <cellStyle name="Normal 2 2 3 3 3 2 3 2" xfId="5239"/>
    <cellStyle name="Normal 2 2 3 3 3 2 3 2 2" xfId="8004"/>
    <cellStyle name="Normal 2 2 3 3 3 2 3 3" xfId="8005"/>
    <cellStyle name="Normal 2 2 3 3 3 2 4" xfId="5240"/>
    <cellStyle name="Normal 2 2 3 3 3 2 4 2" xfId="5241"/>
    <cellStyle name="Normal 2 2 3 3 3 2 4 2 2" xfId="8002"/>
    <cellStyle name="Normal 2 2 3 3 3 2 4 3" xfId="8003"/>
    <cellStyle name="Normal 2 2 3 3 3 2 5" xfId="5242"/>
    <cellStyle name="Normal 2 2 3 3 3 2 5 2" xfId="8001"/>
    <cellStyle name="Normal 2 2 3 3 3 2 6" xfId="8012"/>
    <cellStyle name="Normal 2 2 3 3 3 3" xfId="5243"/>
    <cellStyle name="Normal 2 2 3 3 3 3 2" xfId="5244"/>
    <cellStyle name="Normal 2 2 3 3 3 3 2 2" xfId="5245"/>
    <cellStyle name="Normal 2 2 3 3 3 3 2 2 2" xfId="7998"/>
    <cellStyle name="Normal 2 2 3 3 3 3 2 3" xfId="7999"/>
    <cellStyle name="Normal 2 2 3 3 3 3 3" xfId="5246"/>
    <cellStyle name="Normal 2 2 3 3 3 3 3 2" xfId="5247"/>
    <cellStyle name="Normal 2 2 3 3 3 3 3 2 2" xfId="7996"/>
    <cellStyle name="Normal 2 2 3 3 3 3 3 3" xfId="7997"/>
    <cellStyle name="Normal 2 2 3 3 3 3 4" xfId="5248"/>
    <cellStyle name="Normal 2 2 3 3 3 3 4 2" xfId="7995"/>
    <cellStyle name="Normal 2 2 3 3 3 3 5" xfId="8000"/>
    <cellStyle name="Normal 2 2 3 3 3 4" xfId="5249"/>
    <cellStyle name="Normal 2 2 3 3 3 4 2" xfId="5250"/>
    <cellStyle name="Normal 2 2 3 3 3 4 2 2" xfId="7993"/>
    <cellStyle name="Normal 2 2 3 3 3 4 3" xfId="7994"/>
    <cellStyle name="Normal 2 2 3 3 3 5" xfId="5251"/>
    <cellStyle name="Normal 2 2 3 3 3 5 2" xfId="5252"/>
    <cellStyle name="Normal 2 2 3 3 3 5 2 2" xfId="7991"/>
    <cellStyle name="Normal 2 2 3 3 3 5 3" xfId="7992"/>
    <cellStyle name="Normal 2 2 3 3 3 6" xfId="5253"/>
    <cellStyle name="Normal 2 2 3 3 3 6 2" xfId="7990"/>
    <cellStyle name="Normal 2 2 3 3 3 7" xfId="8013"/>
    <cellStyle name="Normal 2 2 3 3 4" xfId="5254"/>
    <cellStyle name="Normal 2 2 3 3 4 2" xfId="5255"/>
    <cellStyle name="Normal 2 2 3 3 4 2 2" xfId="5256"/>
    <cellStyle name="Normal 2 2 3 3 4 2 2 2" xfId="5257"/>
    <cellStyle name="Normal 2 2 3 3 4 2 2 2 2" xfId="7986"/>
    <cellStyle name="Normal 2 2 3 3 4 2 2 3" xfId="7987"/>
    <cellStyle name="Normal 2 2 3 3 4 2 3" xfId="5258"/>
    <cellStyle name="Normal 2 2 3 3 4 2 3 2" xfId="5259"/>
    <cellStyle name="Normal 2 2 3 3 4 2 3 2 2" xfId="7984"/>
    <cellStyle name="Normal 2 2 3 3 4 2 3 3" xfId="7985"/>
    <cellStyle name="Normal 2 2 3 3 4 2 4" xfId="5260"/>
    <cellStyle name="Normal 2 2 3 3 4 2 4 2" xfId="7983"/>
    <cellStyle name="Normal 2 2 3 3 4 2 5" xfId="7988"/>
    <cellStyle name="Normal 2 2 3 3 4 3" xfId="5261"/>
    <cellStyle name="Normal 2 2 3 3 4 3 2" xfId="5262"/>
    <cellStyle name="Normal 2 2 3 3 4 3 2 2" xfId="7981"/>
    <cellStyle name="Normal 2 2 3 3 4 3 3" xfId="7982"/>
    <cellStyle name="Normal 2 2 3 3 4 4" xfId="5263"/>
    <cellStyle name="Normal 2 2 3 3 4 4 2" xfId="5264"/>
    <cellStyle name="Normal 2 2 3 3 4 4 2 2" xfId="7979"/>
    <cellStyle name="Normal 2 2 3 3 4 4 3" xfId="7980"/>
    <cellStyle name="Normal 2 2 3 3 4 5" xfId="5265"/>
    <cellStyle name="Normal 2 2 3 3 4 5 2" xfId="7978"/>
    <cellStyle name="Normal 2 2 3 3 4 6" xfId="7989"/>
    <cellStyle name="Normal 2 2 3 3 5" xfId="5266"/>
    <cellStyle name="Normal 2 2 3 3 5 2" xfId="5267"/>
    <cellStyle name="Normal 2 2 3 3 5 2 2" xfId="5268"/>
    <cellStyle name="Normal 2 2 3 3 5 2 2 2" xfId="7975"/>
    <cellStyle name="Normal 2 2 3 3 5 2 3" xfId="7976"/>
    <cellStyle name="Normal 2 2 3 3 5 3" xfId="5269"/>
    <cellStyle name="Normal 2 2 3 3 5 3 2" xfId="5270"/>
    <cellStyle name="Normal 2 2 3 3 5 3 2 2" xfId="7973"/>
    <cellStyle name="Normal 2 2 3 3 5 3 3" xfId="7974"/>
    <cellStyle name="Normal 2 2 3 3 5 4" xfId="5271"/>
    <cellStyle name="Normal 2 2 3 3 5 4 2" xfId="7972"/>
    <cellStyle name="Normal 2 2 3 3 5 5" xfId="7977"/>
    <cellStyle name="Normal 2 2 3 3 6" xfId="5272"/>
    <cellStyle name="Normal 2 2 3 3 6 2" xfId="5273"/>
    <cellStyle name="Normal 2 2 3 3 6 2 2" xfId="7970"/>
    <cellStyle name="Normal 2 2 3 3 6 3" xfId="7971"/>
    <cellStyle name="Normal 2 2 3 3 7" xfId="5274"/>
    <cellStyle name="Normal 2 2 3 3 7 2" xfId="5275"/>
    <cellStyle name="Normal 2 2 3 3 7 2 2" xfId="7968"/>
    <cellStyle name="Normal 2 2 3 3 7 3" xfId="7969"/>
    <cellStyle name="Normal 2 2 3 3 8" xfId="5276"/>
    <cellStyle name="Normal 2 2 3 3 8 2" xfId="7967"/>
    <cellStyle name="Normal 2 2 3 3 9" xfId="8038"/>
    <cellStyle name="Normal 2 2 3 4" xfId="5277"/>
    <cellStyle name="Normal 2 2 3 4 2" xfId="5278"/>
    <cellStyle name="Normal 2 2 3 4 2 2" xfId="5279"/>
    <cellStyle name="Normal 2 2 3 4 2 2 2" xfId="5280"/>
    <cellStyle name="Normal 2 2 3 4 2 2 2 2" xfId="5281"/>
    <cellStyle name="Normal 2 2 3 4 2 2 2 2 2" xfId="5282"/>
    <cellStyle name="Normal 2 2 3 4 2 2 2 2 2 2" xfId="7961"/>
    <cellStyle name="Normal 2 2 3 4 2 2 2 2 3" xfId="7962"/>
    <cellStyle name="Normal 2 2 3 4 2 2 2 3" xfId="5283"/>
    <cellStyle name="Normal 2 2 3 4 2 2 2 3 2" xfId="5284"/>
    <cellStyle name="Normal 2 2 3 4 2 2 2 3 2 2" xfId="7959"/>
    <cellStyle name="Normal 2 2 3 4 2 2 2 3 3" xfId="7960"/>
    <cellStyle name="Normal 2 2 3 4 2 2 2 4" xfId="5285"/>
    <cellStyle name="Normal 2 2 3 4 2 2 2 4 2" xfId="7958"/>
    <cellStyle name="Normal 2 2 3 4 2 2 2 5" xfId="7963"/>
    <cellStyle name="Normal 2 2 3 4 2 2 3" xfId="5286"/>
    <cellStyle name="Normal 2 2 3 4 2 2 3 2" xfId="5287"/>
    <cellStyle name="Normal 2 2 3 4 2 2 3 2 2" xfId="7956"/>
    <cellStyle name="Normal 2 2 3 4 2 2 3 3" xfId="7957"/>
    <cellStyle name="Normal 2 2 3 4 2 2 4" xfId="5288"/>
    <cellStyle name="Normal 2 2 3 4 2 2 4 2" xfId="5289"/>
    <cellStyle name="Normal 2 2 3 4 2 2 4 2 2" xfId="7954"/>
    <cellStyle name="Normal 2 2 3 4 2 2 4 3" xfId="7955"/>
    <cellStyle name="Normal 2 2 3 4 2 2 5" xfId="5290"/>
    <cellStyle name="Normal 2 2 3 4 2 2 5 2" xfId="7953"/>
    <cellStyle name="Normal 2 2 3 4 2 2 6" xfId="7964"/>
    <cellStyle name="Normal 2 2 3 4 2 3" xfId="5291"/>
    <cellStyle name="Normal 2 2 3 4 2 3 2" xfId="5292"/>
    <cellStyle name="Normal 2 2 3 4 2 3 2 2" xfId="5293"/>
    <cellStyle name="Normal 2 2 3 4 2 3 2 2 2" xfId="7950"/>
    <cellStyle name="Normal 2 2 3 4 2 3 2 3" xfId="7951"/>
    <cellStyle name="Normal 2 2 3 4 2 3 3" xfId="5294"/>
    <cellStyle name="Normal 2 2 3 4 2 3 3 2" xfId="5295"/>
    <cellStyle name="Normal 2 2 3 4 2 3 3 2 2" xfId="7948"/>
    <cellStyle name="Normal 2 2 3 4 2 3 3 3" xfId="7949"/>
    <cellStyle name="Normal 2 2 3 4 2 3 4" xfId="5296"/>
    <cellStyle name="Normal 2 2 3 4 2 3 4 2" xfId="7947"/>
    <cellStyle name="Normal 2 2 3 4 2 3 5" xfId="7952"/>
    <cellStyle name="Normal 2 2 3 4 2 4" xfId="5297"/>
    <cellStyle name="Normal 2 2 3 4 2 4 2" xfId="5298"/>
    <cellStyle name="Normal 2 2 3 4 2 4 2 2" xfId="7945"/>
    <cellStyle name="Normal 2 2 3 4 2 4 3" xfId="7946"/>
    <cellStyle name="Normal 2 2 3 4 2 5" xfId="5299"/>
    <cellStyle name="Normal 2 2 3 4 2 5 2" xfId="5300"/>
    <cellStyle name="Normal 2 2 3 4 2 5 2 2" xfId="7943"/>
    <cellStyle name="Normal 2 2 3 4 2 5 3" xfId="7944"/>
    <cellStyle name="Normal 2 2 3 4 2 6" xfId="5301"/>
    <cellStyle name="Normal 2 2 3 4 2 6 2" xfId="7942"/>
    <cellStyle name="Normal 2 2 3 4 2 7" xfId="7965"/>
    <cellStyle name="Normal 2 2 3 4 3" xfId="5302"/>
    <cellStyle name="Normal 2 2 3 4 3 2" xfId="5303"/>
    <cellStyle name="Normal 2 2 3 4 3 2 2" xfId="5304"/>
    <cellStyle name="Normal 2 2 3 4 3 2 2 2" xfId="5305"/>
    <cellStyle name="Normal 2 2 3 4 3 2 2 2 2" xfId="5306"/>
    <cellStyle name="Normal 2 2 3 4 3 2 2 2 2 2" xfId="7937"/>
    <cellStyle name="Normal 2 2 3 4 3 2 2 2 3" xfId="7938"/>
    <cellStyle name="Normal 2 2 3 4 3 2 2 3" xfId="5307"/>
    <cellStyle name="Normal 2 2 3 4 3 2 2 3 2" xfId="5308"/>
    <cellStyle name="Normal 2 2 3 4 3 2 2 3 2 2" xfId="7935"/>
    <cellStyle name="Normal 2 2 3 4 3 2 2 3 3" xfId="7936"/>
    <cellStyle name="Normal 2 2 3 4 3 2 2 4" xfId="5309"/>
    <cellStyle name="Normal 2 2 3 4 3 2 2 4 2" xfId="7934"/>
    <cellStyle name="Normal 2 2 3 4 3 2 2 5" xfId="7939"/>
    <cellStyle name="Normal 2 2 3 4 3 2 3" xfId="5310"/>
    <cellStyle name="Normal 2 2 3 4 3 2 3 2" xfId="5311"/>
    <cellStyle name="Normal 2 2 3 4 3 2 3 2 2" xfId="7932"/>
    <cellStyle name="Normal 2 2 3 4 3 2 3 3" xfId="7933"/>
    <cellStyle name="Normal 2 2 3 4 3 2 4" xfId="5312"/>
    <cellStyle name="Normal 2 2 3 4 3 2 4 2" xfId="5313"/>
    <cellStyle name="Normal 2 2 3 4 3 2 4 2 2" xfId="7930"/>
    <cellStyle name="Normal 2 2 3 4 3 2 4 3" xfId="7931"/>
    <cellStyle name="Normal 2 2 3 4 3 2 5" xfId="5314"/>
    <cellStyle name="Normal 2 2 3 4 3 2 5 2" xfId="7929"/>
    <cellStyle name="Normal 2 2 3 4 3 2 6" xfId="7940"/>
    <cellStyle name="Normal 2 2 3 4 3 3" xfId="5315"/>
    <cellStyle name="Normal 2 2 3 4 3 3 2" xfId="5316"/>
    <cellStyle name="Normal 2 2 3 4 3 3 2 2" xfId="5317"/>
    <cellStyle name="Normal 2 2 3 4 3 3 2 2 2" xfId="7926"/>
    <cellStyle name="Normal 2 2 3 4 3 3 2 3" xfId="7927"/>
    <cellStyle name="Normal 2 2 3 4 3 3 3" xfId="5318"/>
    <cellStyle name="Normal 2 2 3 4 3 3 3 2" xfId="5319"/>
    <cellStyle name="Normal 2 2 3 4 3 3 3 2 2" xfId="7924"/>
    <cellStyle name="Normal 2 2 3 4 3 3 3 3" xfId="7925"/>
    <cellStyle name="Normal 2 2 3 4 3 3 4" xfId="5320"/>
    <cellStyle name="Normal 2 2 3 4 3 3 4 2" xfId="7923"/>
    <cellStyle name="Normal 2 2 3 4 3 3 5" xfId="7928"/>
    <cellStyle name="Normal 2 2 3 4 3 4" xfId="5321"/>
    <cellStyle name="Normal 2 2 3 4 3 4 2" xfId="5322"/>
    <cellStyle name="Normal 2 2 3 4 3 4 2 2" xfId="7921"/>
    <cellStyle name="Normal 2 2 3 4 3 4 3" xfId="7922"/>
    <cellStyle name="Normal 2 2 3 4 3 5" xfId="5323"/>
    <cellStyle name="Normal 2 2 3 4 3 5 2" xfId="5324"/>
    <cellStyle name="Normal 2 2 3 4 3 5 2 2" xfId="7919"/>
    <cellStyle name="Normal 2 2 3 4 3 5 3" xfId="7920"/>
    <cellStyle name="Normal 2 2 3 4 3 6" xfId="5325"/>
    <cellStyle name="Normal 2 2 3 4 3 6 2" xfId="7918"/>
    <cellStyle name="Normal 2 2 3 4 3 7" xfId="7941"/>
    <cellStyle name="Normal 2 2 3 4 4" xfId="5326"/>
    <cellStyle name="Normal 2 2 3 4 4 2" xfId="5327"/>
    <cellStyle name="Normal 2 2 3 4 4 2 2" xfId="5328"/>
    <cellStyle name="Normal 2 2 3 4 4 2 2 2" xfId="5329"/>
    <cellStyle name="Normal 2 2 3 4 4 2 2 2 2" xfId="7914"/>
    <cellStyle name="Normal 2 2 3 4 4 2 2 3" xfId="7915"/>
    <cellStyle name="Normal 2 2 3 4 4 2 3" xfId="5330"/>
    <cellStyle name="Normal 2 2 3 4 4 2 3 2" xfId="5331"/>
    <cellStyle name="Normal 2 2 3 4 4 2 3 2 2" xfId="7912"/>
    <cellStyle name="Normal 2 2 3 4 4 2 3 3" xfId="7913"/>
    <cellStyle name="Normal 2 2 3 4 4 2 4" xfId="5332"/>
    <cellStyle name="Normal 2 2 3 4 4 2 4 2" xfId="7911"/>
    <cellStyle name="Normal 2 2 3 4 4 2 5" xfId="7916"/>
    <cellStyle name="Normal 2 2 3 4 4 3" xfId="5333"/>
    <cellStyle name="Normal 2 2 3 4 4 3 2" xfId="5334"/>
    <cellStyle name="Normal 2 2 3 4 4 3 2 2" xfId="7909"/>
    <cellStyle name="Normal 2 2 3 4 4 3 3" xfId="7910"/>
    <cellStyle name="Normal 2 2 3 4 4 4" xfId="5335"/>
    <cellStyle name="Normal 2 2 3 4 4 4 2" xfId="5336"/>
    <cellStyle name="Normal 2 2 3 4 4 4 2 2" xfId="7907"/>
    <cellStyle name="Normal 2 2 3 4 4 4 3" xfId="7908"/>
    <cellStyle name="Normal 2 2 3 4 4 5" xfId="5337"/>
    <cellStyle name="Normal 2 2 3 4 4 5 2" xfId="7906"/>
    <cellStyle name="Normal 2 2 3 4 4 6" xfId="7917"/>
    <cellStyle name="Normal 2 2 3 4 5" xfId="5338"/>
    <cellStyle name="Normal 2 2 3 4 5 2" xfId="5339"/>
    <cellStyle name="Normal 2 2 3 4 5 2 2" xfId="5340"/>
    <cellStyle name="Normal 2 2 3 4 5 2 2 2" xfId="7903"/>
    <cellStyle name="Normal 2 2 3 4 5 2 3" xfId="7904"/>
    <cellStyle name="Normal 2 2 3 4 5 3" xfId="5341"/>
    <cellStyle name="Normal 2 2 3 4 5 3 2" xfId="5342"/>
    <cellStyle name="Normal 2 2 3 4 5 3 2 2" xfId="7901"/>
    <cellStyle name="Normal 2 2 3 4 5 3 3" xfId="7902"/>
    <cellStyle name="Normal 2 2 3 4 5 4" xfId="5343"/>
    <cellStyle name="Normal 2 2 3 4 5 4 2" xfId="7900"/>
    <cellStyle name="Normal 2 2 3 4 5 5" xfId="7905"/>
    <cellStyle name="Normal 2 2 3 4 6" xfId="5344"/>
    <cellStyle name="Normal 2 2 3 4 6 2" xfId="5345"/>
    <cellStyle name="Normal 2 2 3 4 6 2 2" xfId="7898"/>
    <cellStyle name="Normal 2 2 3 4 6 3" xfId="7899"/>
    <cellStyle name="Normal 2 2 3 4 7" xfId="5346"/>
    <cellStyle name="Normal 2 2 3 4 7 2" xfId="5347"/>
    <cellStyle name="Normal 2 2 3 4 7 2 2" xfId="7896"/>
    <cellStyle name="Normal 2 2 3 4 7 3" xfId="7897"/>
    <cellStyle name="Normal 2 2 3 4 8" xfId="5348"/>
    <cellStyle name="Normal 2 2 3 4 8 2" xfId="7895"/>
    <cellStyle name="Normal 2 2 3 4 9" xfId="7966"/>
    <cellStyle name="Normal 2 2 3 5" xfId="5349"/>
    <cellStyle name="Normal 2 2 3 5 2" xfId="5350"/>
    <cellStyle name="Normal 2 2 3 5 2 2" xfId="5351"/>
    <cellStyle name="Normal 2 2 3 5 2 2 2" xfId="5352"/>
    <cellStyle name="Normal 2 2 3 5 2 2 2 2" xfId="5353"/>
    <cellStyle name="Normal 2 2 3 5 2 2 2 2 2" xfId="7890"/>
    <cellStyle name="Normal 2 2 3 5 2 2 2 3" xfId="7891"/>
    <cellStyle name="Normal 2 2 3 5 2 2 3" xfId="5354"/>
    <cellStyle name="Normal 2 2 3 5 2 2 3 2" xfId="5355"/>
    <cellStyle name="Normal 2 2 3 5 2 2 3 2 2" xfId="7888"/>
    <cellStyle name="Normal 2 2 3 5 2 2 3 3" xfId="7889"/>
    <cellStyle name="Normal 2 2 3 5 2 2 4" xfId="5356"/>
    <cellStyle name="Normal 2 2 3 5 2 2 4 2" xfId="7887"/>
    <cellStyle name="Normal 2 2 3 5 2 2 5" xfId="7892"/>
    <cellStyle name="Normal 2 2 3 5 2 3" xfId="5357"/>
    <cellStyle name="Normal 2 2 3 5 2 3 2" xfId="5358"/>
    <cellStyle name="Normal 2 2 3 5 2 3 2 2" xfId="7885"/>
    <cellStyle name="Normal 2 2 3 5 2 3 3" xfId="7886"/>
    <cellStyle name="Normal 2 2 3 5 2 4" xfId="5359"/>
    <cellStyle name="Normal 2 2 3 5 2 4 2" xfId="5360"/>
    <cellStyle name="Normal 2 2 3 5 2 4 2 2" xfId="7883"/>
    <cellStyle name="Normal 2 2 3 5 2 4 3" xfId="7884"/>
    <cellStyle name="Normal 2 2 3 5 2 5" xfId="5361"/>
    <cellStyle name="Normal 2 2 3 5 2 5 2" xfId="7882"/>
    <cellStyle name="Normal 2 2 3 5 2 6" xfId="7893"/>
    <cellStyle name="Normal 2 2 3 5 3" xfId="7894"/>
    <cellStyle name="Normal 2 2 3 6" xfId="5362"/>
    <cellStyle name="Normal 2 2 3 6 2" xfId="5363"/>
    <cellStyle name="Normal 2 2 3 6 2 2" xfId="5364"/>
    <cellStyle name="Normal 2 2 3 6 2 2 2" xfId="5365"/>
    <cellStyle name="Normal 2 2 3 6 2 2 2 2" xfId="5366"/>
    <cellStyle name="Normal 2 2 3 6 2 2 2 2 2" xfId="7877"/>
    <cellStyle name="Normal 2 2 3 6 2 2 2 3" xfId="7878"/>
    <cellStyle name="Normal 2 2 3 6 2 2 3" xfId="5367"/>
    <cellStyle name="Normal 2 2 3 6 2 2 3 2" xfId="5368"/>
    <cellStyle name="Normal 2 2 3 6 2 2 3 2 2" xfId="7875"/>
    <cellStyle name="Normal 2 2 3 6 2 2 3 3" xfId="7876"/>
    <cellStyle name="Normal 2 2 3 6 2 2 4" xfId="5369"/>
    <cellStyle name="Normal 2 2 3 6 2 2 4 2" xfId="7874"/>
    <cellStyle name="Normal 2 2 3 6 2 2 5" xfId="7879"/>
    <cellStyle name="Normal 2 2 3 6 2 3" xfId="5370"/>
    <cellStyle name="Normal 2 2 3 6 2 3 2" xfId="5371"/>
    <cellStyle name="Normal 2 2 3 6 2 3 2 2" xfId="7872"/>
    <cellStyle name="Normal 2 2 3 6 2 3 3" xfId="7873"/>
    <cellStyle name="Normal 2 2 3 6 2 4" xfId="5372"/>
    <cellStyle name="Normal 2 2 3 6 2 4 2" xfId="5373"/>
    <cellStyle name="Normal 2 2 3 6 2 4 2 2" xfId="7870"/>
    <cellStyle name="Normal 2 2 3 6 2 4 3" xfId="7871"/>
    <cellStyle name="Normal 2 2 3 6 2 5" xfId="5374"/>
    <cellStyle name="Normal 2 2 3 6 2 5 2" xfId="7869"/>
    <cellStyle name="Normal 2 2 3 6 2 6" xfId="7880"/>
    <cellStyle name="Normal 2 2 3 6 3" xfId="5375"/>
    <cellStyle name="Normal 2 2 3 6 3 2" xfId="5376"/>
    <cellStyle name="Normal 2 2 3 6 3 2 2" xfId="5377"/>
    <cellStyle name="Normal 2 2 3 6 3 2 2 2" xfId="7866"/>
    <cellStyle name="Normal 2 2 3 6 3 2 3" xfId="7867"/>
    <cellStyle name="Normal 2 2 3 6 3 3" xfId="5378"/>
    <cellStyle name="Normal 2 2 3 6 3 3 2" xfId="5379"/>
    <cellStyle name="Normal 2 2 3 6 3 3 2 2" xfId="7864"/>
    <cellStyle name="Normal 2 2 3 6 3 3 3" xfId="7865"/>
    <cellStyle name="Normal 2 2 3 6 3 4" xfId="5380"/>
    <cellStyle name="Normal 2 2 3 6 3 4 2" xfId="7863"/>
    <cellStyle name="Normal 2 2 3 6 3 5" xfId="7868"/>
    <cellStyle name="Normal 2 2 3 6 4" xfId="5381"/>
    <cellStyle name="Normal 2 2 3 6 4 2" xfId="5382"/>
    <cellStyle name="Normal 2 2 3 6 4 2 2" xfId="7861"/>
    <cellStyle name="Normal 2 2 3 6 4 3" xfId="7862"/>
    <cellStyle name="Normal 2 2 3 6 5" xfId="5383"/>
    <cellStyle name="Normal 2 2 3 6 5 2" xfId="5384"/>
    <cellStyle name="Normal 2 2 3 6 5 2 2" xfId="7859"/>
    <cellStyle name="Normal 2 2 3 6 5 3" xfId="7860"/>
    <cellStyle name="Normal 2 2 3 6 6" xfId="5385"/>
    <cellStyle name="Normal 2 2 3 6 6 2" xfId="7858"/>
    <cellStyle name="Normal 2 2 3 6 7" xfId="7881"/>
    <cellStyle name="Normal 2 2 3 7" xfId="5386"/>
    <cellStyle name="Normal 2 2 3 7 2" xfId="5387"/>
    <cellStyle name="Normal 2 2 3 7 2 2" xfId="5388"/>
    <cellStyle name="Normal 2 2 3 7 2 2 2" xfId="5389"/>
    <cellStyle name="Normal 2 2 3 7 2 2 2 2" xfId="5390"/>
    <cellStyle name="Normal 2 2 3 7 2 2 2 2 2" xfId="7853"/>
    <cellStyle name="Normal 2 2 3 7 2 2 2 3" xfId="7854"/>
    <cellStyle name="Normal 2 2 3 7 2 2 3" xfId="5391"/>
    <cellStyle name="Normal 2 2 3 7 2 2 3 2" xfId="5392"/>
    <cellStyle name="Normal 2 2 3 7 2 2 3 2 2" xfId="7851"/>
    <cellStyle name="Normal 2 2 3 7 2 2 3 3" xfId="7852"/>
    <cellStyle name="Normal 2 2 3 7 2 2 4" xfId="5393"/>
    <cellStyle name="Normal 2 2 3 7 2 2 4 2" xfId="7850"/>
    <cellStyle name="Normal 2 2 3 7 2 2 5" xfId="7855"/>
    <cellStyle name="Normal 2 2 3 7 2 3" xfId="5394"/>
    <cellStyle name="Normal 2 2 3 7 2 3 2" xfId="5395"/>
    <cellStyle name="Normal 2 2 3 7 2 3 2 2" xfId="7848"/>
    <cellStyle name="Normal 2 2 3 7 2 3 3" xfId="7849"/>
    <cellStyle name="Normal 2 2 3 7 2 4" xfId="5396"/>
    <cellStyle name="Normal 2 2 3 7 2 4 2" xfId="5397"/>
    <cellStyle name="Normal 2 2 3 7 2 4 2 2" xfId="7846"/>
    <cellStyle name="Normal 2 2 3 7 2 4 3" xfId="7847"/>
    <cellStyle name="Normal 2 2 3 7 2 5" xfId="5398"/>
    <cellStyle name="Normal 2 2 3 7 2 5 2" xfId="7845"/>
    <cellStyle name="Normal 2 2 3 7 2 6" xfId="7856"/>
    <cellStyle name="Normal 2 2 3 7 3" xfId="5399"/>
    <cellStyle name="Normal 2 2 3 7 3 2" xfId="5400"/>
    <cellStyle name="Normal 2 2 3 7 3 2 2" xfId="5401"/>
    <cellStyle name="Normal 2 2 3 7 3 2 2 2" xfId="7842"/>
    <cellStyle name="Normal 2 2 3 7 3 2 3" xfId="7843"/>
    <cellStyle name="Normal 2 2 3 7 3 3" xfId="5402"/>
    <cellStyle name="Normal 2 2 3 7 3 3 2" xfId="5403"/>
    <cellStyle name="Normal 2 2 3 7 3 3 2 2" xfId="7840"/>
    <cellStyle name="Normal 2 2 3 7 3 3 3" xfId="7841"/>
    <cellStyle name="Normal 2 2 3 7 3 4" xfId="5404"/>
    <cellStyle name="Normal 2 2 3 7 3 4 2" xfId="7839"/>
    <cellStyle name="Normal 2 2 3 7 3 5" xfId="7844"/>
    <cellStyle name="Normal 2 2 3 7 4" xfId="5405"/>
    <cellStyle name="Normal 2 2 3 7 4 2" xfId="5406"/>
    <cellStyle name="Normal 2 2 3 7 4 2 2" xfId="7837"/>
    <cellStyle name="Normal 2 2 3 7 4 3" xfId="7838"/>
    <cellStyle name="Normal 2 2 3 7 5" xfId="5407"/>
    <cellStyle name="Normal 2 2 3 7 5 2" xfId="5408"/>
    <cellStyle name="Normal 2 2 3 7 5 2 2" xfId="7835"/>
    <cellStyle name="Normal 2 2 3 7 5 3" xfId="7836"/>
    <cellStyle name="Normal 2 2 3 7 6" xfId="5409"/>
    <cellStyle name="Normal 2 2 3 7 6 2" xfId="7834"/>
    <cellStyle name="Normal 2 2 3 7 7" xfId="7857"/>
    <cellStyle name="Normal 2 2 3 8" xfId="5410"/>
    <cellStyle name="Normal 2 2 3 8 2" xfId="5411"/>
    <cellStyle name="Normal 2 2 3 8 2 2" xfId="5412"/>
    <cellStyle name="Normal 2 2 3 8 2 2 2" xfId="5413"/>
    <cellStyle name="Normal 2 2 3 8 2 2 2 2" xfId="7830"/>
    <cellStyle name="Normal 2 2 3 8 2 2 3" xfId="7831"/>
    <cellStyle name="Normal 2 2 3 8 2 3" xfId="5414"/>
    <cellStyle name="Normal 2 2 3 8 2 3 2" xfId="5415"/>
    <cellStyle name="Normal 2 2 3 8 2 3 2 2" xfId="7828"/>
    <cellStyle name="Normal 2 2 3 8 2 3 3" xfId="7829"/>
    <cellStyle name="Normal 2 2 3 8 2 4" xfId="5416"/>
    <cellStyle name="Normal 2 2 3 8 2 4 2" xfId="7827"/>
    <cellStyle name="Normal 2 2 3 8 2 5" xfId="7832"/>
    <cellStyle name="Normal 2 2 3 8 3" xfId="5417"/>
    <cellStyle name="Normal 2 2 3 8 3 2" xfId="5418"/>
    <cellStyle name="Normal 2 2 3 8 3 2 2" xfId="7825"/>
    <cellStyle name="Normal 2 2 3 8 3 3" xfId="7826"/>
    <cellStyle name="Normal 2 2 3 8 4" xfId="5419"/>
    <cellStyle name="Normal 2 2 3 8 4 2" xfId="5420"/>
    <cellStyle name="Normal 2 2 3 8 4 2 2" xfId="7823"/>
    <cellStyle name="Normal 2 2 3 8 4 3" xfId="7824"/>
    <cellStyle name="Normal 2 2 3 8 5" xfId="5421"/>
    <cellStyle name="Normal 2 2 3 8 5 2" xfId="7822"/>
    <cellStyle name="Normal 2 2 3 8 6" xfId="7833"/>
    <cellStyle name="Normal 2 2 3 9" xfId="5422"/>
    <cellStyle name="Normal 2 2 3 9 2" xfId="5423"/>
    <cellStyle name="Normal 2 2 3 9 2 2" xfId="5424"/>
    <cellStyle name="Normal 2 2 3 9 2 2 2" xfId="7819"/>
    <cellStyle name="Normal 2 2 3 9 2 3" xfId="7820"/>
    <cellStyle name="Normal 2 2 3 9 3" xfId="5425"/>
    <cellStyle name="Normal 2 2 3 9 3 2" xfId="5426"/>
    <cellStyle name="Normal 2 2 3 9 3 2 2" xfId="7817"/>
    <cellStyle name="Normal 2 2 3 9 3 3" xfId="7818"/>
    <cellStyle name="Normal 2 2 3 9 4" xfId="5427"/>
    <cellStyle name="Normal 2 2 3 9 4 2" xfId="7816"/>
    <cellStyle name="Normal 2 2 3 9 5" xfId="7821"/>
    <cellStyle name="Normal 2 2 4" xfId="5428"/>
    <cellStyle name="Normal 2 2 4 2" xfId="7815"/>
    <cellStyle name="Normal 2 2 5" xfId="5429"/>
    <cellStyle name="Normal 2 2 5 2" xfId="7814"/>
    <cellStyle name="Normal 2 2 6" xfId="5430"/>
    <cellStyle name="Normal 2 2 6 2" xfId="7813"/>
    <cellStyle name="Normal 2 2 7" xfId="8241"/>
    <cellStyle name="Normal 2 3" xfId="5431"/>
    <cellStyle name="Normal 2 3 2" xfId="5432"/>
    <cellStyle name="Normal 2 3 2 2" xfId="7811"/>
    <cellStyle name="Normal 2 3 3" xfId="5433"/>
    <cellStyle name="Normal 2 3 3 2" xfId="7810"/>
    <cellStyle name="Normal 2 3 4" xfId="5434"/>
    <cellStyle name="Normal 2 3 4 2" xfId="7809"/>
    <cellStyle name="Normal 2 3 5" xfId="7812"/>
    <cellStyle name="Normal 2 4" xfId="5435"/>
    <cellStyle name="Normal 2 4 2" xfId="5436"/>
    <cellStyle name="Normal 2 4 2 2" xfId="7807"/>
    <cellStyle name="Normal 2 4 3" xfId="5437"/>
    <cellStyle name="Normal 2 4 3 2" xfId="7806"/>
    <cellStyle name="Normal 2 4 4" xfId="5438"/>
    <cellStyle name="Normal 2 4 4 2" xfId="7805"/>
    <cellStyle name="Normal 2 4 5" xfId="7808"/>
    <cellStyle name="Normal 2 5" xfId="5439"/>
    <cellStyle name="Normal 2 5 2" xfId="5440"/>
    <cellStyle name="Normal 2 5 2 2" xfId="7803"/>
    <cellStyle name="Normal 2 5 3" xfId="5441"/>
    <cellStyle name="Normal 2 5 3 2" xfId="5442"/>
    <cellStyle name="Normal 2 5 3 2 2" xfId="7801"/>
    <cellStyle name="Normal 2 5 3 3" xfId="7802"/>
    <cellStyle name="Normal 2 5 4" xfId="5443"/>
    <cellStyle name="Normal 2 5 4 2" xfId="5444"/>
    <cellStyle name="Normal 2 5 4 2 2" xfId="7799"/>
    <cellStyle name="Normal 2 5 4 3" xfId="5445"/>
    <cellStyle name="Normal 2 5 4 3 2" xfId="7798"/>
    <cellStyle name="Normal 2 5 4 4" xfId="7800"/>
    <cellStyle name="Normal 2 5 5" xfId="7804"/>
    <cellStyle name="Normal 2 6" xfId="5446"/>
    <cellStyle name="Normal 2 6 2" xfId="5447"/>
    <cellStyle name="Normal 2 6 2 2" xfId="7796"/>
    <cellStyle name="Normal 2 6 3" xfId="5448"/>
    <cellStyle name="Normal 2 6 3 2" xfId="7795"/>
    <cellStyle name="Normal 2 6 4" xfId="5449"/>
    <cellStyle name="Normal 2 6 4 2" xfId="5450"/>
    <cellStyle name="Normal 2 6 4 2 2" xfId="7793"/>
    <cellStyle name="Normal 2 6 4 3" xfId="5451"/>
    <cellStyle name="Normal 2 6 4 3 2" xfId="7792"/>
    <cellStyle name="Normal 2 6 4 4" xfId="7794"/>
    <cellStyle name="Normal 2 6 5" xfId="7797"/>
    <cellStyle name="Normal 2 7" xfId="5452"/>
    <cellStyle name="Normal 2 7 2" xfId="7791"/>
    <cellStyle name="Normal 2 8" xfId="5453"/>
    <cellStyle name="Normal 2 8 2" xfId="5454"/>
    <cellStyle name="Normal 2 8 2 2" xfId="7789"/>
    <cellStyle name="Normal 2 8 3" xfId="5455"/>
    <cellStyle name="Normal 2 8 3 2" xfId="5456"/>
    <cellStyle name="Normal 2 8 3 2 2" xfId="5457"/>
    <cellStyle name="Normal 2 8 3 2 2 2" xfId="5458"/>
    <cellStyle name="Normal 2 8 3 2 2 2 2" xfId="7785"/>
    <cellStyle name="Normal 2 8 3 2 2 3" xfId="7786"/>
    <cellStyle name="Normal 2 8 3 2 3" xfId="5459"/>
    <cellStyle name="Normal 2 8 3 2 3 2" xfId="5460"/>
    <cellStyle name="Normal 2 8 3 2 3 2 2" xfId="7783"/>
    <cellStyle name="Normal 2 8 3 2 3 3" xfId="7784"/>
    <cellStyle name="Normal 2 8 3 2 4" xfId="5461"/>
    <cellStyle name="Normal 2 8 3 2 4 2" xfId="7782"/>
    <cellStyle name="Normal 2 8 3 2 5" xfId="7787"/>
    <cellStyle name="Normal 2 8 3 3" xfId="5462"/>
    <cellStyle name="Normal 2 8 3 3 2" xfId="5463"/>
    <cellStyle name="Normal 2 8 3 3 2 2" xfId="7780"/>
    <cellStyle name="Normal 2 8 3 3 3" xfId="7781"/>
    <cellStyle name="Normal 2 8 3 4" xfId="5464"/>
    <cellStyle name="Normal 2 8 3 4 2" xfId="5465"/>
    <cellStyle name="Normal 2 8 3 4 2 2" xfId="7778"/>
    <cellStyle name="Normal 2 8 3 4 3" xfId="7779"/>
    <cellStyle name="Normal 2 8 3 5" xfId="5466"/>
    <cellStyle name="Normal 2 8 3 5 2" xfId="7777"/>
    <cellStyle name="Normal 2 8 3 6" xfId="7788"/>
    <cellStyle name="Normal 2 8 4" xfId="7790"/>
    <cellStyle name="Normal 2 9" xfId="5467"/>
    <cellStyle name="Normal 2 9 2" xfId="5468"/>
    <cellStyle name="Normal 2 9 2 2" xfId="7775"/>
    <cellStyle name="Normal 2 9 3" xfId="5469"/>
    <cellStyle name="Normal 2 9 3 2" xfId="5470"/>
    <cellStyle name="Normal 2 9 3 2 2" xfId="7773"/>
    <cellStyle name="Normal 2 9 3 3" xfId="5471"/>
    <cellStyle name="Normal 2 9 3 3 2" xfId="7772"/>
    <cellStyle name="Normal 2 9 3 4" xfId="7774"/>
    <cellStyle name="Normal 2 9 4" xfId="7776"/>
    <cellStyle name="Normal 2_Pasqyrat financiare DIXHI PRINT -AL shpk" xfId="5472"/>
    <cellStyle name="Normal 20" xfId="5473"/>
    <cellStyle name="Normal 20 2" xfId="7771"/>
    <cellStyle name="Normal 21" xfId="5474"/>
    <cellStyle name="Normal 21 2" xfId="5475"/>
    <cellStyle name="Normal 21 2 2" xfId="7769"/>
    <cellStyle name="Normal 21 2 3" xfId="9293"/>
    <cellStyle name="Normal 21 3" xfId="5476"/>
    <cellStyle name="Normal 21 3 2" xfId="7768"/>
    <cellStyle name="Normal 21 4" xfId="7770"/>
    <cellStyle name="Normal 22" xfId="5477"/>
    <cellStyle name="Normal 22 2" xfId="5478"/>
    <cellStyle name="Normal 22 2 2" xfId="7766"/>
    <cellStyle name="Normal 22 3" xfId="7767"/>
    <cellStyle name="Normal 23" xfId="5479"/>
    <cellStyle name="Normal 23 2" xfId="7765"/>
    <cellStyle name="Normal 24" xfId="6605"/>
    <cellStyle name="Normal 25" xfId="6607"/>
    <cellStyle name="Normal 26" xfId="6609"/>
    <cellStyle name="Normal 27" xfId="6611"/>
    <cellStyle name="Normal 28" xfId="6613"/>
    <cellStyle name="Normal 29" xfId="6615"/>
    <cellStyle name="Normal 3" xfId="5480"/>
    <cellStyle name="Normal 3 10" xfId="7764"/>
    <cellStyle name="Normal 3 2" xfId="5481"/>
    <cellStyle name="Normal 3 2 2" xfId="5482"/>
    <cellStyle name="Normal 3 2 2 2" xfId="7762"/>
    <cellStyle name="Normal 3 2 3" xfId="5483"/>
    <cellStyle name="Normal 3 2 3 2" xfId="7761"/>
    <cellStyle name="Normal 3 2 4" xfId="7763"/>
    <cellStyle name="Normal 3 3" xfId="5484"/>
    <cellStyle name="Normal 3 3 2" xfId="5485"/>
    <cellStyle name="Normal 3 3 2 2" xfId="5486"/>
    <cellStyle name="Normal 3 3 2 2 2" xfId="5487"/>
    <cellStyle name="Normal 3 3 2 2 2 2" xfId="7757"/>
    <cellStyle name="Normal 3 3 2 2 3" xfId="5488"/>
    <cellStyle name="Normal 3 3 2 2 3 2" xfId="7756"/>
    <cellStyle name="Normal 3 3 2 2 4" xfId="7758"/>
    <cellStyle name="Normal 3 3 2 3" xfId="5489"/>
    <cellStyle name="Normal 3 3 2 3 2" xfId="7755"/>
    <cellStyle name="Normal 3 3 2 4" xfId="5490"/>
    <cellStyle name="Normal 3 3 2 4 2" xfId="5491"/>
    <cellStyle name="Normal 3 3 2 4 2 2" xfId="7753"/>
    <cellStyle name="Normal 3 3 2 4 3" xfId="7754"/>
    <cellStyle name="Normal 3 3 2 5" xfId="5492"/>
    <cellStyle name="Normal 3 3 2 5 2" xfId="5493"/>
    <cellStyle name="Normal 3 3 2 5 2 2" xfId="7751"/>
    <cellStyle name="Normal 3 3 2 5 3" xfId="7752"/>
    <cellStyle name="Normal 3 3 2 6" xfId="5494"/>
    <cellStyle name="Normal 3 3 2 6 2" xfId="5495"/>
    <cellStyle name="Normal 3 3 2 6 2 2" xfId="7749"/>
    <cellStyle name="Normal 3 3 2 6 3" xfId="5496"/>
    <cellStyle name="Normal 3 3 2 6 3 2" xfId="7748"/>
    <cellStyle name="Normal 3 3 2 6 4" xfId="7750"/>
    <cellStyle name="Normal 3 3 2 7" xfId="7759"/>
    <cellStyle name="Normal 3 3 3" xfId="5497"/>
    <cellStyle name="Normal 3 3 3 2" xfId="5498"/>
    <cellStyle name="Normal 3 3 3 2 2" xfId="7746"/>
    <cellStyle name="Normal 3 3 3 3" xfId="5499"/>
    <cellStyle name="Normal 3 3 3 3 2" xfId="7745"/>
    <cellStyle name="Normal 3 3 3 4" xfId="7747"/>
    <cellStyle name="Normal 3 3 4" xfId="7760"/>
    <cellStyle name="Normal 3 4" xfId="5500"/>
    <cellStyle name="Normal 3 4 2" xfId="5501"/>
    <cellStyle name="Normal 3 4 2 2" xfId="7743"/>
    <cellStyle name="Normal 3 4 3" xfId="5502"/>
    <cellStyle name="Normal 3 4 3 2" xfId="7742"/>
    <cellStyle name="Normal 3 4 4" xfId="5503"/>
    <cellStyle name="Normal 3 4 4 2" xfId="7741"/>
    <cellStyle name="Normal 3 4 5" xfId="5504"/>
    <cellStyle name="Normal 3 4 5 2" xfId="5505"/>
    <cellStyle name="Normal 3 4 5 2 2" xfId="7739"/>
    <cellStyle name="Normal 3 4 5 3" xfId="5506"/>
    <cellStyle name="Normal 3 4 5 3 2" xfId="7738"/>
    <cellStyle name="Normal 3 4 5 4" xfId="5507"/>
    <cellStyle name="Normal 3 4 5 4 2" xfId="7737"/>
    <cellStyle name="Normal 3 4 5 5" xfId="5508"/>
    <cellStyle name="Normal 3 4 5 5 2" xfId="7736"/>
    <cellStyle name="Normal 3 4 5 6" xfId="5509"/>
    <cellStyle name="Normal 3 4 5 6 2" xfId="7735"/>
    <cellStyle name="Normal 3 4 5 7" xfId="7740"/>
    <cellStyle name="Normal 3 4 6" xfId="5510"/>
    <cellStyle name="Normal 3 4 6 2" xfId="7734"/>
    <cellStyle name="Normal 3 4 7" xfId="7744"/>
    <cellStyle name="Normal 3 5" xfId="5511"/>
    <cellStyle name="Normal 3 5 2" xfId="5512"/>
    <cellStyle name="Normal 3 5 2 2" xfId="7732"/>
    <cellStyle name="Normal 3 5 3" xfId="5513"/>
    <cellStyle name="Normal 3 5 3 2" xfId="7731"/>
    <cellStyle name="Normal 3 5 4" xfId="5514"/>
    <cellStyle name="Normal 3 5 4 2" xfId="7730"/>
    <cellStyle name="Normal 3 5 5" xfId="5515"/>
    <cellStyle name="Normal 3 5 5 2" xfId="7729"/>
    <cellStyle name="Normal 3 5 6" xfId="5516"/>
    <cellStyle name="Normal 3 5 6 2" xfId="5517"/>
    <cellStyle name="Normal 3 5 6 2 2" xfId="7727"/>
    <cellStyle name="Normal 3 5 6 3" xfId="5518"/>
    <cellStyle name="Normal 3 5 6 3 2" xfId="7726"/>
    <cellStyle name="Normal 3 5 6 4" xfId="5519"/>
    <cellStyle name="Normal 3 5 6 4 2" xfId="7725"/>
    <cellStyle name="Normal 3 5 6 5" xfId="7728"/>
    <cellStyle name="Normal 3 5 7" xfId="5520"/>
    <cellStyle name="Normal 3 5 7 2" xfId="5521"/>
    <cellStyle name="Normal 3 5 7 2 2" xfId="7723"/>
    <cellStyle name="Normal 3 5 7 3" xfId="5522"/>
    <cellStyle name="Normal 3 5 7 3 2" xfId="7722"/>
    <cellStyle name="Normal 3 5 7 4" xfId="7724"/>
    <cellStyle name="Normal 3 5 8" xfId="5523"/>
    <cellStyle name="Normal 3 5 8 2" xfId="5524"/>
    <cellStyle name="Normal 3 5 8 2 2" xfId="7720"/>
    <cellStyle name="Normal 3 5 8 3" xfId="5525"/>
    <cellStyle name="Normal 3 5 8 3 2" xfId="7719"/>
    <cellStyle name="Normal 3 5 8 4" xfId="7721"/>
    <cellStyle name="Normal 3 5 9" xfId="7733"/>
    <cellStyle name="Normal 3 6" xfId="5526"/>
    <cellStyle name="Normal 3 6 2" xfId="5527"/>
    <cellStyle name="Normal 3 6 2 2" xfId="7717"/>
    <cellStyle name="Normal 3 6 3" xfId="5528"/>
    <cellStyle name="Normal 3 6 3 2" xfId="7716"/>
    <cellStyle name="Normal 3 6 4" xfId="5529"/>
    <cellStyle name="Normal 3 6 4 2" xfId="7715"/>
    <cellStyle name="Normal 3 6 5" xfId="5530"/>
    <cellStyle name="Normal 3 6 5 2" xfId="7714"/>
    <cellStyle name="Normal 3 6 6" xfId="7718"/>
    <cellStyle name="Normal 3 7" xfId="5531"/>
    <cellStyle name="Normal 3 7 2" xfId="7713"/>
    <cellStyle name="Normal 3 8" xfId="5532"/>
    <cellStyle name="Normal 3 8 2" xfId="5533"/>
    <cellStyle name="Normal 3 8 2 2" xfId="7711"/>
    <cellStyle name="Normal 3 8 3" xfId="5534"/>
    <cellStyle name="Normal 3 8 3 2" xfId="5535"/>
    <cellStyle name="Normal 3 8 3 2 2" xfId="7709"/>
    <cellStyle name="Normal 3 8 3 3" xfId="5536"/>
    <cellStyle name="Normal 3 8 3 3 2" xfId="7708"/>
    <cellStyle name="Normal 3 8 3 4" xfId="7710"/>
    <cellStyle name="Normal 3 8 4" xfId="7712"/>
    <cellStyle name="Normal 3 9" xfId="5537"/>
    <cellStyle name="Normal 3 9 2" xfId="5538"/>
    <cellStyle name="Normal 3 9 2 2" xfId="5539"/>
    <cellStyle name="Normal 3 9 2 2 2" xfId="7705"/>
    <cellStyle name="Normal 3 9 2 3" xfId="5540"/>
    <cellStyle name="Normal 3 9 2 3 2" xfId="7704"/>
    <cellStyle name="Normal 3 9 2 4" xfId="7706"/>
    <cellStyle name="Normal 3 9 3" xfId="5541"/>
    <cellStyle name="Normal 3 9 3 2" xfId="7703"/>
    <cellStyle name="Normal 3 9 4" xfId="5542"/>
    <cellStyle name="Normal 3 9 4 2" xfId="7702"/>
    <cellStyle name="Normal 3 9 5" xfId="5543"/>
    <cellStyle name="Normal 3 9 5 2" xfId="7701"/>
    <cellStyle name="Normal 3 9 6" xfId="7707"/>
    <cellStyle name="Normal 30" xfId="9235"/>
    <cellStyle name="Normal 4" xfId="5544"/>
    <cellStyle name="Normal 4 2" xfId="5545"/>
    <cellStyle name="Normal 4 2 2" xfId="5546"/>
    <cellStyle name="Normal 4 2 2 2" xfId="7698"/>
    <cellStyle name="Normal 4 2 3" xfId="5547"/>
    <cellStyle name="Normal 4 2 3 2" xfId="7697"/>
    <cellStyle name="Normal 4 2 4" xfId="7699"/>
    <cellStyle name="Normal 4 3" xfId="5548"/>
    <cellStyle name="Normal 4 3 2" xfId="5549"/>
    <cellStyle name="Normal 4 3 2 10" xfId="5550"/>
    <cellStyle name="Normal 4 3 2 10 2" xfId="7694"/>
    <cellStyle name="Normal 4 3 2 11" xfId="7695"/>
    <cellStyle name="Normal 4 3 2 2" xfId="5551"/>
    <cellStyle name="Normal 4 3 2 2 2" xfId="5552"/>
    <cellStyle name="Normal 4 3 2 2 2 2" xfId="5553"/>
    <cellStyle name="Normal 4 3 2 2 2 2 2" xfId="5554"/>
    <cellStyle name="Normal 4 3 2 2 2 2 2 2" xfId="5555"/>
    <cellStyle name="Normal 4 3 2 2 2 2 2 2 2" xfId="5556"/>
    <cellStyle name="Normal 4 3 2 2 2 2 2 2 2 2" xfId="7688"/>
    <cellStyle name="Normal 4 3 2 2 2 2 2 2 3" xfId="7689"/>
    <cellStyle name="Normal 4 3 2 2 2 2 2 3" xfId="5557"/>
    <cellStyle name="Normal 4 3 2 2 2 2 2 3 2" xfId="5558"/>
    <cellStyle name="Normal 4 3 2 2 2 2 2 3 2 2" xfId="7686"/>
    <cellStyle name="Normal 4 3 2 2 2 2 2 3 3" xfId="7687"/>
    <cellStyle name="Normal 4 3 2 2 2 2 2 4" xfId="5559"/>
    <cellStyle name="Normal 4 3 2 2 2 2 2 4 2" xfId="7685"/>
    <cellStyle name="Normal 4 3 2 2 2 2 2 5" xfId="7690"/>
    <cellStyle name="Normal 4 3 2 2 2 2 3" xfId="5560"/>
    <cellStyle name="Normal 4 3 2 2 2 2 3 2" xfId="5561"/>
    <cellStyle name="Normal 4 3 2 2 2 2 3 2 2" xfId="7683"/>
    <cellStyle name="Normal 4 3 2 2 2 2 3 3" xfId="7684"/>
    <cellStyle name="Normal 4 3 2 2 2 2 4" xfId="5562"/>
    <cellStyle name="Normal 4 3 2 2 2 2 4 2" xfId="5563"/>
    <cellStyle name="Normal 4 3 2 2 2 2 4 2 2" xfId="7681"/>
    <cellStyle name="Normal 4 3 2 2 2 2 4 3" xfId="7682"/>
    <cellStyle name="Normal 4 3 2 2 2 2 5" xfId="5564"/>
    <cellStyle name="Normal 4 3 2 2 2 2 5 2" xfId="7680"/>
    <cellStyle name="Normal 4 3 2 2 2 2 6" xfId="7691"/>
    <cellStyle name="Normal 4 3 2 2 2 3" xfId="5565"/>
    <cellStyle name="Normal 4 3 2 2 2 3 2" xfId="5566"/>
    <cellStyle name="Normal 4 3 2 2 2 3 2 2" xfId="5567"/>
    <cellStyle name="Normal 4 3 2 2 2 3 2 2 2" xfId="7677"/>
    <cellStyle name="Normal 4 3 2 2 2 3 2 3" xfId="7678"/>
    <cellStyle name="Normal 4 3 2 2 2 3 3" xfId="5568"/>
    <cellStyle name="Normal 4 3 2 2 2 3 3 2" xfId="5569"/>
    <cellStyle name="Normal 4 3 2 2 2 3 3 2 2" xfId="7675"/>
    <cellStyle name="Normal 4 3 2 2 2 3 3 3" xfId="7676"/>
    <cellStyle name="Normal 4 3 2 2 2 3 4" xfId="5570"/>
    <cellStyle name="Normal 4 3 2 2 2 3 4 2" xfId="7674"/>
    <cellStyle name="Normal 4 3 2 2 2 3 5" xfId="7679"/>
    <cellStyle name="Normal 4 3 2 2 2 4" xfId="5571"/>
    <cellStyle name="Normal 4 3 2 2 2 4 2" xfId="5572"/>
    <cellStyle name="Normal 4 3 2 2 2 4 2 2" xfId="7672"/>
    <cellStyle name="Normal 4 3 2 2 2 4 3" xfId="7673"/>
    <cellStyle name="Normal 4 3 2 2 2 5" xfId="5573"/>
    <cellStyle name="Normal 4 3 2 2 2 5 2" xfId="5574"/>
    <cellStyle name="Normal 4 3 2 2 2 5 2 2" xfId="7670"/>
    <cellStyle name="Normal 4 3 2 2 2 5 3" xfId="7671"/>
    <cellStyle name="Normal 4 3 2 2 2 6" xfId="5575"/>
    <cellStyle name="Normal 4 3 2 2 2 6 2" xfId="7669"/>
    <cellStyle name="Normal 4 3 2 2 2 7" xfId="7692"/>
    <cellStyle name="Normal 4 3 2 2 3" xfId="5576"/>
    <cellStyle name="Normal 4 3 2 2 3 2" xfId="5577"/>
    <cellStyle name="Normal 4 3 2 2 3 2 2" xfId="5578"/>
    <cellStyle name="Normal 4 3 2 2 3 2 2 2" xfId="5579"/>
    <cellStyle name="Normal 4 3 2 2 3 2 2 2 2" xfId="5580"/>
    <cellStyle name="Normal 4 3 2 2 3 2 2 2 2 2" xfId="7664"/>
    <cellStyle name="Normal 4 3 2 2 3 2 2 2 3" xfId="7665"/>
    <cellStyle name="Normal 4 3 2 2 3 2 2 3" xfId="5581"/>
    <cellStyle name="Normal 4 3 2 2 3 2 2 3 2" xfId="5582"/>
    <cellStyle name="Normal 4 3 2 2 3 2 2 3 2 2" xfId="7662"/>
    <cellStyle name="Normal 4 3 2 2 3 2 2 3 3" xfId="7663"/>
    <cellStyle name="Normal 4 3 2 2 3 2 2 4" xfId="5583"/>
    <cellStyle name="Normal 4 3 2 2 3 2 2 4 2" xfId="7661"/>
    <cellStyle name="Normal 4 3 2 2 3 2 2 5" xfId="7666"/>
    <cellStyle name="Normal 4 3 2 2 3 2 3" xfId="5584"/>
    <cellStyle name="Normal 4 3 2 2 3 2 3 2" xfId="5585"/>
    <cellStyle name="Normal 4 3 2 2 3 2 3 2 2" xfId="7659"/>
    <cellStyle name="Normal 4 3 2 2 3 2 3 3" xfId="7660"/>
    <cellStyle name="Normal 4 3 2 2 3 2 4" xfId="5586"/>
    <cellStyle name="Normal 4 3 2 2 3 2 4 2" xfId="5587"/>
    <cellStyle name="Normal 4 3 2 2 3 2 4 2 2" xfId="7657"/>
    <cellStyle name="Normal 4 3 2 2 3 2 4 3" xfId="7658"/>
    <cellStyle name="Normal 4 3 2 2 3 2 5" xfId="5588"/>
    <cellStyle name="Normal 4 3 2 2 3 2 5 2" xfId="7656"/>
    <cellStyle name="Normal 4 3 2 2 3 2 6" xfId="7667"/>
    <cellStyle name="Normal 4 3 2 2 3 3" xfId="5589"/>
    <cellStyle name="Normal 4 3 2 2 3 3 2" xfId="5590"/>
    <cellStyle name="Normal 4 3 2 2 3 3 2 2" xfId="5591"/>
    <cellStyle name="Normal 4 3 2 2 3 3 2 2 2" xfId="7653"/>
    <cellStyle name="Normal 4 3 2 2 3 3 2 3" xfId="7654"/>
    <cellStyle name="Normal 4 3 2 2 3 3 3" xfId="5592"/>
    <cellStyle name="Normal 4 3 2 2 3 3 3 2" xfId="5593"/>
    <cellStyle name="Normal 4 3 2 2 3 3 3 2 2" xfId="7651"/>
    <cellStyle name="Normal 4 3 2 2 3 3 3 3" xfId="7652"/>
    <cellStyle name="Normal 4 3 2 2 3 3 4" xfId="5594"/>
    <cellStyle name="Normal 4 3 2 2 3 3 4 2" xfId="7650"/>
    <cellStyle name="Normal 4 3 2 2 3 3 5" xfId="7655"/>
    <cellStyle name="Normal 4 3 2 2 3 4" xfId="5595"/>
    <cellStyle name="Normal 4 3 2 2 3 4 2" xfId="5596"/>
    <cellStyle name="Normal 4 3 2 2 3 4 2 2" xfId="7648"/>
    <cellStyle name="Normal 4 3 2 2 3 4 3" xfId="7649"/>
    <cellStyle name="Normal 4 3 2 2 3 5" xfId="5597"/>
    <cellStyle name="Normal 4 3 2 2 3 5 2" xfId="5598"/>
    <cellStyle name="Normal 4 3 2 2 3 5 2 2" xfId="7646"/>
    <cellStyle name="Normal 4 3 2 2 3 5 3" xfId="7647"/>
    <cellStyle name="Normal 4 3 2 2 3 6" xfId="5599"/>
    <cellStyle name="Normal 4 3 2 2 3 6 2" xfId="7645"/>
    <cellStyle name="Normal 4 3 2 2 3 7" xfId="7668"/>
    <cellStyle name="Normal 4 3 2 2 4" xfId="5600"/>
    <cellStyle name="Normal 4 3 2 2 4 2" xfId="5601"/>
    <cellStyle name="Normal 4 3 2 2 4 2 2" xfId="5602"/>
    <cellStyle name="Normal 4 3 2 2 4 2 2 2" xfId="5603"/>
    <cellStyle name="Normal 4 3 2 2 4 2 2 2 2" xfId="7641"/>
    <cellStyle name="Normal 4 3 2 2 4 2 2 3" xfId="7642"/>
    <cellStyle name="Normal 4 3 2 2 4 2 3" xfId="5604"/>
    <cellStyle name="Normal 4 3 2 2 4 2 3 2" xfId="5605"/>
    <cellStyle name="Normal 4 3 2 2 4 2 3 2 2" xfId="7639"/>
    <cellStyle name="Normal 4 3 2 2 4 2 3 3" xfId="7640"/>
    <cellStyle name="Normal 4 3 2 2 4 2 4" xfId="5606"/>
    <cellStyle name="Normal 4 3 2 2 4 2 4 2" xfId="7638"/>
    <cellStyle name="Normal 4 3 2 2 4 2 5" xfId="7643"/>
    <cellStyle name="Normal 4 3 2 2 4 3" xfId="5607"/>
    <cellStyle name="Normal 4 3 2 2 4 3 2" xfId="5608"/>
    <cellStyle name="Normal 4 3 2 2 4 3 2 2" xfId="7636"/>
    <cellStyle name="Normal 4 3 2 2 4 3 3" xfId="7637"/>
    <cellStyle name="Normal 4 3 2 2 4 4" xfId="5609"/>
    <cellStyle name="Normal 4 3 2 2 4 4 2" xfId="5610"/>
    <cellStyle name="Normal 4 3 2 2 4 4 2 2" xfId="7634"/>
    <cellStyle name="Normal 4 3 2 2 4 4 3" xfId="7635"/>
    <cellStyle name="Normal 4 3 2 2 4 5" xfId="5611"/>
    <cellStyle name="Normal 4 3 2 2 4 5 2" xfId="7633"/>
    <cellStyle name="Normal 4 3 2 2 4 6" xfId="7644"/>
    <cellStyle name="Normal 4 3 2 2 5" xfId="5612"/>
    <cellStyle name="Normal 4 3 2 2 5 2" xfId="5613"/>
    <cellStyle name="Normal 4 3 2 2 5 2 2" xfId="5614"/>
    <cellStyle name="Normal 4 3 2 2 5 2 2 2" xfId="7630"/>
    <cellStyle name="Normal 4 3 2 2 5 2 3" xfId="7631"/>
    <cellStyle name="Normal 4 3 2 2 5 3" xfId="5615"/>
    <cellStyle name="Normal 4 3 2 2 5 3 2" xfId="5616"/>
    <cellStyle name="Normal 4 3 2 2 5 3 2 2" xfId="7628"/>
    <cellStyle name="Normal 4 3 2 2 5 3 3" xfId="7629"/>
    <cellStyle name="Normal 4 3 2 2 5 4" xfId="5617"/>
    <cellStyle name="Normal 4 3 2 2 5 4 2" xfId="7627"/>
    <cellStyle name="Normal 4 3 2 2 5 5" xfId="7632"/>
    <cellStyle name="Normal 4 3 2 2 6" xfId="5618"/>
    <cellStyle name="Normal 4 3 2 2 6 2" xfId="5619"/>
    <cellStyle name="Normal 4 3 2 2 6 2 2" xfId="7625"/>
    <cellStyle name="Normal 4 3 2 2 6 3" xfId="7626"/>
    <cellStyle name="Normal 4 3 2 2 7" xfId="5620"/>
    <cellStyle name="Normal 4 3 2 2 7 2" xfId="5621"/>
    <cellStyle name="Normal 4 3 2 2 7 2 2" xfId="7623"/>
    <cellStyle name="Normal 4 3 2 2 7 3" xfId="7624"/>
    <cellStyle name="Normal 4 3 2 2 8" xfId="5622"/>
    <cellStyle name="Normal 4 3 2 2 8 2" xfId="7622"/>
    <cellStyle name="Normal 4 3 2 2 9" xfId="7693"/>
    <cellStyle name="Normal 4 3 2 3" xfId="5623"/>
    <cellStyle name="Normal 4 3 2 3 2" xfId="5624"/>
    <cellStyle name="Normal 4 3 2 3 2 2" xfId="5625"/>
    <cellStyle name="Normal 4 3 2 3 2 2 2" xfId="5626"/>
    <cellStyle name="Normal 4 3 2 3 2 2 2 2" xfId="5627"/>
    <cellStyle name="Normal 4 3 2 3 2 2 2 2 2" xfId="7617"/>
    <cellStyle name="Normal 4 3 2 3 2 2 2 3" xfId="7618"/>
    <cellStyle name="Normal 4 3 2 3 2 2 3" xfId="5628"/>
    <cellStyle name="Normal 4 3 2 3 2 2 3 2" xfId="5629"/>
    <cellStyle name="Normal 4 3 2 3 2 2 3 2 2" xfId="7615"/>
    <cellStyle name="Normal 4 3 2 3 2 2 3 3" xfId="7616"/>
    <cellStyle name="Normal 4 3 2 3 2 2 4" xfId="5630"/>
    <cellStyle name="Normal 4 3 2 3 2 2 4 2" xfId="7614"/>
    <cellStyle name="Normal 4 3 2 3 2 2 5" xfId="7619"/>
    <cellStyle name="Normal 4 3 2 3 2 3" xfId="5631"/>
    <cellStyle name="Normal 4 3 2 3 2 3 2" xfId="5632"/>
    <cellStyle name="Normal 4 3 2 3 2 3 2 2" xfId="7612"/>
    <cellStyle name="Normal 4 3 2 3 2 3 3" xfId="7613"/>
    <cellStyle name="Normal 4 3 2 3 2 4" xfId="5633"/>
    <cellStyle name="Normal 4 3 2 3 2 4 2" xfId="5634"/>
    <cellStyle name="Normal 4 3 2 3 2 4 2 2" xfId="7610"/>
    <cellStyle name="Normal 4 3 2 3 2 4 3" xfId="7611"/>
    <cellStyle name="Normal 4 3 2 3 2 5" xfId="5635"/>
    <cellStyle name="Normal 4 3 2 3 2 5 2" xfId="7609"/>
    <cellStyle name="Normal 4 3 2 3 2 6" xfId="7620"/>
    <cellStyle name="Normal 4 3 2 3 3" xfId="5636"/>
    <cellStyle name="Normal 4 3 2 3 3 2" xfId="5637"/>
    <cellStyle name="Normal 4 3 2 3 3 2 2" xfId="5638"/>
    <cellStyle name="Normal 4 3 2 3 3 2 2 2" xfId="7606"/>
    <cellStyle name="Normal 4 3 2 3 3 2 3" xfId="7607"/>
    <cellStyle name="Normal 4 3 2 3 3 3" xfId="5639"/>
    <cellStyle name="Normal 4 3 2 3 3 3 2" xfId="5640"/>
    <cellStyle name="Normal 4 3 2 3 3 3 2 2" xfId="7604"/>
    <cellStyle name="Normal 4 3 2 3 3 3 3" xfId="7605"/>
    <cellStyle name="Normal 4 3 2 3 3 4" xfId="5641"/>
    <cellStyle name="Normal 4 3 2 3 3 4 2" xfId="7603"/>
    <cellStyle name="Normal 4 3 2 3 3 5" xfId="7608"/>
    <cellStyle name="Normal 4 3 2 3 4" xfId="5642"/>
    <cellStyle name="Normal 4 3 2 3 4 2" xfId="5643"/>
    <cellStyle name="Normal 4 3 2 3 4 2 2" xfId="7601"/>
    <cellStyle name="Normal 4 3 2 3 4 3" xfId="7602"/>
    <cellStyle name="Normal 4 3 2 3 5" xfId="5644"/>
    <cellStyle name="Normal 4 3 2 3 5 2" xfId="5645"/>
    <cellStyle name="Normal 4 3 2 3 5 2 2" xfId="7599"/>
    <cellStyle name="Normal 4 3 2 3 5 3" xfId="7600"/>
    <cellStyle name="Normal 4 3 2 3 6" xfId="5646"/>
    <cellStyle name="Normal 4 3 2 3 6 2" xfId="7598"/>
    <cellStyle name="Normal 4 3 2 3 7" xfId="7621"/>
    <cellStyle name="Normal 4 3 2 4" xfId="5647"/>
    <cellStyle name="Normal 4 3 2 4 2" xfId="5648"/>
    <cellStyle name="Normal 4 3 2 4 2 2" xfId="5649"/>
    <cellStyle name="Normal 4 3 2 4 2 2 2" xfId="5650"/>
    <cellStyle name="Normal 4 3 2 4 2 2 2 2" xfId="5651"/>
    <cellStyle name="Normal 4 3 2 4 2 2 2 2 2" xfId="7593"/>
    <cellStyle name="Normal 4 3 2 4 2 2 2 3" xfId="7594"/>
    <cellStyle name="Normal 4 3 2 4 2 2 3" xfId="5652"/>
    <cellStyle name="Normal 4 3 2 4 2 2 3 2" xfId="5653"/>
    <cellStyle name="Normal 4 3 2 4 2 2 3 2 2" xfId="7591"/>
    <cellStyle name="Normal 4 3 2 4 2 2 3 3" xfId="7592"/>
    <cellStyle name="Normal 4 3 2 4 2 2 4" xfId="5654"/>
    <cellStyle name="Normal 4 3 2 4 2 2 4 2" xfId="7590"/>
    <cellStyle name="Normal 4 3 2 4 2 2 5" xfId="7595"/>
    <cellStyle name="Normal 4 3 2 4 2 3" xfId="5655"/>
    <cellStyle name="Normal 4 3 2 4 2 3 2" xfId="5656"/>
    <cellStyle name="Normal 4 3 2 4 2 3 2 2" xfId="7588"/>
    <cellStyle name="Normal 4 3 2 4 2 3 3" xfId="7589"/>
    <cellStyle name="Normal 4 3 2 4 2 4" xfId="5657"/>
    <cellStyle name="Normal 4 3 2 4 2 4 2" xfId="5658"/>
    <cellStyle name="Normal 4 3 2 4 2 4 2 2" xfId="7586"/>
    <cellStyle name="Normal 4 3 2 4 2 4 3" xfId="7587"/>
    <cellStyle name="Normal 4 3 2 4 2 5" xfId="5659"/>
    <cellStyle name="Normal 4 3 2 4 2 5 2" xfId="7585"/>
    <cellStyle name="Normal 4 3 2 4 2 6" xfId="7596"/>
    <cellStyle name="Normal 4 3 2 4 3" xfId="5660"/>
    <cellStyle name="Normal 4 3 2 4 3 2" xfId="5661"/>
    <cellStyle name="Normal 4 3 2 4 3 2 2" xfId="5662"/>
    <cellStyle name="Normal 4 3 2 4 3 2 2 2" xfId="7582"/>
    <cellStyle name="Normal 4 3 2 4 3 2 3" xfId="7583"/>
    <cellStyle name="Normal 4 3 2 4 3 3" xfId="5663"/>
    <cellStyle name="Normal 4 3 2 4 3 3 2" xfId="5664"/>
    <cellStyle name="Normal 4 3 2 4 3 3 2 2" xfId="7580"/>
    <cellStyle name="Normal 4 3 2 4 3 3 3" xfId="7581"/>
    <cellStyle name="Normal 4 3 2 4 3 4" xfId="5665"/>
    <cellStyle name="Normal 4 3 2 4 3 4 2" xfId="7579"/>
    <cellStyle name="Normal 4 3 2 4 3 5" xfId="7584"/>
    <cellStyle name="Normal 4 3 2 4 4" xfId="5666"/>
    <cellStyle name="Normal 4 3 2 4 4 2" xfId="5667"/>
    <cellStyle name="Normal 4 3 2 4 4 2 2" xfId="7577"/>
    <cellStyle name="Normal 4 3 2 4 4 3" xfId="7578"/>
    <cellStyle name="Normal 4 3 2 4 5" xfId="5668"/>
    <cellStyle name="Normal 4 3 2 4 5 2" xfId="5669"/>
    <cellStyle name="Normal 4 3 2 4 5 2 2" xfId="7575"/>
    <cellStyle name="Normal 4 3 2 4 5 3" xfId="7576"/>
    <cellStyle name="Normal 4 3 2 4 6" xfId="5670"/>
    <cellStyle name="Normal 4 3 2 4 6 2" xfId="7574"/>
    <cellStyle name="Normal 4 3 2 4 7" xfId="7597"/>
    <cellStyle name="Normal 4 3 2 5" xfId="5671"/>
    <cellStyle name="Normal 4 3 2 5 2" xfId="5672"/>
    <cellStyle name="Normal 4 3 2 5 2 2" xfId="5673"/>
    <cellStyle name="Normal 4 3 2 5 2 2 2" xfId="5674"/>
    <cellStyle name="Normal 4 3 2 5 2 2 2 2" xfId="7570"/>
    <cellStyle name="Normal 4 3 2 5 2 2 3" xfId="7571"/>
    <cellStyle name="Normal 4 3 2 5 2 3" xfId="5675"/>
    <cellStyle name="Normal 4 3 2 5 2 3 2" xfId="5676"/>
    <cellStyle name="Normal 4 3 2 5 2 3 2 2" xfId="7568"/>
    <cellStyle name="Normal 4 3 2 5 2 3 3" xfId="7569"/>
    <cellStyle name="Normal 4 3 2 5 2 4" xfId="5677"/>
    <cellStyle name="Normal 4 3 2 5 2 4 2" xfId="7567"/>
    <cellStyle name="Normal 4 3 2 5 2 5" xfId="7572"/>
    <cellStyle name="Normal 4 3 2 5 3" xfId="5678"/>
    <cellStyle name="Normal 4 3 2 5 3 2" xfId="5679"/>
    <cellStyle name="Normal 4 3 2 5 3 2 2" xfId="7565"/>
    <cellStyle name="Normal 4 3 2 5 3 3" xfId="7566"/>
    <cellStyle name="Normal 4 3 2 5 4" xfId="5680"/>
    <cellStyle name="Normal 4 3 2 5 4 2" xfId="5681"/>
    <cellStyle name="Normal 4 3 2 5 4 2 2" xfId="7563"/>
    <cellStyle name="Normal 4 3 2 5 4 3" xfId="7564"/>
    <cellStyle name="Normal 4 3 2 5 5" xfId="5682"/>
    <cellStyle name="Normal 4 3 2 5 5 2" xfId="7562"/>
    <cellStyle name="Normal 4 3 2 5 6" xfId="7573"/>
    <cellStyle name="Normal 4 3 2 6" xfId="5683"/>
    <cellStyle name="Normal 4 3 2 6 2" xfId="5684"/>
    <cellStyle name="Normal 4 3 2 6 2 2" xfId="5685"/>
    <cellStyle name="Normal 4 3 2 6 2 2 2" xfId="5686"/>
    <cellStyle name="Normal 4 3 2 6 2 2 2 2" xfId="7558"/>
    <cellStyle name="Normal 4 3 2 6 2 2 3" xfId="7559"/>
    <cellStyle name="Normal 4 3 2 6 2 3" xfId="5687"/>
    <cellStyle name="Normal 4 3 2 6 2 3 2" xfId="5688"/>
    <cellStyle name="Normal 4 3 2 6 2 3 2 2" xfId="7556"/>
    <cellStyle name="Normal 4 3 2 6 2 3 3" xfId="7557"/>
    <cellStyle name="Normal 4 3 2 6 2 4" xfId="5689"/>
    <cellStyle name="Normal 4 3 2 6 2 4 2" xfId="7555"/>
    <cellStyle name="Normal 4 3 2 6 2 5" xfId="7560"/>
    <cellStyle name="Normal 4 3 2 6 3" xfId="5690"/>
    <cellStyle name="Normal 4 3 2 6 3 2" xfId="5691"/>
    <cellStyle name="Normal 4 3 2 6 3 2 2" xfId="7553"/>
    <cellStyle name="Normal 4 3 2 6 3 3" xfId="7554"/>
    <cellStyle name="Normal 4 3 2 6 4" xfId="5692"/>
    <cellStyle name="Normal 4 3 2 6 4 2" xfId="5693"/>
    <cellStyle name="Normal 4 3 2 6 4 2 2" xfId="7551"/>
    <cellStyle name="Normal 4 3 2 6 4 3" xfId="7552"/>
    <cellStyle name="Normal 4 3 2 6 5" xfId="5694"/>
    <cellStyle name="Normal 4 3 2 6 5 2" xfId="7550"/>
    <cellStyle name="Normal 4 3 2 6 6" xfId="7561"/>
    <cellStyle name="Normal 4 3 2 7" xfId="5695"/>
    <cellStyle name="Normal 4 3 2 7 2" xfId="5696"/>
    <cellStyle name="Normal 4 3 2 7 2 2" xfId="5697"/>
    <cellStyle name="Normal 4 3 2 7 2 2 2" xfId="7547"/>
    <cellStyle name="Normal 4 3 2 7 2 3" xfId="7548"/>
    <cellStyle name="Normal 4 3 2 7 3" xfId="5698"/>
    <cellStyle name="Normal 4 3 2 7 3 2" xfId="5699"/>
    <cellStyle name="Normal 4 3 2 7 3 2 2" xfId="7545"/>
    <cellStyle name="Normal 4 3 2 7 3 3" xfId="7546"/>
    <cellStyle name="Normal 4 3 2 7 4" xfId="5700"/>
    <cellStyle name="Normal 4 3 2 7 4 2" xfId="7544"/>
    <cellStyle name="Normal 4 3 2 7 5" xfId="7549"/>
    <cellStyle name="Normal 4 3 2 8" xfId="5701"/>
    <cellStyle name="Normal 4 3 2 8 2" xfId="5702"/>
    <cellStyle name="Normal 4 3 2 8 2 2" xfId="7542"/>
    <cellStyle name="Normal 4 3 2 8 3" xfId="7543"/>
    <cellStyle name="Normal 4 3 2 9" xfId="5703"/>
    <cellStyle name="Normal 4 3 2 9 2" xfId="5704"/>
    <cellStyle name="Normal 4 3 2 9 2 2" xfId="7540"/>
    <cellStyle name="Normal 4 3 2 9 3" xfId="7541"/>
    <cellStyle name="Normal 4 3 3" xfId="5705"/>
    <cellStyle name="Normal 4 3 3 2" xfId="7539"/>
    <cellStyle name="Normal 4 3 4" xfId="5706"/>
    <cellStyle name="Normal 4 3 4 2" xfId="7538"/>
    <cellStyle name="Normal 4 3 5" xfId="5707"/>
    <cellStyle name="Normal 4 3 5 2" xfId="7537"/>
    <cellStyle name="Normal 4 3 6" xfId="5708"/>
    <cellStyle name="Normal 4 3 6 2" xfId="7536"/>
    <cellStyle name="Normal 4 3 7" xfId="7696"/>
    <cellStyle name="Normal 4 4" xfId="5709"/>
    <cellStyle name="Normal 4 4 2" xfId="5710"/>
    <cellStyle name="Normal 4 4 2 2" xfId="7534"/>
    <cellStyle name="Normal 4 4 3" xfId="5711"/>
    <cellStyle name="Normal 4 4 3 2" xfId="5712"/>
    <cellStyle name="Normal 4 4 3 2 2" xfId="7532"/>
    <cellStyle name="Normal 4 4 3 3" xfId="5713"/>
    <cellStyle name="Normal 4 4 3 3 2" xfId="7531"/>
    <cellStyle name="Normal 4 4 3 4" xfId="5714"/>
    <cellStyle name="Normal 4 4 3 4 2" xfId="7530"/>
    <cellStyle name="Normal 4 4 3 5" xfId="5715"/>
    <cellStyle name="Normal 4 4 3 5 2" xfId="7529"/>
    <cellStyle name="Normal 4 4 3 6" xfId="5716"/>
    <cellStyle name="Normal 4 4 3 6 2" xfId="7528"/>
    <cellStyle name="Normal 4 4 3 7" xfId="7533"/>
    <cellStyle name="Normal 4 4 4" xfId="7535"/>
    <cellStyle name="Normal 4 5" xfId="5717"/>
    <cellStyle name="Normal 4 5 2" xfId="5718"/>
    <cellStyle name="Normal 4 5 2 2" xfId="7526"/>
    <cellStyle name="Normal 4 5 3" xfId="5719"/>
    <cellStyle name="Normal 4 5 3 2" xfId="7525"/>
    <cellStyle name="Normal 4 5 4" xfId="7527"/>
    <cellStyle name="Normal 4 6" xfId="5720"/>
    <cellStyle name="Normal 4 6 2" xfId="5721"/>
    <cellStyle name="Normal 4 6 2 2" xfId="7523"/>
    <cellStyle name="Normal 4 6 3" xfId="7524"/>
    <cellStyle name="Normal 4 7" xfId="5722"/>
    <cellStyle name="Normal 4 7 2" xfId="5723"/>
    <cellStyle name="Normal 4 7 2 2" xfId="5724"/>
    <cellStyle name="Normal 4 7 2 2 2" xfId="7520"/>
    <cellStyle name="Normal 4 7 2 3" xfId="5725"/>
    <cellStyle name="Normal 4 7 2 3 2" xfId="7519"/>
    <cellStyle name="Normal 4 7 2 4" xfId="7521"/>
    <cellStyle name="Normal 4 7 3" xfId="5726"/>
    <cellStyle name="Normal 4 7 3 2" xfId="7518"/>
    <cellStyle name="Normal 4 7 4" xfId="5727"/>
    <cellStyle name="Normal 4 7 4 2" xfId="7517"/>
    <cellStyle name="Normal 4 7 5" xfId="5728"/>
    <cellStyle name="Normal 4 7 5 2" xfId="7516"/>
    <cellStyle name="Normal 4 7 6" xfId="7522"/>
    <cellStyle name="Normal 4 8" xfId="7700"/>
    <cellStyle name="Normal 5" xfId="5729"/>
    <cellStyle name="Normal 5 2" xfId="5730"/>
    <cellStyle name="Normal 5 2 2" xfId="5731"/>
    <cellStyle name="Normal 5 2 2 2" xfId="5732"/>
    <cellStyle name="Normal 5 2 2 2 2" xfId="7512"/>
    <cellStyle name="Normal 5 2 2 3" xfId="7513"/>
    <cellStyle name="Normal 5 2 3" xfId="5733"/>
    <cellStyle name="Normal 5 2 3 2" xfId="7511"/>
    <cellStyle name="Normal 5 2 4" xfId="7514"/>
    <cellStyle name="Normal 5 3" xfId="5734"/>
    <cellStyle name="Normal 5 3 2" xfId="5735"/>
    <cellStyle name="Normal 5 3 2 2" xfId="7509"/>
    <cellStyle name="Normal 5 3 3" xfId="5736"/>
    <cellStyle name="Normal 5 3 3 2" xfId="7508"/>
    <cellStyle name="Normal 5 3 4" xfId="7510"/>
    <cellStyle name="Normal 5 4" xfId="7515"/>
    <cellStyle name="Normal 6" xfId="5737"/>
    <cellStyle name="Normal 6 10" xfId="7507"/>
    <cellStyle name="Normal 6 2" xfId="5738"/>
    <cellStyle name="Normal 6 2 2" xfId="5739"/>
    <cellStyle name="Normal 6 2 2 2" xfId="7505"/>
    <cellStyle name="Normal 6 2 3" xfId="5740"/>
    <cellStyle name="Normal 6 2 3 2" xfId="5741"/>
    <cellStyle name="Normal 6 2 3 2 2" xfId="7503"/>
    <cellStyle name="Normal 6 2 3 3" xfId="5742"/>
    <cellStyle name="Normal 6 2 3 3 2" xfId="7502"/>
    <cellStyle name="Normal 6 2 3 4" xfId="5743"/>
    <cellStyle name="Normal 6 2 3 4 2" xfId="5744"/>
    <cellStyle name="Normal 6 2 3 4 2 2" xfId="7500"/>
    <cellStyle name="Normal 6 2 3 4 3" xfId="5745"/>
    <cellStyle name="Normal 6 2 3 4 3 2" xfId="7499"/>
    <cellStyle name="Normal 6 2 3 4 4" xfId="7501"/>
    <cellStyle name="Normal 6 2 3 5" xfId="7504"/>
    <cellStyle name="Normal 6 2 4" xfId="5746"/>
    <cellStyle name="Normal 6 2 4 2" xfId="5747"/>
    <cellStyle name="Normal 6 2 4 2 2" xfId="7497"/>
    <cellStyle name="Normal 6 2 4 3" xfId="7498"/>
    <cellStyle name="Normal 6 2 5" xfId="7506"/>
    <cellStyle name="Normal 6 3" xfId="5748"/>
    <cellStyle name="Normal 6 3 2" xfId="5749"/>
    <cellStyle name="Normal 6 3 2 2" xfId="5750"/>
    <cellStyle name="Normal 6 3 2 2 2" xfId="5751"/>
    <cellStyle name="Normal 6 3 2 2 2 2" xfId="7493"/>
    <cellStyle name="Normal 6 3 2 2 3" xfId="5752"/>
    <cellStyle name="Normal 6 3 2 2 3 2" xfId="5753"/>
    <cellStyle name="Normal 6 3 2 2 3 2 2" xfId="7491"/>
    <cellStyle name="Normal 6 3 2 2 3 3" xfId="5754"/>
    <cellStyle name="Normal 6 3 2 2 3 3 2" xfId="7490"/>
    <cellStyle name="Normal 6 3 2 2 3 4" xfId="7492"/>
    <cellStyle name="Normal 6 3 2 2 4" xfId="7494"/>
    <cellStyle name="Normal 6 3 2 3" xfId="7495"/>
    <cellStyle name="Normal 6 3 3" xfId="5755"/>
    <cellStyle name="Normal 6 3 3 2" xfId="5756"/>
    <cellStyle name="Normal 6 3 3 2 2" xfId="7488"/>
    <cellStyle name="Normal 6 3 3 3" xfId="5757"/>
    <cellStyle name="Normal 6 3 3 3 2" xfId="5758"/>
    <cellStyle name="Normal 6 3 3 3 2 2" xfId="7486"/>
    <cellStyle name="Normal 6 3 3 3 3" xfId="5759"/>
    <cellStyle name="Normal 6 3 3 3 3 2" xfId="7485"/>
    <cellStyle name="Normal 6 3 3 3 4" xfId="7487"/>
    <cellStyle name="Normal 6 3 3 4" xfId="7489"/>
    <cellStyle name="Normal 6 3 4" xfId="5760"/>
    <cellStyle name="Normal 6 3 4 2" xfId="5761"/>
    <cellStyle name="Normal 6 3 4 2 2" xfId="5762"/>
    <cellStyle name="Normal 6 3 4 2 2 2" xfId="7482"/>
    <cellStyle name="Normal 6 3 4 2 3" xfId="5763"/>
    <cellStyle name="Normal 6 3 4 2 3 2" xfId="5764"/>
    <cellStyle name="Normal 6 3 4 2 3 2 2" xfId="7480"/>
    <cellStyle name="Normal 6 3 4 2 3 3" xfId="5765"/>
    <cellStyle name="Normal 6 3 4 2 3 3 2" xfId="7479"/>
    <cellStyle name="Normal 6 3 4 2 3 4" xfId="7481"/>
    <cellStyle name="Normal 6 3 4 2 4" xfId="7483"/>
    <cellStyle name="Normal 6 3 4 3" xfId="5766"/>
    <cellStyle name="Normal 6 3 4 3 2" xfId="7478"/>
    <cellStyle name="Normal 6 3 4 4" xfId="5767"/>
    <cellStyle name="Normal 6 3 4 4 2" xfId="7477"/>
    <cellStyle name="Normal 6 3 4 5" xfId="5768"/>
    <cellStyle name="Normal 6 3 4 5 2" xfId="7476"/>
    <cellStyle name="Normal 6 3 4 6" xfId="7484"/>
    <cellStyle name="Normal 6 3 5" xfId="7496"/>
    <cellStyle name="Normal 6 4" xfId="5769"/>
    <cellStyle name="Normal 6 4 2" xfId="5770"/>
    <cellStyle name="Normal 6 4 2 2" xfId="5771"/>
    <cellStyle name="Normal 6 4 2 2 2" xfId="7473"/>
    <cellStyle name="Normal 6 4 2 3" xfId="5772"/>
    <cellStyle name="Normal 6 4 2 3 2" xfId="5773"/>
    <cellStyle name="Normal 6 4 2 3 2 2" xfId="7471"/>
    <cellStyle name="Normal 6 4 2 3 3" xfId="5774"/>
    <cellStyle name="Normal 6 4 2 3 3 2" xfId="7470"/>
    <cellStyle name="Normal 6 4 2 3 4" xfId="7472"/>
    <cellStyle name="Normal 6 4 2 4" xfId="7474"/>
    <cellStyle name="Normal 6 4 3" xfId="5775"/>
    <cellStyle name="Normal 6 4 3 2" xfId="7469"/>
    <cellStyle name="Normal 6 4 4" xfId="5776"/>
    <cellStyle name="Normal 6 4 4 2" xfId="7468"/>
    <cellStyle name="Normal 6 4 5" xfId="7475"/>
    <cellStyle name="Normal 6 5" xfId="5777"/>
    <cellStyle name="Normal 6 5 2" xfId="5778"/>
    <cellStyle name="Normal 6 5 2 2" xfId="7466"/>
    <cellStyle name="Normal 6 5 3" xfId="5779"/>
    <cellStyle name="Normal 6 5 3 2" xfId="5780"/>
    <cellStyle name="Normal 6 5 3 2 2" xfId="7464"/>
    <cellStyle name="Normal 6 5 3 3" xfId="5781"/>
    <cellStyle name="Normal 6 5 3 3 2" xfId="7463"/>
    <cellStyle name="Normal 6 5 3 4" xfId="7465"/>
    <cellStyle name="Normal 6 5 4" xfId="5782"/>
    <cellStyle name="Normal 6 5 4 2" xfId="7462"/>
    <cellStyle name="Normal 6 5 5" xfId="7467"/>
    <cellStyle name="Normal 6 6" xfId="5783"/>
    <cellStyle name="Normal 6 6 2" xfId="7461"/>
    <cellStyle name="Normal 6 7" xfId="5784"/>
    <cellStyle name="Normal 6 7 2" xfId="7460"/>
    <cellStyle name="Normal 6 8" xfId="5785"/>
    <cellStyle name="Normal 6 8 2" xfId="5786"/>
    <cellStyle name="Normal 6 8 2 2" xfId="7458"/>
    <cellStyle name="Normal 6 8 3" xfId="5787"/>
    <cellStyle name="Normal 6 8 3 2" xfId="7457"/>
    <cellStyle name="Normal 6 8 4" xfId="5788"/>
    <cellStyle name="Normal 6 8 4 2" xfId="7456"/>
    <cellStyle name="Normal 6 8 5" xfId="5789"/>
    <cellStyle name="Normal 6 8 5 2" xfId="7455"/>
    <cellStyle name="Normal 6 8 6" xfId="7459"/>
    <cellStyle name="Normal 6 9" xfId="5790"/>
    <cellStyle name="Normal 6 9 2" xfId="7454"/>
    <cellStyle name="Normal 7" xfId="5791"/>
    <cellStyle name="Normal 7 2" xfId="5792"/>
    <cellStyle name="Normal 7 2 2" xfId="5793"/>
    <cellStyle name="Normal 7 2 2 2" xfId="5794"/>
    <cellStyle name="Normal 7 2 2 2 2" xfId="7450"/>
    <cellStyle name="Normal 7 2 2 3" xfId="5795"/>
    <cellStyle name="Normal 7 2 2 3 2" xfId="7449"/>
    <cellStyle name="Normal 7 2 2 4" xfId="7451"/>
    <cellStyle name="Normal 7 2 3" xfId="5796"/>
    <cellStyle name="Normal 7 2 3 2" xfId="5797"/>
    <cellStyle name="Normal 7 2 3 2 2" xfId="7447"/>
    <cellStyle name="Normal 7 2 3 3" xfId="5798"/>
    <cellStyle name="Normal 7 2 3 3 2" xfId="7446"/>
    <cellStyle name="Normal 7 2 3 4" xfId="7448"/>
    <cellStyle name="Normal 7 2 4" xfId="5799"/>
    <cellStyle name="Normal 7 2 4 2" xfId="5800"/>
    <cellStyle name="Normal 7 2 4 2 2" xfId="7444"/>
    <cellStyle name="Normal 7 2 4 3" xfId="5801"/>
    <cellStyle name="Normal 7 2 4 3 2" xfId="7443"/>
    <cellStyle name="Normal 7 2 4 4" xfId="5802"/>
    <cellStyle name="Normal 7 2 4 4 2" xfId="5803"/>
    <cellStyle name="Normal 7 2 4 4 2 2" xfId="7441"/>
    <cellStyle name="Normal 7 2 4 4 3" xfId="5804"/>
    <cellStyle name="Normal 7 2 4 4 3 2" xfId="7440"/>
    <cellStyle name="Normal 7 2 4 4 4" xfId="7442"/>
    <cellStyle name="Normal 7 2 4 5" xfId="7445"/>
    <cellStyle name="Normal 7 2 5" xfId="5805"/>
    <cellStyle name="Normal 7 2 5 2" xfId="7439"/>
    <cellStyle name="Normal 7 2 6" xfId="5806"/>
    <cellStyle name="Normal 7 2 6 2" xfId="7438"/>
    <cellStyle name="Normal 7 2 7" xfId="5807"/>
    <cellStyle name="Normal 7 2 7 2" xfId="5808"/>
    <cellStyle name="Normal 7 2 7 2 2" xfId="7436"/>
    <cellStyle name="Normal 7 2 7 3" xfId="7437"/>
    <cellStyle name="Normal 7 2 8" xfId="7452"/>
    <cellStyle name="Normal 7 3" xfId="5809"/>
    <cellStyle name="Normal 7 3 2" xfId="5810"/>
    <cellStyle name="Normal 7 3 2 2" xfId="5811"/>
    <cellStyle name="Normal 7 3 2 2 2" xfId="7433"/>
    <cellStyle name="Normal 7 3 2 3" xfId="5812"/>
    <cellStyle name="Normal 7 3 2 3 2" xfId="7432"/>
    <cellStyle name="Normal 7 3 2 4" xfId="7434"/>
    <cellStyle name="Normal 7 3 3" xfId="5813"/>
    <cellStyle name="Normal 7 3 3 2" xfId="7431"/>
    <cellStyle name="Normal 7 3 4" xfId="5814"/>
    <cellStyle name="Normal 7 3 4 2" xfId="5815"/>
    <cellStyle name="Normal 7 3 4 2 2" xfId="7429"/>
    <cellStyle name="Normal 7 3 4 3" xfId="7430"/>
    <cellStyle name="Normal 7 3 5" xfId="5816"/>
    <cellStyle name="Normal 7 3 5 2" xfId="5817"/>
    <cellStyle name="Normal 7 3 5 2 2" xfId="7427"/>
    <cellStyle name="Normal 7 3 5 3" xfId="5818"/>
    <cellStyle name="Normal 7 3 5 3 2" xfId="7426"/>
    <cellStyle name="Normal 7 3 5 4" xfId="7428"/>
    <cellStyle name="Normal 7 3 6" xfId="7435"/>
    <cellStyle name="Normal 7 4" xfId="5819"/>
    <cellStyle name="Normal 7 4 2" xfId="5820"/>
    <cellStyle name="Normal 7 4 2 2" xfId="5821"/>
    <cellStyle name="Normal 7 4 2 2 2" xfId="7423"/>
    <cellStyle name="Normal 7 4 2 3" xfId="5822"/>
    <cellStyle name="Normal 7 4 2 3 2" xfId="7422"/>
    <cellStyle name="Normal 7 4 2 4" xfId="5823"/>
    <cellStyle name="Normal 7 4 2 4 2" xfId="7421"/>
    <cellStyle name="Normal 7 4 2 5" xfId="7424"/>
    <cellStyle name="Normal 7 4 3" xfId="5824"/>
    <cellStyle name="Normal 7 4 3 2" xfId="5825"/>
    <cellStyle name="Normal 7 4 3 2 2" xfId="7419"/>
    <cellStyle name="Normal 7 4 3 3" xfId="5826"/>
    <cellStyle name="Normal 7 4 3 3 2" xfId="7418"/>
    <cellStyle name="Normal 7 4 3 4" xfId="7420"/>
    <cellStyle name="Normal 7 4 4" xfId="7425"/>
    <cellStyle name="Normal 7 5" xfId="5827"/>
    <cellStyle name="Normal 7 5 2" xfId="5828"/>
    <cellStyle name="Normal 7 5 2 2" xfId="7416"/>
    <cellStyle name="Normal 7 5 3" xfId="7417"/>
    <cellStyle name="Normal 7 6" xfId="5829"/>
    <cellStyle name="Normal 7 6 2" xfId="5830"/>
    <cellStyle name="Normal 7 6 2 2" xfId="7414"/>
    <cellStyle name="Normal 7 6 3" xfId="5831"/>
    <cellStyle name="Normal 7 6 3 2" xfId="7413"/>
    <cellStyle name="Normal 7 6 4" xfId="5832"/>
    <cellStyle name="Normal 7 6 4 2" xfId="7412"/>
    <cellStyle name="Normal 7 6 5" xfId="5833"/>
    <cellStyle name="Normal 7 6 5 2" xfId="7411"/>
    <cellStyle name="Normal 7 6 6" xfId="5834"/>
    <cellStyle name="Normal 7 6 6 2" xfId="7410"/>
    <cellStyle name="Normal 7 6 7" xfId="7415"/>
    <cellStyle name="Normal 7 7" xfId="7453"/>
    <cellStyle name="Normal 8" xfId="5835"/>
    <cellStyle name="Normal 8 2" xfId="5836"/>
    <cellStyle name="Normal 8 2 2" xfId="5837"/>
    <cellStyle name="Normal 8 2 2 2" xfId="5838"/>
    <cellStyle name="Normal 8 2 2 2 2" xfId="7406"/>
    <cellStyle name="Normal 8 2 2 3" xfId="5839"/>
    <cellStyle name="Normal 8 2 2 3 2" xfId="7405"/>
    <cellStyle name="Normal 8 2 2 4" xfId="7407"/>
    <cellStyle name="Normal 8 2 3" xfId="5840"/>
    <cellStyle name="Normal 8 2 3 2" xfId="7404"/>
    <cellStyle name="Normal 8 2 4" xfId="5841"/>
    <cellStyle name="Normal 8 2 4 2" xfId="5842"/>
    <cellStyle name="Normal 8 2 4 2 2" xfId="7402"/>
    <cellStyle name="Normal 8 2 4 3" xfId="5843"/>
    <cellStyle name="Normal 8 2 4 3 2" xfId="7401"/>
    <cellStyle name="Normal 8 2 4 4" xfId="7403"/>
    <cellStyle name="Normal 8 2 5" xfId="7408"/>
    <cellStyle name="Normal 8 3" xfId="5844"/>
    <cellStyle name="Normal 8 3 2" xfId="5845"/>
    <cellStyle name="Normal 8 3 2 2" xfId="7399"/>
    <cellStyle name="Normal 8 3 3" xfId="5846"/>
    <cellStyle name="Normal 8 3 3 2" xfId="5847"/>
    <cellStyle name="Normal 8 3 3 2 2" xfId="7397"/>
    <cellStyle name="Normal 8 3 3 3" xfId="5848"/>
    <cellStyle name="Normal 8 3 3 3 2" xfId="7396"/>
    <cellStyle name="Normal 8 3 3 4" xfId="7398"/>
    <cellStyle name="Normal 8 3 4" xfId="7400"/>
    <cellStyle name="Normal 8 4" xfId="5849"/>
    <cellStyle name="Normal 8 4 2" xfId="5850"/>
    <cellStyle name="Normal 8 4 2 2" xfId="7394"/>
    <cellStyle name="Normal 8 4 3" xfId="5851"/>
    <cellStyle name="Normal 8 4 3 2" xfId="7393"/>
    <cellStyle name="Normal 8 4 4" xfId="7395"/>
    <cellStyle name="Normal 8 5" xfId="5852"/>
    <cellStyle name="Normal 8 5 2" xfId="5853"/>
    <cellStyle name="Normal 8 5 2 2" xfId="7391"/>
    <cellStyle name="Normal 8 5 3" xfId="5854"/>
    <cellStyle name="Normal 8 5 3 2" xfId="5855"/>
    <cellStyle name="Normal 8 5 3 2 2" xfId="7389"/>
    <cellStyle name="Normal 8 5 3 3" xfId="5856"/>
    <cellStyle name="Normal 8 5 3 3 2" xfId="7388"/>
    <cellStyle name="Normal 8 5 3 4" xfId="7390"/>
    <cellStyle name="Normal 8 5 4" xfId="5857"/>
    <cellStyle name="Normal 8 5 4 2" xfId="7387"/>
    <cellStyle name="Normal 8 5 5" xfId="5858"/>
    <cellStyle name="Normal 8 5 5 2" xfId="7386"/>
    <cellStyle name="Normal 8 5 6" xfId="5859"/>
    <cellStyle name="Normal 8 5 6 2" xfId="7385"/>
    <cellStyle name="Normal 8 5 7" xfId="7392"/>
    <cellStyle name="Normal 8 6" xfId="5860"/>
    <cellStyle name="Normal 8 6 2" xfId="7384"/>
    <cellStyle name="Normal 8 7" xfId="5861"/>
    <cellStyle name="Normal 8 7 2" xfId="5862"/>
    <cellStyle name="Normal 8 7 2 2" xfId="7382"/>
    <cellStyle name="Normal 8 7 3" xfId="5863"/>
    <cellStyle name="Normal 8 7 3 2" xfId="7381"/>
    <cellStyle name="Normal 8 7 4" xfId="7383"/>
    <cellStyle name="Normal 8 8" xfId="5864"/>
    <cellStyle name="Normal 8 8 2" xfId="7380"/>
    <cellStyle name="Normal 8 9" xfId="7409"/>
    <cellStyle name="Normal 9" xfId="5865"/>
    <cellStyle name="Normal 9 10" xfId="5866"/>
    <cellStyle name="Normal 9 10 2" xfId="5867"/>
    <cellStyle name="Normal 9 10 2 2" xfId="7377"/>
    <cellStyle name="Normal 9 10 3" xfId="5868"/>
    <cellStyle name="Normal 9 10 3 2" xfId="7376"/>
    <cellStyle name="Normal 9 10 4" xfId="7378"/>
    <cellStyle name="Normal 9 11" xfId="5869"/>
    <cellStyle name="Normal 9 11 2" xfId="7375"/>
    <cellStyle name="Normal 9 12" xfId="7379"/>
    <cellStyle name="Normal 9 2" xfId="5870"/>
    <cellStyle name="Normal 9 2 2" xfId="5871"/>
    <cellStyle name="Normal 9 2 2 2" xfId="5872"/>
    <cellStyle name="Normal 9 2 2 2 2" xfId="5873"/>
    <cellStyle name="Normal 9 2 2 2 2 2" xfId="5874"/>
    <cellStyle name="Normal 9 2 2 2 2 2 2" xfId="5875"/>
    <cellStyle name="Normal 9 2 2 2 2 2 2 2" xfId="5876"/>
    <cellStyle name="Normal 9 2 2 2 2 2 2 2 2" xfId="7368"/>
    <cellStyle name="Normal 9 2 2 2 2 2 2 3" xfId="7369"/>
    <cellStyle name="Normal 9 2 2 2 2 2 3" xfId="5877"/>
    <cellStyle name="Normal 9 2 2 2 2 2 3 2" xfId="5878"/>
    <cellStyle name="Normal 9 2 2 2 2 2 3 2 2" xfId="7366"/>
    <cellStyle name="Normal 9 2 2 2 2 2 3 3" xfId="7367"/>
    <cellStyle name="Normal 9 2 2 2 2 2 4" xfId="5879"/>
    <cellStyle name="Normal 9 2 2 2 2 2 4 2" xfId="7365"/>
    <cellStyle name="Normal 9 2 2 2 2 2 5" xfId="7370"/>
    <cellStyle name="Normal 9 2 2 2 2 3" xfId="5880"/>
    <cellStyle name="Normal 9 2 2 2 2 3 2" xfId="5881"/>
    <cellStyle name="Normal 9 2 2 2 2 3 2 2" xfId="7363"/>
    <cellStyle name="Normal 9 2 2 2 2 3 3" xfId="7364"/>
    <cellStyle name="Normal 9 2 2 2 2 4" xfId="5882"/>
    <cellStyle name="Normal 9 2 2 2 2 4 2" xfId="5883"/>
    <cellStyle name="Normal 9 2 2 2 2 4 2 2" xfId="7361"/>
    <cellStyle name="Normal 9 2 2 2 2 4 3" xfId="7362"/>
    <cellStyle name="Normal 9 2 2 2 2 5" xfId="5884"/>
    <cellStyle name="Normal 9 2 2 2 2 5 2" xfId="7360"/>
    <cellStyle name="Normal 9 2 2 2 2 6" xfId="7371"/>
    <cellStyle name="Normal 9 2 2 2 3" xfId="5885"/>
    <cellStyle name="Normal 9 2 2 2 3 2" xfId="5886"/>
    <cellStyle name="Normal 9 2 2 2 3 2 2" xfId="5887"/>
    <cellStyle name="Normal 9 2 2 2 3 2 2 2" xfId="7357"/>
    <cellStyle name="Normal 9 2 2 2 3 2 3" xfId="7358"/>
    <cellStyle name="Normal 9 2 2 2 3 3" xfId="5888"/>
    <cellStyle name="Normal 9 2 2 2 3 3 2" xfId="5889"/>
    <cellStyle name="Normal 9 2 2 2 3 3 2 2" xfId="7355"/>
    <cellStyle name="Normal 9 2 2 2 3 3 3" xfId="7356"/>
    <cellStyle name="Normal 9 2 2 2 3 4" xfId="5890"/>
    <cellStyle name="Normal 9 2 2 2 3 4 2" xfId="7354"/>
    <cellStyle name="Normal 9 2 2 2 3 5" xfId="7359"/>
    <cellStyle name="Normal 9 2 2 2 4" xfId="5891"/>
    <cellStyle name="Normal 9 2 2 2 4 2" xfId="5892"/>
    <cellStyle name="Normal 9 2 2 2 4 2 2" xfId="7352"/>
    <cellStyle name="Normal 9 2 2 2 4 3" xfId="7353"/>
    <cellStyle name="Normal 9 2 2 2 5" xfId="5893"/>
    <cellStyle name="Normal 9 2 2 2 5 2" xfId="5894"/>
    <cellStyle name="Normal 9 2 2 2 5 2 2" xfId="7350"/>
    <cellStyle name="Normal 9 2 2 2 5 3" xfId="7351"/>
    <cellStyle name="Normal 9 2 2 2 6" xfId="5895"/>
    <cellStyle name="Normal 9 2 2 2 6 2" xfId="7349"/>
    <cellStyle name="Normal 9 2 2 2 7" xfId="7372"/>
    <cellStyle name="Normal 9 2 2 3" xfId="5896"/>
    <cellStyle name="Normal 9 2 2 3 2" xfId="5897"/>
    <cellStyle name="Normal 9 2 2 3 2 2" xfId="5898"/>
    <cellStyle name="Normal 9 2 2 3 2 2 2" xfId="5899"/>
    <cellStyle name="Normal 9 2 2 3 2 2 2 2" xfId="5900"/>
    <cellStyle name="Normal 9 2 2 3 2 2 2 2 2" xfId="7344"/>
    <cellStyle name="Normal 9 2 2 3 2 2 2 3" xfId="7345"/>
    <cellStyle name="Normal 9 2 2 3 2 2 3" xfId="5901"/>
    <cellStyle name="Normal 9 2 2 3 2 2 3 2" xfId="5902"/>
    <cellStyle name="Normal 9 2 2 3 2 2 3 2 2" xfId="7342"/>
    <cellStyle name="Normal 9 2 2 3 2 2 3 3" xfId="7343"/>
    <cellStyle name="Normal 9 2 2 3 2 2 4" xfId="5903"/>
    <cellStyle name="Normal 9 2 2 3 2 2 4 2" xfId="7341"/>
    <cellStyle name="Normal 9 2 2 3 2 2 5" xfId="7346"/>
    <cellStyle name="Normal 9 2 2 3 2 3" xfId="5904"/>
    <cellStyle name="Normal 9 2 2 3 2 3 2" xfId="5905"/>
    <cellStyle name="Normal 9 2 2 3 2 3 2 2" xfId="7339"/>
    <cellStyle name="Normal 9 2 2 3 2 3 3" xfId="7340"/>
    <cellStyle name="Normal 9 2 2 3 2 4" xfId="5906"/>
    <cellStyle name="Normal 9 2 2 3 2 4 2" xfId="5907"/>
    <cellStyle name="Normal 9 2 2 3 2 4 2 2" xfId="7337"/>
    <cellStyle name="Normal 9 2 2 3 2 4 3" xfId="7338"/>
    <cellStyle name="Normal 9 2 2 3 2 5" xfId="5908"/>
    <cellStyle name="Normal 9 2 2 3 2 5 2" xfId="7336"/>
    <cellStyle name="Normal 9 2 2 3 2 6" xfId="7347"/>
    <cellStyle name="Normal 9 2 2 3 3" xfId="5909"/>
    <cellStyle name="Normal 9 2 2 3 3 2" xfId="5910"/>
    <cellStyle name="Normal 9 2 2 3 3 2 2" xfId="5911"/>
    <cellStyle name="Normal 9 2 2 3 3 2 2 2" xfId="7333"/>
    <cellStyle name="Normal 9 2 2 3 3 2 3" xfId="7334"/>
    <cellStyle name="Normal 9 2 2 3 3 3" xfId="5912"/>
    <cellStyle name="Normal 9 2 2 3 3 3 2" xfId="5913"/>
    <cellStyle name="Normal 9 2 2 3 3 3 2 2" xfId="7331"/>
    <cellStyle name="Normal 9 2 2 3 3 3 3" xfId="7332"/>
    <cellStyle name="Normal 9 2 2 3 3 4" xfId="5914"/>
    <cellStyle name="Normal 9 2 2 3 3 4 2" xfId="7330"/>
    <cellStyle name="Normal 9 2 2 3 3 5" xfId="7335"/>
    <cellStyle name="Normal 9 2 2 3 4" xfId="5915"/>
    <cellStyle name="Normal 9 2 2 3 4 2" xfId="5916"/>
    <cellStyle name="Normal 9 2 2 3 4 2 2" xfId="7328"/>
    <cellStyle name="Normal 9 2 2 3 4 3" xfId="7329"/>
    <cellStyle name="Normal 9 2 2 3 5" xfId="5917"/>
    <cellStyle name="Normal 9 2 2 3 5 2" xfId="5918"/>
    <cellStyle name="Normal 9 2 2 3 5 2 2" xfId="7326"/>
    <cellStyle name="Normal 9 2 2 3 5 3" xfId="7327"/>
    <cellStyle name="Normal 9 2 2 3 6" xfId="5919"/>
    <cellStyle name="Normal 9 2 2 3 6 2" xfId="7325"/>
    <cellStyle name="Normal 9 2 2 3 7" xfId="7348"/>
    <cellStyle name="Normal 9 2 2 4" xfId="5920"/>
    <cellStyle name="Normal 9 2 2 4 2" xfId="5921"/>
    <cellStyle name="Normal 9 2 2 4 2 2" xfId="5922"/>
    <cellStyle name="Normal 9 2 2 4 2 2 2" xfId="5923"/>
    <cellStyle name="Normal 9 2 2 4 2 2 2 2" xfId="7321"/>
    <cellStyle name="Normal 9 2 2 4 2 2 3" xfId="7322"/>
    <cellStyle name="Normal 9 2 2 4 2 3" xfId="5924"/>
    <cellStyle name="Normal 9 2 2 4 2 3 2" xfId="5925"/>
    <cellStyle name="Normal 9 2 2 4 2 3 2 2" xfId="7319"/>
    <cellStyle name="Normal 9 2 2 4 2 3 3" xfId="7320"/>
    <cellStyle name="Normal 9 2 2 4 2 4" xfId="5926"/>
    <cellStyle name="Normal 9 2 2 4 2 4 2" xfId="7318"/>
    <cellStyle name="Normal 9 2 2 4 2 5" xfId="7323"/>
    <cellStyle name="Normal 9 2 2 4 3" xfId="5927"/>
    <cellStyle name="Normal 9 2 2 4 3 2" xfId="5928"/>
    <cellStyle name="Normal 9 2 2 4 3 2 2" xfId="7316"/>
    <cellStyle name="Normal 9 2 2 4 3 3" xfId="7317"/>
    <cellStyle name="Normal 9 2 2 4 4" xfId="5929"/>
    <cellStyle name="Normal 9 2 2 4 4 2" xfId="5930"/>
    <cellStyle name="Normal 9 2 2 4 4 2 2" xfId="7314"/>
    <cellStyle name="Normal 9 2 2 4 4 3" xfId="7315"/>
    <cellStyle name="Normal 9 2 2 4 5" xfId="5931"/>
    <cellStyle name="Normal 9 2 2 4 5 2" xfId="7313"/>
    <cellStyle name="Normal 9 2 2 4 6" xfId="7324"/>
    <cellStyle name="Normal 9 2 2 5" xfId="5932"/>
    <cellStyle name="Normal 9 2 2 5 2" xfId="5933"/>
    <cellStyle name="Normal 9 2 2 5 2 2" xfId="5934"/>
    <cellStyle name="Normal 9 2 2 5 2 2 2" xfId="7310"/>
    <cellStyle name="Normal 9 2 2 5 2 3" xfId="7311"/>
    <cellStyle name="Normal 9 2 2 5 3" xfId="5935"/>
    <cellStyle name="Normal 9 2 2 5 3 2" xfId="5936"/>
    <cellStyle name="Normal 9 2 2 5 3 2 2" xfId="7308"/>
    <cellStyle name="Normal 9 2 2 5 3 3" xfId="7309"/>
    <cellStyle name="Normal 9 2 2 5 4" xfId="5937"/>
    <cellStyle name="Normal 9 2 2 5 4 2" xfId="7307"/>
    <cellStyle name="Normal 9 2 2 5 5" xfId="7312"/>
    <cellStyle name="Normal 9 2 2 6" xfId="5938"/>
    <cellStyle name="Normal 9 2 2 6 2" xfId="5939"/>
    <cellStyle name="Normal 9 2 2 6 2 2" xfId="7305"/>
    <cellStyle name="Normal 9 2 2 6 3" xfId="7306"/>
    <cellStyle name="Normal 9 2 2 7" xfId="5940"/>
    <cellStyle name="Normal 9 2 2 7 2" xfId="5941"/>
    <cellStyle name="Normal 9 2 2 7 2 2" xfId="7303"/>
    <cellStyle name="Normal 9 2 2 7 3" xfId="7304"/>
    <cellStyle name="Normal 9 2 2 8" xfId="5942"/>
    <cellStyle name="Normal 9 2 2 8 2" xfId="7302"/>
    <cellStyle name="Normal 9 2 2 9" xfId="7373"/>
    <cellStyle name="Normal 9 2 3" xfId="5943"/>
    <cellStyle name="Normal 9 2 3 2" xfId="5944"/>
    <cellStyle name="Normal 9 2 3 2 2" xfId="5945"/>
    <cellStyle name="Normal 9 2 3 2 2 2" xfId="5946"/>
    <cellStyle name="Normal 9 2 3 2 2 2 2" xfId="5947"/>
    <cellStyle name="Normal 9 2 3 2 2 2 2 2" xfId="7297"/>
    <cellStyle name="Normal 9 2 3 2 2 2 3" xfId="7298"/>
    <cellStyle name="Normal 9 2 3 2 2 3" xfId="5948"/>
    <cellStyle name="Normal 9 2 3 2 2 3 2" xfId="5949"/>
    <cellStyle name="Normal 9 2 3 2 2 3 2 2" xfId="7295"/>
    <cellStyle name="Normal 9 2 3 2 2 3 3" xfId="7296"/>
    <cellStyle name="Normal 9 2 3 2 2 4" xfId="5950"/>
    <cellStyle name="Normal 9 2 3 2 2 4 2" xfId="7294"/>
    <cellStyle name="Normal 9 2 3 2 2 5" xfId="7299"/>
    <cellStyle name="Normal 9 2 3 2 3" xfId="5951"/>
    <cellStyle name="Normal 9 2 3 2 3 2" xfId="5952"/>
    <cellStyle name="Normal 9 2 3 2 3 2 2" xfId="7292"/>
    <cellStyle name="Normal 9 2 3 2 3 3" xfId="7293"/>
    <cellStyle name="Normal 9 2 3 2 4" xfId="5953"/>
    <cellStyle name="Normal 9 2 3 2 4 2" xfId="5954"/>
    <cellStyle name="Normal 9 2 3 2 4 2 2" xfId="7290"/>
    <cellStyle name="Normal 9 2 3 2 4 3" xfId="7291"/>
    <cellStyle name="Normal 9 2 3 2 5" xfId="5955"/>
    <cellStyle name="Normal 9 2 3 2 5 2" xfId="7289"/>
    <cellStyle name="Normal 9 2 3 2 6" xfId="7300"/>
    <cellStyle name="Normal 9 2 3 3" xfId="5956"/>
    <cellStyle name="Normal 9 2 3 3 2" xfId="5957"/>
    <cellStyle name="Normal 9 2 3 3 2 2" xfId="5958"/>
    <cellStyle name="Normal 9 2 3 3 2 2 2" xfId="5959"/>
    <cellStyle name="Normal 9 2 3 3 2 2 2 2" xfId="7285"/>
    <cellStyle name="Normal 9 2 3 3 2 2 3" xfId="7286"/>
    <cellStyle name="Normal 9 2 3 3 2 3" xfId="5960"/>
    <cellStyle name="Normal 9 2 3 3 2 3 2" xfId="5961"/>
    <cellStyle name="Normal 9 2 3 3 2 3 2 2" xfId="7283"/>
    <cellStyle name="Normal 9 2 3 3 2 3 3" xfId="7284"/>
    <cellStyle name="Normal 9 2 3 3 2 4" xfId="5962"/>
    <cellStyle name="Normal 9 2 3 3 2 4 2" xfId="7282"/>
    <cellStyle name="Normal 9 2 3 3 2 5" xfId="7287"/>
    <cellStyle name="Normal 9 2 3 3 3" xfId="5963"/>
    <cellStyle name="Normal 9 2 3 3 3 2" xfId="5964"/>
    <cellStyle name="Normal 9 2 3 3 3 2 2" xfId="7280"/>
    <cellStyle name="Normal 9 2 3 3 3 3" xfId="7281"/>
    <cellStyle name="Normal 9 2 3 3 4" xfId="5965"/>
    <cellStyle name="Normal 9 2 3 3 4 2" xfId="5966"/>
    <cellStyle name="Normal 9 2 3 3 4 2 2" xfId="7278"/>
    <cellStyle name="Normal 9 2 3 3 4 3" xfId="7279"/>
    <cellStyle name="Normal 9 2 3 3 5" xfId="5967"/>
    <cellStyle name="Normal 9 2 3 3 5 2" xfId="7277"/>
    <cellStyle name="Normal 9 2 3 3 6" xfId="7288"/>
    <cellStyle name="Normal 9 2 3 4" xfId="7301"/>
    <cellStyle name="Normal 9 2 4" xfId="5968"/>
    <cellStyle name="Normal 9 2 4 2" xfId="5969"/>
    <cellStyle name="Normal 9 2 4 2 2" xfId="5970"/>
    <cellStyle name="Normal 9 2 4 2 2 2" xfId="5971"/>
    <cellStyle name="Normal 9 2 4 2 2 2 2" xfId="5972"/>
    <cellStyle name="Normal 9 2 4 2 2 2 2 2" xfId="7272"/>
    <cellStyle name="Normal 9 2 4 2 2 2 3" xfId="7273"/>
    <cellStyle name="Normal 9 2 4 2 2 3" xfId="5973"/>
    <cellStyle name="Normal 9 2 4 2 2 3 2" xfId="5974"/>
    <cellStyle name="Normal 9 2 4 2 2 3 2 2" xfId="7270"/>
    <cellStyle name="Normal 9 2 4 2 2 3 3" xfId="7271"/>
    <cellStyle name="Normal 9 2 4 2 2 4" xfId="5975"/>
    <cellStyle name="Normal 9 2 4 2 2 4 2" xfId="7269"/>
    <cellStyle name="Normal 9 2 4 2 2 5" xfId="7274"/>
    <cellStyle name="Normal 9 2 4 2 3" xfId="5976"/>
    <cellStyle name="Normal 9 2 4 2 3 2" xfId="5977"/>
    <cellStyle name="Normal 9 2 4 2 3 2 2" xfId="7267"/>
    <cellStyle name="Normal 9 2 4 2 3 3" xfId="7268"/>
    <cellStyle name="Normal 9 2 4 2 4" xfId="5978"/>
    <cellStyle name="Normal 9 2 4 2 4 2" xfId="5979"/>
    <cellStyle name="Normal 9 2 4 2 4 2 2" xfId="7265"/>
    <cellStyle name="Normal 9 2 4 2 4 3" xfId="7266"/>
    <cellStyle name="Normal 9 2 4 2 5" xfId="5980"/>
    <cellStyle name="Normal 9 2 4 2 5 2" xfId="7264"/>
    <cellStyle name="Normal 9 2 4 2 6" xfId="7275"/>
    <cellStyle name="Normal 9 2 4 3" xfId="7276"/>
    <cellStyle name="Normal 9 2 5" xfId="5981"/>
    <cellStyle name="Normal 9 2 5 2" xfId="5982"/>
    <cellStyle name="Normal 9 2 5 2 2" xfId="5983"/>
    <cellStyle name="Normal 9 2 5 2 2 2" xfId="5984"/>
    <cellStyle name="Normal 9 2 5 2 2 2 2" xfId="5985"/>
    <cellStyle name="Normal 9 2 5 2 2 2 2 2" xfId="7259"/>
    <cellStyle name="Normal 9 2 5 2 2 2 3" xfId="7260"/>
    <cellStyle name="Normal 9 2 5 2 2 3" xfId="5986"/>
    <cellStyle name="Normal 9 2 5 2 2 3 2" xfId="5987"/>
    <cellStyle name="Normal 9 2 5 2 2 3 2 2" xfId="7257"/>
    <cellStyle name="Normal 9 2 5 2 2 3 3" xfId="7258"/>
    <cellStyle name="Normal 9 2 5 2 2 4" xfId="5988"/>
    <cellStyle name="Normal 9 2 5 2 2 4 2" xfId="7256"/>
    <cellStyle name="Normal 9 2 5 2 2 5" xfId="7261"/>
    <cellStyle name="Normal 9 2 5 2 3" xfId="5989"/>
    <cellStyle name="Normal 9 2 5 2 3 2" xfId="5990"/>
    <cellStyle name="Normal 9 2 5 2 3 2 2" xfId="7254"/>
    <cellStyle name="Normal 9 2 5 2 3 3" xfId="7255"/>
    <cellStyle name="Normal 9 2 5 2 4" xfId="5991"/>
    <cellStyle name="Normal 9 2 5 2 4 2" xfId="5992"/>
    <cellStyle name="Normal 9 2 5 2 4 2 2" xfId="7252"/>
    <cellStyle name="Normal 9 2 5 2 4 3" xfId="7253"/>
    <cellStyle name="Normal 9 2 5 2 5" xfId="5993"/>
    <cellStyle name="Normal 9 2 5 2 5 2" xfId="7251"/>
    <cellStyle name="Normal 9 2 5 2 6" xfId="7262"/>
    <cellStyle name="Normal 9 2 5 3" xfId="5994"/>
    <cellStyle name="Normal 9 2 5 3 2" xfId="7250"/>
    <cellStyle name="Normal 9 2 5 4" xfId="5995"/>
    <cellStyle name="Normal 9 2 5 4 2" xfId="7249"/>
    <cellStyle name="Normal 9 2 5 5" xfId="5996"/>
    <cellStyle name="Normal 9 2 5 5 2" xfId="7248"/>
    <cellStyle name="Normal 9 2 5 6" xfId="7263"/>
    <cellStyle name="Normal 9 2 6" xfId="7374"/>
    <cellStyle name="Normal 9 3" xfId="5997"/>
    <cellStyle name="Normal 9 3 10" xfId="7247"/>
    <cellStyle name="Normal 9 3 2" xfId="5998"/>
    <cellStyle name="Normal 9 3 2 2" xfId="5999"/>
    <cellStyle name="Normal 9 3 2 2 2" xfId="6000"/>
    <cellStyle name="Normal 9 3 2 2 2 2" xfId="6001"/>
    <cellStyle name="Normal 9 3 2 2 2 2 2" xfId="6002"/>
    <cellStyle name="Normal 9 3 2 2 2 2 2 2" xfId="7242"/>
    <cellStyle name="Normal 9 3 2 2 2 2 3" xfId="7243"/>
    <cellStyle name="Normal 9 3 2 2 2 3" xfId="6003"/>
    <cellStyle name="Normal 9 3 2 2 2 3 2" xfId="6004"/>
    <cellStyle name="Normal 9 3 2 2 2 3 2 2" xfId="7240"/>
    <cellStyle name="Normal 9 3 2 2 2 3 3" xfId="7241"/>
    <cellStyle name="Normal 9 3 2 2 2 4" xfId="6005"/>
    <cellStyle name="Normal 9 3 2 2 2 4 2" xfId="7239"/>
    <cellStyle name="Normal 9 3 2 2 2 5" xfId="7244"/>
    <cellStyle name="Normal 9 3 2 2 3" xfId="6006"/>
    <cellStyle name="Normal 9 3 2 2 3 2" xfId="6007"/>
    <cellStyle name="Normal 9 3 2 2 3 2 2" xfId="7237"/>
    <cellStyle name="Normal 9 3 2 2 3 3" xfId="7238"/>
    <cellStyle name="Normal 9 3 2 2 4" xfId="6008"/>
    <cellStyle name="Normal 9 3 2 2 4 2" xfId="6009"/>
    <cellStyle name="Normal 9 3 2 2 4 2 2" xfId="7235"/>
    <cellStyle name="Normal 9 3 2 2 4 3" xfId="7236"/>
    <cellStyle name="Normal 9 3 2 2 5" xfId="6010"/>
    <cellStyle name="Normal 9 3 2 2 5 2" xfId="7234"/>
    <cellStyle name="Normal 9 3 2 2 6" xfId="7245"/>
    <cellStyle name="Normal 9 3 2 3" xfId="6011"/>
    <cellStyle name="Normal 9 3 2 3 2" xfId="6012"/>
    <cellStyle name="Normal 9 3 2 3 2 2" xfId="6013"/>
    <cellStyle name="Normal 9 3 2 3 2 2 2" xfId="7231"/>
    <cellStyle name="Normal 9 3 2 3 2 3" xfId="7232"/>
    <cellStyle name="Normal 9 3 2 3 3" xfId="6014"/>
    <cellStyle name="Normal 9 3 2 3 3 2" xfId="6015"/>
    <cellStyle name="Normal 9 3 2 3 3 2 2" xfId="7229"/>
    <cellStyle name="Normal 9 3 2 3 3 3" xfId="7230"/>
    <cellStyle name="Normal 9 3 2 3 4" xfId="6016"/>
    <cellStyle name="Normal 9 3 2 3 4 2" xfId="7228"/>
    <cellStyle name="Normal 9 3 2 3 5" xfId="7233"/>
    <cellStyle name="Normal 9 3 2 4" xfId="6017"/>
    <cellStyle name="Normal 9 3 2 4 2" xfId="6018"/>
    <cellStyle name="Normal 9 3 2 4 2 2" xfId="7226"/>
    <cellStyle name="Normal 9 3 2 4 3" xfId="7227"/>
    <cellStyle name="Normal 9 3 2 5" xfId="6019"/>
    <cellStyle name="Normal 9 3 2 5 2" xfId="6020"/>
    <cellStyle name="Normal 9 3 2 5 2 2" xfId="7224"/>
    <cellStyle name="Normal 9 3 2 5 3" xfId="7225"/>
    <cellStyle name="Normal 9 3 2 6" xfId="6021"/>
    <cellStyle name="Normal 9 3 2 6 2" xfId="7223"/>
    <cellStyle name="Normal 9 3 2 7" xfId="7246"/>
    <cellStyle name="Normal 9 3 3" xfId="6022"/>
    <cellStyle name="Normal 9 3 3 2" xfId="6023"/>
    <cellStyle name="Normal 9 3 3 2 2" xfId="6024"/>
    <cellStyle name="Normal 9 3 3 2 2 2" xfId="6025"/>
    <cellStyle name="Normal 9 3 3 2 2 2 2" xfId="6026"/>
    <cellStyle name="Normal 9 3 3 2 2 2 2 2" xfId="7218"/>
    <cellStyle name="Normal 9 3 3 2 2 2 3" xfId="7219"/>
    <cellStyle name="Normal 9 3 3 2 2 3" xfId="6027"/>
    <cellStyle name="Normal 9 3 3 2 2 3 2" xfId="6028"/>
    <cellStyle name="Normal 9 3 3 2 2 3 2 2" xfId="7216"/>
    <cellStyle name="Normal 9 3 3 2 2 3 3" xfId="7217"/>
    <cellStyle name="Normal 9 3 3 2 2 4" xfId="6029"/>
    <cellStyle name="Normal 9 3 3 2 2 4 2" xfId="7215"/>
    <cellStyle name="Normal 9 3 3 2 2 5" xfId="7220"/>
    <cellStyle name="Normal 9 3 3 2 3" xfId="6030"/>
    <cellStyle name="Normal 9 3 3 2 3 2" xfId="6031"/>
    <cellStyle name="Normal 9 3 3 2 3 2 2" xfId="7213"/>
    <cellStyle name="Normal 9 3 3 2 3 3" xfId="7214"/>
    <cellStyle name="Normal 9 3 3 2 4" xfId="6032"/>
    <cellStyle name="Normal 9 3 3 2 4 2" xfId="6033"/>
    <cellStyle name="Normal 9 3 3 2 4 2 2" xfId="7211"/>
    <cellStyle name="Normal 9 3 3 2 4 3" xfId="7212"/>
    <cellStyle name="Normal 9 3 3 2 5" xfId="6034"/>
    <cellStyle name="Normal 9 3 3 2 5 2" xfId="7210"/>
    <cellStyle name="Normal 9 3 3 2 6" xfId="7221"/>
    <cellStyle name="Normal 9 3 3 3" xfId="6035"/>
    <cellStyle name="Normal 9 3 3 3 2" xfId="6036"/>
    <cellStyle name="Normal 9 3 3 3 2 2" xfId="6037"/>
    <cellStyle name="Normal 9 3 3 3 2 2 2" xfId="7207"/>
    <cellStyle name="Normal 9 3 3 3 2 3" xfId="7208"/>
    <cellStyle name="Normal 9 3 3 3 3" xfId="6038"/>
    <cellStyle name="Normal 9 3 3 3 3 2" xfId="6039"/>
    <cellStyle name="Normal 9 3 3 3 3 2 2" xfId="7205"/>
    <cellStyle name="Normal 9 3 3 3 3 3" xfId="7206"/>
    <cellStyle name="Normal 9 3 3 3 4" xfId="6040"/>
    <cellStyle name="Normal 9 3 3 3 4 2" xfId="7204"/>
    <cellStyle name="Normal 9 3 3 3 5" xfId="7209"/>
    <cellStyle name="Normal 9 3 3 4" xfId="6041"/>
    <cellStyle name="Normal 9 3 3 4 2" xfId="6042"/>
    <cellStyle name="Normal 9 3 3 4 2 2" xfId="7202"/>
    <cellStyle name="Normal 9 3 3 4 3" xfId="7203"/>
    <cellStyle name="Normal 9 3 3 5" xfId="6043"/>
    <cellStyle name="Normal 9 3 3 5 2" xfId="6044"/>
    <cellStyle name="Normal 9 3 3 5 2 2" xfId="7200"/>
    <cellStyle name="Normal 9 3 3 5 3" xfId="7201"/>
    <cellStyle name="Normal 9 3 3 6" xfId="6045"/>
    <cellStyle name="Normal 9 3 3 6 2" xfId="7199"/>
    <cellStyle name="Normal 9 3 3 7" xfId="7222"/>
    <cellStyle name="Normal 9 3 4" xfId="6046"/>
    <cellStyle name="Normal 9 3 4 2" xfId="6047"/>
    <cellStyle name="Normal 9 3 4 2 2" xfId="6048"/>
    <cellStyle name="Normal 9 3 4 2 2 2" xfId="6049"/>
    <cellStyle name="Normal 9 3 4 2 2 2 2" xfId="7195"/>
    <cellStyle name="Normal 9 3 4 2 2 3" xfId="7196"/>
    <cellStyle name="Normal 9 3 4 2 3" xfId="6050"/>
    <cellStyle name="Normal 9 3 4 2 3 2" xfId="6051"/>
    <cellStyle name="Normal 9 3 4 2 3 2 2" xfId="7193"/>
    <cellStyle name="Normal 9 3 4 2 3 3" xfId="7194"/>
    <cellStyle name="Normal 9 3 4 2 4" xfId="6052"/>
    <cellStyle name="Normal 9 3 4 2 4 2" xfId="7192"/>
    <cellStyle name="Normal 9 3 4 2 5" xfId="7197"/>
    <cellStyle name="Normal 9 3 4 3" xfId="6053"/>
    <cellStyle name="Normal 9 3 4 3 2" xfId="6054"/>
    <cellStyle name="Normal 9 3 4 3 2 2" xfId="7190"/>
    <cellStyle name="Normal 9 3 4 3 3" xfId="7191"/>
    <cellStyle name="Normal 9 3 4 4" xfId="6055"/>
    <cellStyle name="Normal 9 3 4 4 2" xfId="6056"/>
    <cellStyle name="Normal 9 3 4 4 2 2" xfId="7188"/>
    <cellStyle name="Normal 9 3 4 4 3" xfId="7189"/>
    <cellStyle name="Normal 9 3 4 5" xfId="6057"/>
    <cellStyle name="Normal 9 3 4 5 2" xfId="7187"/>
    <cellStyle name="Normal 9 3 4 6" xfId="7198"/>
    <cellStyle name="Normal 9 3 5" xfId="6058"/>
    <cellStyle name="Normal 9 3 5 2" xfId="7186"/>
    <cellStyle name="Normal 9 3 6" xfId="6059"/>
    <cellStyle name="Normal 9 3 6 2" xfId="6060"/>
    <cellStyle name="Normal 9 3 6 2 2" xfId="6061"/>
    <cellStyle name="Normal 9 3 6 2 2 2" xfId="7183"/>
    <cellStyle name="Normal 9 3 6 2 3" xfId="7184"/>
    <cellStyle name="Normal 9 3 6 3" xfId="6062"/>
    <cellStyle name="Normal 9 3 6 3 2" xfId="6063"/>
    <cellStyle name="Normal 9 3 6 3 2 2" xfId="7181"/>
    <cellStyle name="Normal 9 3 6 3 3" xfId="7182"/>
    <cellStyle name="Normal 9 3 6 4" xfId="6064"/>
    <cellStyle name="Normal 9 3 6 4 2" xfId="7180"/>
    <cellStyle name="Normal 9 3 6 5" xfId="7185"/>
    <cellStyle name="Normal 9 3 7" xfId="6065"/>
    <cellStyle name="Normal 9 3 7 2" xfId="6066"/>
    <cellStyle name="Normal 9 3 7 2 2" xfId="7178"/>
    <cellStyle name="Normal 9 3 7 3" xfId="7179"/>
    <cellStyle name="Normal 9 3 8" xfId="6067"/>
    <cellStyle name="Normal 9 3 8 2" xfId="6068"/>
    <cellStyle name="Normal 9 3 8 2 2" xfId="7176"/>
    <cellStyle name="Normal 9 3 8 3" xfId="7177"/>
    <cellStyle name="Normal 9 3 9" xfId="6069"/>
    <cellStyle name="Normal 9 3 9 2" xfId="7175"/>
    <cellStyle name="Normal 9 4" xfId="6070"/>
    <cellStyle name="Normal 9 4 2" xfId="6071"/>
    <cellStyle name="Normal 9 4 2 2" xfId="6072"/>
    <cellStyle name="Normal 9 4 2 2 2" xfId="6073"/>
    <cellStyle name="Normal 9 4 2 2 2 2" xfId="6074"/>
    <cellStyle name="Normal 9 4 2 2 2 2 2" xfId="7170"/>
    <cellStyle name="Normal 9 4 2 2 2 3" xfId="7171"/>
    <cellStyle name="Normal 9 4 2 2 3" xfId="6075"/>
    <cellStyle name="Normal 9 4 2 2 3 2" xfId="6076"/>
    <cellStyle name="Normal 9 4 2 2 3 2 2" xfId="7168"/>
    <cellStyle name="Normal 9 4 2 2 3 3" xfId="7169"/>
    <cellStyle name="Normal 9 4 2 2 4" xfId="6077"/>
    <cellStyle name="Normal 9 4 2 2 4 2" xfId="7167"/>
    <cellStyle name="Normal 9 4 2 2 5" xfId="7172"/>
    <cellStyle name="Normal 9 4 2 3" xfId="6078"/>
    <cellStyle name="Normal 9 4 2 3 2" xfId="6079"/>
    <cellStyle name="Normal 9 4 2 3 2 2" xfId="7165"/>
    <cellStyle name="Normal 9 4 2 3 3" xfId="7166"/>
    <cellStyle name="Normal 9 4 2 4" xfId="6080"/>
    <cellStyle name="Normal 9 4 2 4 2" xfId="6081"/>
    <cellStyle name="Normal 9 4 2 4 2 2" xfId="7163"/>
    <cellStyle name="Normal 9 4 2 4 3" xfId="7164"/>
    <cellStyle name="Normal 9 4 2 5" xfId="6082"/>
    <cellStyle name="Normal 9 4 2 5 2" xfId="7162"/>
    <cellStyle name="Normal 9 4 2 6" xfId="7173"/>
    <cellStyle name="Normal 9 4 3" xfId="7174"/>
    <cellStyle name="Normal 9 5" xfId="6083"/>
    <cellStyle name="Normal 9 5 2" xfId="6084"/>
    <cellStyle name="Normal 9 5 2 2" xfId="7160"/>
    <cellStyle name="Normal 9 5 3" xfId="6085"/>
    <cellStyle name="Normal 9 5 3 2" xfId="6086"/>
    <cellStyle name="Normal 9 5 3 2 2" xfId="6087"/>
    <cellStyle name="Normal 9 5 3 2 2 2" xfId="6088"/>
    <cellStyle name="Normal 9 5 3 2 2 2 2" xfId="7156"/>
    <cellStyle name="Normal 9 5 3 2 2 3" xfId="7157"/>
    <cellStyle name="Normal 9 5 3 2 3" xfId="6089"/>
    <cellStyle name="Normal 9 5 3 2 3 2" xfId="6090"/>
    <cellStyle name="Normal 9 5 3 2 3 2 2" xfId="7154"/>
    <cellStyle name="Normal 9 5 3 2 3 3" xfId="7155"/>
    <cellStyle name="Normal 9 5 3 2 4" xfId="6091"/>
    <cellStyle name="Normal 9 5 3 2 4 2" xfId="7153"/>
    <cellStyle name="Normal 9 5 3 2 5" xfId="7158"/>
    <cellStyle name="Normal 9 5 3 3" xfId="6092"/>
    <cellStyle name="Normal 9 5 3 3 2" xfId="6093"/>
    <cellStyle name="Normal 9 5 3 3 2 2" xfId="7151"/>
    <cellStyle name="Normal 9 5 3 3 3" xfId="7152"/>
    <cellStyle name="Normal 9 5 3 4" xfId="6094"/>
    <cellStyle name="Normal 9 5 3 4 2" xfId="6095"/>
    <cellStyle name="Normal 9 5 3 4 2 2" xfId="7149"/>
    <cellStyle name="Normal 9 5 3 4 3" xfId="7150"/>
    <cellStyle name="Normal 9 5 3 5" xfId="6096"/>
    <cellStyle name="Normal 9 5 3 5 2" xfId="7148"/>
    <cellStyle name="Normal 9 5 3 6" xfId="7159"/>
    <cellStyle name="Normal 9 5 4" xfId="7161"/>
    <cellStyle name="Normal 9 6" xfId="6097"/>
    <cellStyle name="Normal 9 6 2" xfId="6098"/>
    <cellStyle name="Normal 9 6 2 2" xfId="6099"/>
    <cellStyle name="Normal 9 6 2 2 2" xfId="6100"/>
    <cellStyle name="Normal 9 6 2 2 2 2" xfId="6101"/>
    <cellStyle name="Normal 9 6 2 2 2 2 2" xfId="7143"/>
    <cellStyle name="Normal 9 6 2 2 2 3" xfId="7144"/>
    <cellStyle name="Normal 9 6 2 2 3" xfId="6102"/>
    <cellStyle name="Normal 9 6 2 2 3 2" xfId="6103"/>
    <cellStyle name="Normal 9 6 2 2 3 2 2" xfId="7141"/>
    <cellStyle name="Normal 9 6 2 2 3 3" xfId="7142"/>
    <cellStyle name="Normal 9 6 2 2 4" xfId="6104"/>
    <cellStyle name="Normal 9 6 2 2 4 2" xfId="7140"/>
    <cellStyle name="Normal 9 6 2 2 5" xfId="7145"/>
    <cellStyle name="Normal 9 6 2 3" xfId="6105"/>
    <cellStyle name="Normal 9 6 2 3 2" xfId="6106"/>
    <cellStyle name="Normal 9 6 2 3 2 2" xfId="7138"/>
    <cellStyle name="Normal 9 6 2 3 3" xfId="7139"/>
    <cellStyle name="Normal 9 6 2 4" xfId="6107"/>
    <cellStyle name="Normal 9 6 2 4 2" xfId="6108"/>
    <cellStyle name="Normal 9 6 2 4 2 2" xfId="7136"/>
    <cellStyle name="Normal 9 6 2 4 3" xfId="7137"/>
    <cellStyle name="Normal 9 6 2 5" xfId="6109"/>
    <cellStyle name="Normal 9 6 2 5 2" xfId="7135"/>
    <cellStyle name="Normal 9 6 2 6" xfId="7146"/>
    <cellStyle name="Normal 9 6 3" xfId="7147"/>
    <cellStyle name="Normal 9 7" xfId="6110"/>
    <cellStyle name="Normal 9 7 2" xfId="7134"/>
    <cellStyle name="Normal 9 8" xfId="6111"/>
    <cellStyle name="Normal 9 8 2" xfId="6112"/>
    <cellStyle name="Normal 9 8 2 2" xfId="7132"/>
    <cellStyle name="Normal 9 8 3" xfId="6113"/>
    <cellStyle name="Normal 9 8 3 2" xfId="6114"/>
    <cellStyle name="Normal 9 8 3 2 2" xfId="7130"/>
    <cellStyle name="Normal 9 8 3 3" xfId="6115"/>
    <cellStyle name="Normal 9 8 3 3 2" xfId="7129"/>
    <cellStyle name="Normal 9 8 3 4" xfId="7131"/>
    <cellStyle name="Normal 9 8 4" xfId="6116"/>
    <cellStyle name="Normal 9 8 4 2" xfId="7128"/>
    <cellStyle name="Normal 9 8 5" xfId="6117"/>
    <cellStyle name="Normal 9 8 5 2" xfId="7127"/>
    <cellStyle name="Normal 9 8 6" xfId="7133"/>
    <cellStyle name="Normal 9 9" xfId="6118"/>
    <cellStyle name="Normal 9 9 2" xfId="7126"/>
    <cellStyle name="Note 2" xfId="6119"/>
    <cellStyle name="Note 2 2" xfId="7125"/>
    <cellStyle name="Note 3" xfId="6120"/>
    <cellStyle name="Note 3 2" xfId="6121"/>
    <cellStyle name="Note 3 2 2" xfId="7123"/>
    <cellStyle name="Note 3 3" xfId="7124"/>
    <cellStyle name="Note 4" xfId="6122"/>
    <cellStyle name="Note 4 2" xfId="6123"/>
    <cellStyle name="Note 4 2 2" xfId="7121"/>
    <cellStyle name="Note 4 3" xfId="7122"/>
    <cellStyle name="Output 2" xfId="6124"/>
    <cellStyle name="Output 2 2" xfId="7120"/>
    <cellStyle name="Output 3" xfId="6125"/>
    <cellStyle name="Output 3 2" xfId="6126"/>
    <cellStyle name="Output 3 2 2" xfId="7118"/>
    <cellStyle name="Output 3 3" xfId="6127"/>
    <cellStyle name="Output 3 3 2" xfId="7117"/>
    <cellStyle name="Output 3 4" xfId="6128"/>
    <cellStyle name="Output 3 4 2" xfId="7116"/>
    <cellStyle name="Output 3 5" xfId="6129"/>
    <cellStyle name="Output 3 5 2" xfId="7115"/>
    <cellStyle name="Output 3 6" xfId="6130"/>
    <cellStyle name="Output 3 6 2" xfId="7114"/>
    <cellStyle name="Output 3 7" xfId="6131"/>
    <cellStyle name="Output 3 7 2" xfId="7113"/>
    <cellStyle name="Output 3 8" xfId="7119"/>
    <cellStyle name="Output 4" xfId="6132"/>
    <cellStyle name="Output 4 2" xfId="7112"/>
    <cellStyle name="ParaBirimi 2" xfId="6133"/>
    <cellStyle name="ParaBirimi 2 2" xfId="7111"/>
    <cellStyle name="Percent 10" xfId="6134"/>
    <cellStyle name="Percent 10 10" xfId="6135"/>
    <cellStyle name="Percent 10 10 2" xfId="6136"/>
    <cellStyle name="Percent 10 10 2 2" xfId="7108"/>
    <cellStyle name="Percent 10 10 3" xfId="7109"/>
    <cellStyle name="Percent 10 11" xfId="6137"/>
    <cellStyle name="Percent 10 11 2" xfId="6138"/>
    <cellStyle name="Percent 10 11 2 2" xfId="7106"/>
    <cellStyle name="Percent 10 11 3" xfId="7107"/>
    <cellStyle name="Percent 10 12" xfId="6139"/>
    <cellStyle name="Percent 10 12 2" xfId="6140"/>
    <cellStyle name="Percent 10 12 2 2" xfId="6141"/>
    <cellStyle name="Percent 10 12 2 2 2" xfId="7103"/>
    <cellStyle name="Percent 10 12 2 3" xfId="7104"/>
    <cellStyle name="Percent 10 12 3" xfId="6142"/>
    <cellStyle name="Percent 10 12 3 2" xfId="6143"/>
    <cellStyle name="Percent 10 12 3 2 2" xfId="7101"/>
    <cellStyle name="Percent 10 12 3 3" xfId="7102"/>
    <cellStyle name="Percent 10 12 4" xfId="6144"/>
    <cellStyle name="Percent 10 12 4 2" xfId="7100"/>
    <cellStyle name="Percent 10 12 5" xfId="7105"/>
    <cellStyle name="Percent 10 13" xfId="7110"/>
    <cellStyle name="Percent 10 2" xfId="6145"/>
    <cellStyle name="Percent 10 2 10" xfId="6146"/>
    <cellStyle name="Percent 10 2 10 2" xfId="6147"/>
    <cellStyle name="Percent 10 2 10 2 2" xfId="7097"/>
    <cellStyle name="Percent 10 2 10 3" xfId="7098"/>
    <cellStyle name="Percent 10 2 11" xfId="6148"/>
    <cellStyle name="Percent 10 2 11 2" xfId="6149"/>
    <cellStyle name="Percent 10 2 11 2 2" xfId="6150"/>
    <cellStyle name="Percent 10 2 11 2 2 2" xfId="7094"/>
    <cellStyle name="Percent 10 2 11 2 3" xfId="7095"/>
    <cellStyle name="Percent 10 2 11 3" xfId="6151"/>
    <cellStyle name="Percent 10 2 11 3 2" xfId="6152"/>
    <cellStyle name="Percent 10 2 11 3 2 2" xfId="7092"/>
    <cellStyle name="Percent 10 2 11 3 3" xfId="7093"/>
    <cellStyle name="Percent 10 2 11 4" xfId="6153"/>
    <cellStyle name="Percent 10 2 11 4 2" xfId="7091"/>
    <cellStyle name="Percent 10 2 11 5" xfId="7096"/>
    <cellStyle name="Percent 10 2 12" xfId="7099"/>
    <cellStyle name="Percent 10 2 2" xfId="6154"/>
    <cellStyle name="Percent 10 2 2 2" xfId="6155"/>
    <cellStyle name="Percent 10 2 2 2 2" xfId="6156"/>
    <cellStyle name="Percent 10 2 2 2 2 2" xfId="6157"/>
    <cellStyle name="Percent 10 2 2 2 2 2 2" xfId="7087"/>
    <cellStyle name="Percent 10 2 2 2 2 3" xfId="7088"/>
    <cellStyle name="Percent 10 2 2 2 3" xfId="6158"/>
    <cellStyle name="Percent 10 2 2 2 3 2" xfId="6159"/>
    <cellStyle name="Percent 10 2 2 2 3 2 2" xfId="7085"/>
    <cellStyle name="Percent 10 2 2 2 3 3" xfId="7086"/>
    <cellStyle name="Percent 10 2 2 2 4" xfId="6160"/>
    <cellStyle name="Percent 10 2 2 2 4 2" xfId="7084"/>
    <cellStyle name="Percent 10 2 2 2 5" xfId="7089"/>
    <cellStyle name="Percent 10 2 2 3" xfId="6161"/>
    <cellStyle name="Percent 10 2 2 3 2" xfId="6162"/>
    <cellStyle name="Percent 10 2 2 3 2 2" xfId="6163"/>
    <cellStyle name="Percent 10 2 2 3 2 2 2" xfId="7081"/>
    <cellStyle name="Percent 10 2 2 3 2 3" xfId="7082"/>
    <cellStyle name="Percent 10 2 2 3 3" xfId="6164"/>
    <cellStyle name="Percent 10 2 2 3 3 2" xfId="6165"/>
    <cellStyle name="Percent 10 2 2 3 3 2 2" xfId="7079"/>
    <cellStyle name="Percent 10 2 2 3 3 3" xfId="7080"/>
    <cellStyle name="Percent 10 2 2 3 4" xfId="6166"/>
    <cellStyle name="Percent 10 2 2 3 4 2" xfId="7078"/>
    <cellStyle name="Percent 10 2 2 3 5" xfId="7083"/>
    <cellStyle name="Percent 10 2 2 4" xfId="6167"/>
    <cellStyle name="Percent 10 2 2 4 2" xfId="6168"/>
    <cellStyle name="Percent 10 2 2 4 2 2" xfId="7076"/>
    <cellStyle name="Percent 10 2 2 4 3" xfId="7077"/>
    <cellStyle name="Percent 10 2 2 5" xfId="6169"/>
    <cellStyle name="Percent 10 2 2 5 2" xfId="6170"/>
    <cellStyle name="Percent 10 2 2 5 2 2" xfId="7074"/>
    <cellStyle name="Percent 10 2 2 5 3" xfId="7075"/>
    <cellStyle name="Percent 10 2 2 6" xfId="6171"/>
    <cellStyle name="Percent 10 2 2 6 2" xfId="6172"/>
    <cellStyle name="Percent 10 2 2 6 2 2" xfId="7072"/>
    <cellStyle name="Percent 10 2 2 6 3" xfId="7073"/>
    <cellStyle name="Percent 10 2 2 7" xfId="7090"/>
    <cellStyle name="Percent 10 2 3" xfId="6173"/>
    <cellStyle name="Percent 10 2 3 2" xfId="7071"/>
    <cellStyle name="Percent 10 2 4" xfId="6174"/>
    <cellStyle name="Percent 10 2 4 2" xfId="7070"/>
    <cellStyle name="Percent 10 2 5" xfId="6175"/>
    <cellStyle name="Percent 10 2 5 2" xfId="6176"/>
    <cellStyle name="Percent 10 2 5 2 2" xfId="7068"/>
    <cellStyle name="Percent 10 2 5 3" xfId="6177"/>
    <cellStyle name="Percent 10 2 5 3 2" xfId="6178"/>
    <cellStyle name="Percent 10 2 5 3 2 2" xfId="7066"/>
    <cellStyle name="Percent 10 2 5 3 3" xfId="7067"/>
    <cellStyle name="Percent 10 2 5 4" xfId="6179"/>
    <cellStyle name="Percent 10 2 5 4 2" xfId="6180"/>
    <cellStyle name="Percent 10 2 5 4 2 2" xfId="7064"/>
    <cellStyle name="Percent 10 2 5 4 3" xfId="7065"/>
    <cellStyle name="Percent 10 2 5 5" xfId="6181"/>
    <cellStyle name="Percent 10 2 5 5 2" xfId="6182"/>
    <cellStyle name="Percent 10 2 5 5 2 2" xfId="7062"/>
    <cellStyle name="Percent 10 2 5 5 3" xfId="7063"/>
    <cellStyle name="Percent 10 2 5 6" xfId="7069"/>
    <cellStyle name="Percent 10 2 6" xfId="6183"/>
    <cellStyle name="Percent 10 2 6 2" xfId="7061"/>
    <cellStyle name="Percent 10 2 7" xfId="6184"/>
    <cellStyle name="Percent 10 2 7 2" xfId="6185"/>
    <cellStyle name="Percent 10 2 7 2 2" xfId="7059"/>
    <cellStyle name="Percent 10 2 7 3" xfId="7060"/>
    <cellStyle name="Percent 10 2 8" xfId="6186"/>
    <cellStyle name="Percent 10 2 8 2" xfId="6187"/>
    <cellStyle name="Percent 10 2 8 2 2" xfId="7057"/>
    <cellStyle name="Percent 10 2 8 3" xfId="7058"/>
    <cellStyle name="Percent 10 2 9" xfId="6188"/>
    <cellStyle name="Percent 10 2 9 2" xfId="6189"/>
    <cellStyle name="Percent 10 2 9 2 2" xfId="7055"/>
    <cellStyle name="Percent 10 2 9 3" xfId="7056"/>
    <cellStyle name="Percent 10 3" xfId="6190"/>
    <cellStyle name="Percent 10 3 2" xfId="6191"/>
    <cellStyle name="Percent 10 3 2 2" xfId="6192"/>
    <cellStyle name="Percent 10 3 2 2 2" xfId="7052"/>
    <cellStyle name="Percent 10 3 2 3" xfId="6193"/>
    <cellStyle name="Percent 10 3 2 3 2" xfId="7051"/>
    <cellStyle name="Percent 10 3 2 4" xfId="7053"/>
    <cellStyle name="Percent 10 3 3" xfId="6194"/>
    <cellStyle name="Percent 10 3 3 2" xfId="7050"/>
    <cellStyle name="Percent 10 3 4" xfId="6195"/>
    <cellStyle name="Percent 10 3 4 2" xfId="7049"/>
    <cellStyle name="Percent 10 3 5" xfId="7054"/>
    <cellStyle name="Percent 10 4" xfId="6196"/>
    <cellStyle name="Percent 10 4 2" xfId="6197"/>
    <cellStyle name="Percent 10 4 2 2" xfId="6198"/>
    <cellStyle name="Percent 10 4 2 2 2" xfId="6199"/>
    <cellStyle name="Percent 10 4 2 2 2 2" xfId="7045"/>
    <cellStyle name="Percent 10 4 2 2 3" xfId="7046"/>
    <cellStyle name="Percent 10 4 2 3" xfId="6200"/>
    <cellStyle name="Percent 10 4 2 3 2" xfId="6201"/>
    <cellStyle name="Percent 10 4 2 3 2 2" xfId="7043"/>
    <cellStyle name="Percent 10 4 2 3 3" xfId="7044"/>
    <cellStyle name="Percent 10 4 2 4" xfId="6202"/>
    <cellStyle name="Percent 10 4 2 4 2" xfId="7042"/>
    <cellStyle name="Percent 10 4 2 5" xfId="7047"/>
    <cellStyle name="Percent 10 4 3" xfId="6203"/>
    <cellStyle name="Percent 10 4 3 2" xfId="6204"/>
    <cellStyle name="Percent 10 4 3 2 2" xfId="6205"/>
    <cellStyle name="Percent 10 4 3 2 2 2" xfId="7039"/>
    <cellStyle name="Percent 10 4 3 2 3" xfId="7040"/>
    <cellStyle name="Percent 10 4 3 3" xfId="6206"/>
    <cellStyle name="Percent 10 4 3 3 2" xfId="6207"/>
    <cellStyle name="Percent 10 4 3 3 2 2" xfId="7037"/>
    <cellStyle name="Percent 10 4 3 3 3" xfId="7038"/>
    <cellStyle name="Percent 10 4 3 4" xfId="6208"/>
    <cellStyle name="Percent 10 4 3 4 2" xfId="7036"/>
    <cellStyle name="Percent 10 4 3 5" xfId="7041"/>
    <cellStyle name="Percent 10 4 4" xfId="6209"/>
    <cellStyle name="Percent 10 4 4 2" xfId="6210"/>
    <cellStyle name="Percent 10 4 4 2 2" xfId="7034"/>
    <cellStyle name="Percent 10 4 4 3" xfId="7035"/>
    <cellStyle name="Percent 10 4 5" xfId="6211"/>
    <cellStyle name="Percent 10 4 5 2" xfId="6212"/>
    <cellStyle name="Percent 10 4 5 2 2" xfId="7032"/>
    <cellStyle name="Percent 10 4 5 3" xfId="7033"/>
    <cellStyle name="Percent 10 4 6" xfId="6213"/>
    <cellStyle name="Percent 10 4 6 2" xfId="6214"/>
    <cellStyle name="Percent 10 4 6 2 2" xfId="7030"/>
    <cellStyle name="Percent 10 4 6 3" xfId="7031"/>
    <cellStyle name="Percent 10 4 7" xfId="7048"/>
    <cellStyle name="Percent 10 5" xfId="6215"/>
    <cellStyle name="Percent 10 5 2" xfId="6216"/>
    <cellStyle name="Percent 10 5 2 2" xfId="6217"/>
    <cellStyle name="Percent 10 5 2 2 2" xfId="7027"/>
    <cellStyle name="Percent 10 5 2 3" xfId="7028"/>
    <cellStyle name="Percent 10 5 3" xfId="6218"/>
    <cellStyle name="Percent 10 5 3 2" xfId="6219"/>
    <cellStyle name="Percent 10 5 3 2 2" xfId="7025"/>
    <cellStyle name="Percent 10 5 3 3" xfId="7026"/>
    <cellStyle name="Percent 10 5 4" xfId="6220"/>
    <cellStyle name="Percent 10 5 4 2" xfId="6221"/>
    <cellStyle name="Percent 10 5 4 2 2" xfId="7023"/>
    <cellStyle name="Percent 10 5 4 3" xfId="7024"/>
    <cellStyle name="Percent 10 5 5" xfId="7029"/>
    <cellStyle name="Percent 10 6" xfId="6222"/>
    <cellStyle name="Percent 10 6 2" xfId="6223"/>
    <cellStyle name="Percent 10 6 2 2" xfId="7021"/>
    <cellStyle name="Percent 10 6 3" xfId="6224"/>
    <cellStyle name="Percent 10 6 3 2" xfId="6225"/>
    <cellStyle name="Percent 10 6 3 2 2" xfId="7019"/>
    <cellStyle name="Percent 10 6 3 3" xfId="7020"/>
    <cellStyle name="Percent 10 6 4" xfId="6226"/>
    <cellStyle name="Percent 10 6 4 2" xfId="6227"/>
    <cellStyle name="Percent 10 6 4 2 2" xfId="7017"/>
    <cellStyle name="Percent 10 6 4 3" xfId="7018"/>
    <cellStyle name="Percent 10 6 5" xfId="6228"/>
    <cellStyle name="Percent 10 6 5 2" xfId="6229"/>
    <cellStyle name="Percent 10 6 5 2 2" xfId="7015"/>
    <cellStyle name="Percent 10 6 5 3" xfId="7016"/>
    <cellStyle name="Percent 10 6 6" xfId="7022"/>
    <cellStyle name="Percent 10 7" xfId="6230"/>
    <cellStyle name="Percent 10 7 2" xfId="6231"/>
    <cellStyle name="Percent 10 7 2 2" xfId="6232"/>
    <cellStyle name="Percent 10 7 2 2 2" xfId="7012"/>
    <cellStyle name="Percent 10 7 2 3" xfId="7013"/>
    <cellStyle name="Percent 10 7 3" xfId="7014"/>
    <cellStyle name="Percent 10 8" xfId="6233"/>
    <cellStyle name="Percent 10 8 2" xfId="6234"/>
    <cellStyle name="Percent 10 8 2 2" xfId="7010"/>
    <cellStyle name="Percent 10 8 3" xfId="6235"/>
    <cellStyle name="Percent 10 8 3 2" xfId="6236"/>
    <cellStyle name="Percent 10 8 3 2 2" xfId="7008"/>
    <cellStyle name="Percent 10 8 3 3" xfId="7009"/>
    <cellStyle name="Percent 10 8 4" xfId="6237"/>
    <cellStyle name="Percent 10 8 4 2" xfId="6238"/>
    <cellStyle name="Percent 10 8 4 2 2" xfId="7006"/>
    <cellStyle name="Percent 10 8 4 3" xfId="7007"/>
    <cellStyle name="Percent 10 8 5" xfId="6239"/>
    <cellStyle name="Percent 10 8 5 2" xfId="6240"/>
    <cellStyle name="Percent 10 8 5 2 2" xfId="7004"/>
    <cellStyle name="Percent 10 8 5 3" xfId="7005"/>
    <cellStyle name="Percent 10 8 6" xfId="7011"/>
    <cellStyle name="Percent 10 9" xfId="6241"/>
    <cellStyle name="Percent 10 9 2" xfId="6242"/>
    <cellStyle name="Percent 10 9 2 2" xfId="6243"/>
    <cellStyle name="Percent 10 9 2 2 2" xfId="7001"/>
    <cellStyle name="Percent 10 9 2 3" xfId="7002"/>
    <cellStyle name="Percent 10 9 3" xfId="6244"/>
    <cellStyle name="Percent 10 9 3 2" xfId="6245"/>
    <cellStyle name="Percent 10 9 3 2 2" xfId="6999"/>
    <cellStyle name="Percent 10 9 3 3" xfId="7000"/>
    <cellStyle name="Percent 10 9 4" xfId="6246"/>
    <cellStyle name="Percent 10 9 4 2" xfId="6998"/>
    <cellStyle name="Percent 10 9 5" xfId="7003"/>
    <cellStyle name="Percent 11" xfId="6247"/>
    <cellStyle name="Percent 11 2" xfId="6248"/>
    <cellStyle name="Percent 11 2 2" xfId="6249"/>
    <cellStyle name="Percent 11 2 2 2" xfId="6250"/>
    <cellStyle name="Percent 11 2 2 2 2" xfId="6994"/>
    <cellStyle name="Percent 11 2 2 3" xfId="6995"/>
    <cellStyle name="Percent 11 2 3" xfId="6251"/>
    <cellStyle name="Percent 11 2 3 2" xfId="6252"/>
    <cellStyle name="Percent 11 2 3 2 2" xfId="6992"/>
    <cellStyle name="Percent 11 2 3 3" xfId="6993"/>
    <cellStyle name="Percent 11 2 4" xfId="6253"/>
    <cellStyle name="Percent 11 2 4 2" xfId="6254"/>
    <cellStyle name="Percent 11 2 4 2 2" xfId="6990"/>
    <cellStyle name="Percent 11 2 4 3" xfId="6991"/>
    <cellStyle name="Percent 11 2 5" xfId="6996"/>
    <cellStyle name="Percent 11 3" xfId="6255"/>
    <cellStyle name="Percent 11 3 2" xfId="6989"/>
    <cellStyle name="Percent 11 4" xfId="6256"/>
    <cellStyle name="Percent 11 4 2" xfId="6257"/>
    <cellStyle name="Percent 11 4 2 2" xfId="6987"/>
    <cellStyle name="Percent 11 4 3" xfId="6988"/>
    <cellStyle name="Percent 11 5" xfId="6258"/>
    <cellStyle name="Percent 11 5 2" xfId="6259"/>
    <cellStyle name="Percent 11 5 2 2" xfId="6985"/>
    <cellStyle name="Percent 11 5 3" xfId="6260"/>
    <cellStyle name="Percent 11 5 3 2" xfId="6984"/>
    <cellStyle name="Percent 11 5 4" xfId="6986"/>
    <cellStyle name="Percent 11 6" xfId="6261"/>
    <cellStyle name="Percent 11 6 2" xfId="6983"/>
    <cellStyle name="Percent 11 7" xfId="6997"/>
    <cellStyle name="Percent 12" xfId="6262"/>
    <cellStyle name="Percent 12 2" xfId="6263"/>
    <cellStyle name="Percent 12 2 2" xfId="6264"/>
    <cellStyle name="Percent 12 2 2 2" xfId="6265"/>
    <cellStyle name="Percent 12 2 2 2 2" xfId="6979"/>
    <cellStyle name="Percent 12 2 2 3" xfId="6980"/>
    <cellStyle name="Percent 12 2 3" xfId="6266"/>
    <cellStyle name="Percent 12 2 3 2" xfId="6267"/>
    <cellStyle name="Percent 12 2 3 2 2" xfId="6977"/>
    <cellStyle name="Percent 12 2 3 3" xfId="6978"/>
    <cellStyle name="Percent 12 2 4" xfId="6268"/>
    <cellStyle name="Percent 12 2 4 2" xfId="6976"/>
    <cellStyle name="Percent 12 2 5" xfId="6981"/>
    <cellStyle name="Percent 12 3" xfId="6269"/>
    <cellStyle name="Percent 12 3 2" xfId="6270"/>
    <cellStyle name="Percent 12 3 2 2" xfId="6974"/>
    <cellStyle name="Percent 12 3 3" xfId="6975"/>
    <cellStyle name="Percent 12 4" xfId="6271"/>
    <cellStyle name="Percent 12 4 2" xfId="6973"/>
    <cellStyle name="Percent 12 5" xfId="6272"/>
    <cellStyle name="Percent 12 5 2" xfId="6273"/>
    <cellStyle name="Percent 12 5 2 2" xfId="6274"/>
    <cellStyle name="Percent 12 5 2 2 2" xfId="6970"/>
    <cellStyle name="Percent 12 5 2 3" xfId="6971"/>
    <cellStyle name="Percent 12 5 3" xfId="6275"/>
    <cellStyle name="Percent 12 5 3 2" xfId="6276"/>
    <cellStyle name="Percent 12 5 3 2 2" xfId="6968"/>
    <cellStyle name="Percent 12 5 3 3" xfId="6969"/>
    <cellStyle name="Percent 12 5 4" xfId="6277"/>
    <cellStyle name="Percent 12 5 4 2" xfId="6967"/>
    <cellStyle name="Percent 12 5 5" xfId="6972"/>
    <cellStyle name="Percent 12 6" xfId="6982"/>
    <cellStyle name="Percent 13" xfId="6278"/>
    <cellStyle name="Percent 13 2" xfId="6279"/>
    <cellStyle name="Percent 13 2 2" xfId="6280"/>
    <cellStyle name="Percent 13 2 2 2" xfId="6964"/>
    <cellStyle name="Percent 13 2 3" xfId="6965"/>
    <cellStyle name="Percent 13 3" xfId="6281"/>
    <cellStyle name="Percent 13 3 2" xfId="6282"/>
    <cellStyle name="Percent 13 3 2 2" xfId="6962"/>
    <cellStyle name="Percent 13 3 3" xfId="6963"/>
    <cellStyle name="Percent 13 4" xfId="6966"/>
    <cellStyle name="Percent 14" xfId="6283"/>
    <cellStyle name="Percent 14 2" xfId="6961"/>
    <cellStyle name="Percent 15" xfId="6284"/>
    <cellStyle name="Percent 15 2" xfId="6960"/>
    <cellStyle name="Percent 2" xfId="6285"/>
    <cellStyle name="Percent 2 10" xfId="6286"/>
    <cellStyle name="Percent 2 10 2" xfId="6287"/>
    <cellStyle name="Percent 2 10 2 2" xfId="6288"/>
    <cellStyle name="Percent 2 10 2 2 2" xfId="6956"/>
    <cellStyle name="Percent 2 10 2 3" xfId="6289"/>
    <cellStyle name="Percent 2 10 2 3 2" xfId="6955"/>
    <cellStyle name="Percent 2 10 2 4" xfId="6957"/>
    <cellStyle name="Percent 2 10 3" xfId="6290"/>
    <cellStyle name="Percent 2 10 3 2" xfId="6954"/>
    <cellStyle name="Percent 2 10 4" xfId="6291"/>
    <cellStyle name="Percent 2 10 4 2" xfId="6953"/>
    <cellStyle name="Percent 2 10 5" xfId="6292"/>
    <cellStyle name="Percent 2 10 5 2" xfId="6952"/>
    <cellStyle name="Percent 2 10 6" xfId="6958"/>
    <cellStyle name="Percent 2 11" xfId="6959"/>
    <cellStyle name="Percent 2 2" xfId="6293"/>
    <cellStyle name="Percent 2 2 2" xfId="6294"/>
    <cellStyle name="Percent 2 2 2 2" xfId="6950"/>
    <cellStyle name="Percent 2 2 3" xfId="6951"/>
    <cellStyle name="Percent 2 3" xfId="6295"/>
    <cellStyle name="Percent 2 3 2" xfId="6296"/>
    <cellStyle name="Percent 2 3 2 2" xfId="6297"/>
    <cellStyle name="Percent 2 3 2 2 2" xfId="6947"/>
    <cellStyle name="Percent 2 3 2 3" xfId="6298"/>
    <cellStyle name="Percent 2 3 2 3 2" xfId="6299"/>
    <cellStyle name="Percent 2 3 2 3 2 2" xfId="6945"/>
    <cellStyle name="Percent 2 3 2 3 3" xfId="6300"/>
    <cellStyle name="Percent 2 3 2 3 3 2" xfId="6944"/>
    <cellStyle name="Percent 2 3 2 3 4" xfId="6946"/>
    <cellStyle name="Percent 2 3 2 4" xfId="6948"/>
    <cellStyle name="Percent 2 3 3" xfId="6301"/>
    <cellStyle name="Percent 2 3 3 2" xfId="6943"/>
    <cellStyle name="Percent 2 3 4" xfId="6949"/>
    <cellStyle name="Percent 2 4" xfId="6302"/>
    <cellStyle name="Percent 2 4 2" xfId="6303"/>
    <cellStyle name="Percent 2 4 2 2" xfId="6941"/>
    <cellStyle name="Percent 2 4 3" xfId="6304"/>
    <cellStyle name="Percent 2 4 3 2" xfId="6940"/>
    <cellStyle name="Percent 2 4 4" xfId="6305"/>
    <cellStyle name="Percent 2 4 4 2" xfId="6939"/>
    <cellStyle name="Percent 2 4 5" xfId="6306"/>
    <cellStyle name="Percent 2 4 5 2" xfId="6307"/>
    <cellStyle name="Percent 2 4 5 2 2" xfId="6937"/>
    <cellStyle name="Percent 2 4 5 3" xfId="6308"/>
    <cellStyle name="Percent 2 4 5 3 2" xfId="6936"/>
    <cellStyle name="Percent 2 4 5 4" xfId="6309"/>
    <cellStyle name="Percent 2 4 5 4 2" xfId="6935"/>
    <cellStyle name="Percent 2 4 5 5" xfId="6310"/>
    <cellStyle name="Percent 2 4 5 5 2" xfId="6934"/>
    <cellStyle name="Percent 2 4 5 6" xfId="6311"/>
    <cellStyle name="Percent 2 4 5 6 2" xfId="6933"/>
    <cellStyle name="Percent 2 4 5 7" xfId="6938"/>
    <cellStyle name="Percent 2 4 6" xfId="6312"/>
    <cellStyle name="Percent 2 4 6 2" xfId="6932"/>
    <cellStyle name="Percent 2 4 7" xfId="6942"/>
    <cellStyle name="Percent 2 5" xfId="6313"/>
    <cellStyle name="Percent 2 5 2" xfId="6314"/>
    <cellStyle name="Percent 2 5 2 2" xfId="6315"/>
    <cellStyle name="Percent 2 5 2 2 2" xfId="6929"/>
    <cellStyle name="Percent 2 5 2 3" xfId="6316"/>
    <cellStyle name="Percent 2 5 2 3 2" xfId="6928"/>
    <cellStyle name="Percent 2 5 2 4" xfId="6930"/>
    <cellStyle name="Percent 2 5 3" xfId="6317"/>
    <cellStyle name="Percent 2 5 3 2" xfId="6318"/>
    <cellStyle name="Percent 2 5 3 2 2" xfId="6926"/>
    <cellStyle name="Percent 2 5 3 3" xfId="6319"/>
    <cellStyle name="Percent 2 5 3 3 2" xfId="6925"/>
    <cellStyle name="Percent 2 5 3 4" xfId="6927"/>
    <cellStyle name="Percent 2 5 4" xfId="6320"/>
    <cellStyle name="Percent 2 5 4 2" xfId="6924"/>
    <cellStyle name="Percent 2 5 5" xfId="6321"/>
    <cellStyle name="Percent 2 5 5 2" xfId="6322"/>
    <cellStyle name="Percent 2 5 5 2 2" xfId="6323"/>
    <cellStyle name="Percent 2 5 5 2 2 2" xfId="6921"/>
    <cellStyle name="Percent 2 5 5 2 3" xfId="6324"/>
    <cellStyle name="Percent 2 5 5 2 3 2" xfId="6920"/>
    <cellStyle name="Percent 2 5 5 2 4" xfId="6922"/>
    <cellStyle name="Percent 2 5 5 3" xfId="6325"/>
    <cellStyle name="Percent 2 5 5 3 2" xfId="6919"/>
    <cellStyle name="Percent 2 5 5 4" xfId="6326"/>
    <cellStyle name="Percent 2 5 5 4 2" xfId="6327"/>
    <cellStyle name="Percent 2 5 5 4 2 2" xfId="6917"/>
    <cellStyle name="Percent 2 5 5 4 3" xfId="6328"/>
    <cellStyle name="Percent 2 5 5 4 3 2" xfId="6916"/>
    <cellStyle name="Percent 2 5 5 4 4" xfId="6918"/>
    <cellStyle name="Percent 2 5 5 5" xfId="6329"/>
    <cellStyle name="Percent 2 5 5 5 2" xfId="6915"/>
    <cellStyle name="Percent 2 5 5 6" xfId="6923"/>
    <cellStyle name="Percent 2 5 6" xfId="6931"/>
    <cellStyle name="Percent 2 6" xfId="6330"/>
    <cellStyle name="Percent 2 6 2" xfId="6914"/>
    <cellStyle name="Percent 2 7" xfId="6331"/>
    <cellStyle name="Percent 2 7 2" xfId="6332"/>
    <cellStyle name="Percent 2 7 2 2" xfId="6912"/>
    <cellStyle name="Percent 2 7 3" xfId="6913"/>
    <cellStyle name="Percent 2 8" xfId="6333"/>
    <cellStyle name="Percent 2 8 2" xfId="6911"/>
    <cellStyle name="Percent 2 9" xfId="6334"/>
    <cellStyle name="Percent 2 9 2" xfId="6335"/>
    <cellStyle name="Percent 2 9 2 2" xfId="6336"/>
    <cellStyle name="Percent 2 9 2 2 2" xfId="6908"/>
    <cellStyle name="Percent 2 9 2 3" xfId="6337"/>
    <cellStyle name="Percent 2 9 2 3 2" xfId="6338"/>
    <cellStyle name="Percent 2 9 2 3 2 2" xfId="6906"/>
    <cellStyle name="Percent 2 9 2 3 3" xfId="6339"/>
    <cellStyle name="Percent 2 9 2 3 3 2" xfId="6905"/>
    <cellStyle name="Percent 2 9 2 3 4" xfId="6907"/>
    <cellStyle name="Percent 2 9 2 4" xfId="6909"/>
    <cellStyle name="Percent 2 9 3" xfId="6340"/>
    <cellStyle name="Percent 2 9 3 2" xfId="6904"/>
    <cellStyle name="Percent 2 9 4" xfId="6341"/>
    <cellStyle name="Percent 2 9 4 2" xfId="6903"/>
    <cellStyle name="Percent 2 9 5" xfId="6342"/>
    <cellStyle name="Percent 2 9 5 2" xfId="6902"/>
    <cellStyle name="Percent 2 9 6" xfId="6343"/>
    <cellStyle name="Percent 2 9 6 2" xfId="6901"/>
    <cellStyle name="Percent 2 9 7" xfId="6910"/>
    <cellStyle name="Percent 3" xfId="6344"/>
    <cellStyle name="Percent 3 2" xfId="6345"/>
    <cellStyle name="Percent 3 2 2" xfId="6346"/>
    <cellStyle name="Percent 3 2 2 2" xfId="6347"/>
    <cellStyle name="Percent 3 2 2 2 2" xfId="6897"/>
    <cellStyle name="Percent 3 2 2 3" xfId="6898"/>
    <cellStyle name="Percent 3 2 3" xfId="6348"/>
    <cellStyle name="Percent 3 2 3 2" xfId="6349"/>
    <cellStyle name="Percent 3 2 3 2 2" xfId="6895"/>
    <cellStyle name="Percent 3 2 3 3" xfId="6896"/>
    <cellStyle name="Percent 3 2 4" xfId="6350"/>
    <cellStyle name="Percent 3 2 4 2" xfId="6894"/>
    <cellStyle name="Percent 3 2 5" xfId="6899"/>
    <cellStyle name="Percent 3 3" xfId="6351"/>
    <cellStyle name="Percent 3 3 2" xfId="6352"/>
    <cellStyle name="Percent 3 3 2 2" xfId="6892"/>
    <cellStyle name="Percent 3 3 3" xfId="6353"/>
    <cellStyle name="Percent 3 3 3 2" xfId="6891"/>
    <cellStyle name="Percent 3 3 4" xfId="6354"/>
    <cellStyle name="Percent 3 3 4 2" xfId="6355"/>
    <cellStyle name="Percent 3 3 4 2 2" xfId="6889"/>
    <cellStyle name="Percent 3 3 4 3" xfId="6890"/>
    <cellStyle name="Percent 3 3 5" xfId="6356"/>
    <cellStyle name="Percent 3 3 5 2" xfId="6888"/>
    <cellStyle name="Percent 3 3 6" xfId="6893"/>
    <cellStyle name="Percent 3 4" xfId="6357"/>
    <cellStyle name="Percent 3 4 2" xfId="6358"/>
    <cellStyle name="Percent 3 4 2 2" xfId="6359"/>
    <cellStyle name="Percent 3 4 2 2 2" xfId="6885"/>
    <cellStyle name="Percent 3 4 2 3" xfId="6360"/>
    <cellStyle name="Percent 3 4 2 3 2" xfId="6884"/>
    <cellStyle name="Percent 3 4 2 4" xfId="6886"/>
    <cellStyle name="Percent 3 4 3" xfId="6361"/>
    <cellStyle name="Percent 3 4 3 2" xfId="6883"/>
    <cellStyle name="Percent 3 4 4" xfId="6362"/>
    <cellStyle name="Percent 3 4 4 2" xfId="6882"/>
    <cellStyle name="Percent 3 4 5" xfId="6887"/>
    <cellStyle name="Percent 3 5" xfId="6363"/>
    <cellStyle name="Percent 3 5 2" xfId="6881"/>
    <cellStyle name="Percent 3 6" xfId="6900"/>
    <cellStyle name="Percent 4" xfId="6364"/>
    <cellStyle name="Percent 4 2" xfId="6365"/>
    <cellStyle name="Percent 4 2 2" xfId="6366"/>
    <cellStyle name="Percent 4 2 2 2" xfId="6367"/>
    <cellStyle name="Percent 4 2 2 2 2" xfId="6877"/>
    <cellStyle name="Percent 4 2 2 3" xfId="6878"/>
    <cellStyle name="Percent 4 2 3" xfId="6368"/>
    <cellStyle name="Percent 4 2 3 2" xfId="6369"/>
    <cellStyle name="Percent 4 2 3 2 2" xfId="6875"/>
    <cellStyle name="Percent 4 2 3 3" xfId="6876"/>
    <cellStyle name="Percent 4 2 4" xfId="6370"/>
    <cellStyle name="Percent 4 2 4 2" xfId="6371"/>
    <cellStyle name="Percent 4 2 4 2 2" xfId="6873"/>
    <cellStyle name="Percent 4 2 4 3" xfId="6874"/>
    <cellStyle name="Percent 4 2 5" xfId="6372"/>
    <cellStyle name="Percent 4 2 5 2" xfId="6872"/>
    <cellStyle name="Percent 4 2 6" xfId="6879"/>
    <cellStyle name="Percent 4 3" xfId="6373"/>
    <cellStyle name="Percent 4 3 2" xfId="6374"/>
    <cellStyle name="Percent 4 3 2 2" xfId="6375"/>
    <cellStyle name="Percent 4 3 2 2 2" xfId="6869"/>
    <cellStyle name="Percent 4 3 2 3" xfId="6870"/>
    <cellStyle name="Percent 4 3 3" xfId="6376"/>
    <cellStyle name="Percent 4 3 3 2" xfId="6377"/>
    <cellStyle name="Percent 4 3 3 2 2" xfId="6378"/>
    <cellStyle name="Percent 4 3 3 2 2 2" xfId="6866"/>
    <cellStyle name="Percent 4 3 3 2 3" xfId="6867"/>
    <cellStyle name="Percent 4 3 3 3" xfId="6379"/>
    <cellStyle name="Percent 4 3 3 3 2" xfId="6380"/>
    <cellStyle name="Percent 4 3 3 3 2 2" xfId="6864"/>
    <cellStyle name="Percent 4 3 3 3 3" xfId="6865"/>
    <cellStyle name="Percent 4 3 3 4" xfId="6381"/>
    <cellStyle name="Percent 4 3 3 4 2" xfId="6863"/>
    <cellStyle name="Percent 4 3 3 5" xfId="6382"/>
    <cellStyle name="Percent 4 3 3 5 2" xfId="6383"/>
    <cellStyle name="Percent 4 3 3 5 2 2" xfId="6861"/>
    <cellStyle name="Percent 4 3 3 5 3" xfId="6862"/>
    <cellStyle name="Percent 4 3 3 6" xfId="6384"/>
    <cellStyle name="Percent 4 3 3 6 2" xfId="6860"/>
    <cellStyle name="Percent 4 3 3 7" xfId="6868"/>
    <cellStyle name="Percent 4 3 4" xfId="6871"/>
    <cellStyle name="Percent 4 4" xfId="6385"/>
    <cellStyle name="Percent 4 4 2" xfId="6386"/>
    <cellStyle name="Percent 4 4 2 2" xfId="6858"/>
    <cellStyle name="Percent 4 4 3" xfId="6859"/>
    <cellStyle name="Percent 4 5" xfId="6387"/>
    <cellStyle name="Percent 4 5 2" xfId="6388"/>
    <cellStyle name="Percent 4 5 2 2" xfId="6389"/>
    <cellStyle name="Percent 4 5 2 2 2" xfId="6855"/>
    <cellStyle name="Percent 4 5 2 3" xfId="6390"/>
    <cellStyle name="Percent 4 5 2 3 2" xfId="6854"/>
    <cellStyle name="Percent 4 5 2 4" xfId="6856"/>
    <cellStyle name="Percent 4 5 3" xfId="6391"/>
    <cellStyle name="Percent 4 5 3 2" xfId="6853"/>
    <cellStyle name="Percent 4 5 4" xfId="6392"/>
    <cellStyle name="Percent 4 5 4 2" xfId="6852"/>
    <cellStyle name="Percent 4 5 5" xfId="6393"/>
    <cellStyle name="Percent 4 5 5 2" xfId="6851"/>
    <cellStyle name="Percent 4 5 6" xfId="6857"/>
    <cellStyle name="Percent 4 6" xfId="6880"/>
    <cellStyle name="Percent 5" xfId="6394"/>
    <cellStyle name="Percent 5 2" xfId="6395"/>
    <cellStyle name="Percent 5 2 2" xfId="6396"/>
    <cellStyle name="Percent 5 2 2 2" xfId="6848"/>
    <cellStyle name="Percent 5 2 3" xfId="6397"/>
    <cellStyle name="Percent 5 2 3 2" xfId="6398"/>
    <cellStyle name="Percent 5 2 3 2 2" xfId="6846"/>
    <cellStyle name="Percent 5 2 3 3" xfId="6399"/>
    <cellStyle name="Percent 5 2 3 3 2" xfId="6400"/>
    <cellStyle name="Percent 5 2 3 3 2 2" xfId="6844"/>
    <cellStyle name="Percent 5 2 3 3 3" xfId="6401"/>
    <cellStyle name="Percent 5 2 3 3 3 2" xfId="6843"/>
    <cellStyle name="Percent 5 2 3 3 4" xfId="6845"/>
    <cellStyle name="Percent 5 2 3 4" xfId="6847"/>
    <cellStyle name="Percent 5 2 4" xfId="6402"/>
    <cellStyle name="Percent 5 2 4 2" xfId="6842"/>
    <cellStyle name="Percent 5 2 5" xfId="6403"/>
    <cellStyle name="Percent 5 2 5 2" xfId="6404"/>
    <cellStyle name="Percent 5 2 5 2 2" xfId="6840"/>
    <cellStyle name="Percent 5 2 5 3" xfId="6405"/>
    <cellStyle name="Percent 5 2 5 3 2" xfId="6839"/>
    <cellStyle name="Percent 5 2 5 4" xfId="6406"/>
    <cellStyle name="Percent 5 2 5 4 2" xfId="6838"/>
    <cellStyle name="Percent 5 2 5 5" xfId="6407"/>
    <cellStyle name="Percent 5 2 5 5 2" xfId="6837"/>
    <cellStyle name="Percent 5 2 5 6" xfId="6408"/>
    <cellStyle name="Percent 5 2 5 6 2" xfId="6836"/>
    <cellStyle name="Percent 5 2 5 7" xfId="6841"/>
    <cellStyle name="Percent 5 2 6" xfId="6849"/>
    <cellStyle name="Percent 5 3" xfId="6409"/>
    <cellStyle name="Percent 5 3 2" xfId="6410"/>
    <cellStyle name="Percent 5 3 2 2" xfId="6411"/>
    <cellStyle name="Percent 5 3 2 2 2" xfId="6833"/>
    <cellStyle name="Percent 5 3 2 3" xfId="6834"/>
    <cellStyle name="Percent 5 3 3" xfId="6412"/>
    <cellStyle name="Percent 5 3 3 2" xfId="6413"/>
    <cellStyle name="Percent 5 3 3 2 2" xfId="6414"/>
    <cellStyle name="Percent 5 3 3 2 2 2" xfId="6830"/>
    <cellStyle name="Percent 5 3 3 2 3" xfId="6831"/>
    <cellStyle name="Percent 5 3 3 3" xfId="6415"/>
    <cellStyle name="Percent 5 3 3 3 2" xfId="6416"/>
    <cellStyle name="Percent 5 3 3 3 2 2" xfId="6828"/>
    <cellStyle name="Percent 5 3 3 3 3" xfId="6829"/>
    <cellStyle name="Percent 5 3 3 4" xfId="6417"/>
    <cellStyle name="Percent 5 3 3 4 2" xfId="6418"/>
    <cellStyle name="Percent 5 3 3 4 2 2" xfId="6826"/>
    <cellStyle name="Percent 5 3 3 4 3" xfId="6827"/>
    <cellStyle name="Percent 5 3 3 5" xfId="6832"/>
    <cellStyle name="Percent 5 3 4" xfId="6419"/>
    <cellStyle name="Percent 5 3 4 2" xfId="6420"/>
    <cellStyle name="Percent 5 3 4 2 2" xfId="6421"/>
    <cellStyle name="Percent 5 3 4 2 2 2" xfId="6823"/>
    <cellStyle name="Percent 5 3 4 2 3" xfId="6824"/>
    <cellStyle name="Percent 5 3 4 3" xfId="6422"/>
    <cellStyle name="Percent 5 3 4 3 2" xfId="6423"/>
    <cellStyle name="Percent 5 3 4 3 2 2" xfId="6821"/>
    <cellStyle name="Percent 5 3 4 3 3" xfId="6822"/>
    <cellStyle name="Percent 5 3 4 4" xfId="6424"/>
    <cellStyle name="Percent 5 3 4 4 2" xfId="6820"/>
    <cellStyle name="Percent 5 3 4 5" xfId="6425"/>
    <cellStyle name="Percent 5 3 4 5 2" xfId="6426"/>
    <cellStyle name="Percent 5 3 4 5 2 2" xfId="6818"/>
    <cellStyle name="Percent 5 3 4 5 3" xfId="6819"/>
    <cellStyle name="Percent 5 3 4 6" xfId="6427"/>
    <cellStyle name="Percent 5 3 4 6 2" xfId="6817"/>
    <cellStyle name="Percent 5 3 4 7" xfId="6825"/>
    <cellStyle name="Percent 5 3 5" xfId="6835"/>
    <cellStyle name="Percent 5 4" xfId="6428"/>
    <cellStyle name="Percent 5 4 2" xfId="6429"/>
    <cellStyle name="Percent 5 4 2 2" xfId="6815"/>
    <cellStyle name="Percent 5 4 3" xfId="6430"/>
    <cellStyle name="Percent 5 4 3 2" xfId="6431"/>
    <cellStyle name="Percent 5 4 3 2 2" xfId="6813"/>
    <cellStyle name="Percent 5 4 3 3" xfId="6814"/>
    <cellStyle name="Percent 5 4 4" xfId="6432"/>
    <cellStyle name="Percent 5 4 4 2" xfId="6812"/>
    <cellStyle name="Percent 5 4 5" xfId="6816"/>
    <cellStyle name="Percent 5 5" xfId="6433"/>
    <cellStyle name="Percent 5 5 2" xfId="6434"/>
    <cellStyle name="Percent 5 5 2 2" xfId="6810"/>
    <cellStyle name="Percent 5 5 3" xfId="6435"/>
    <cellStyle name="Percent 5 5 3 2" xfId="6436"/>
    <cellStyle name="Percent 5 5 3 2 2" xfId="6808"/>
    <cellStyle name="Percent 5 5 3 3" xfId="6809"/>
    <cellStyle name="Percent 5 5 4" xfId="6437"/>
    <cellStyle name="Percent 5 5 4 2" xfId="6807"/>
    <cellStyle name="Percent 5 5 5" xfId="6811"/>
    <cellStyle name="Percent 5 6" xfId="6438"/>
    <cellStyle name="Percent 5 6 2" xfId="6806"/>
    <cellStyle name="Percent 5 7" xfId="6439"/>
    <cellStyle name="Percent 5 7 2" xfId="6440"/>
    <cellStyle name="Percent 5 7 2 2" xfId="6804"/>
    <cellStyle name="Percent 5 7 3" xfId="6805"/>
    <cellStyle name="Percent 5 8" xfId="6850"/>
    <cellStyle name="Percent 6" xfId="6441"/>
    <cellStyle name="Percent 6 2" xfId="6442"/>
    <cellStyle name="Percent 6 2 2" xfId="6443"/>
    <cellStyle name="Percent 6 2 2 2" xfId="6444"/>
    <cellStyle name="Percent 6 2 2 2 2" xfId="6445"/>
    <cellStyle name="Percent 6 2 2 2 2 2" xfId="6799"/>
    <cellStyle name="Percent 6 2 2 2 3" xfId="6800"/>
    <cellStyle name="Percent 6 2 2 3" xfId="6446"/>
    <cellStyle name="Percent 6 2 2 3 2" xfId="6447"/>
    <cellStyle name="Percent 6 2 2 3 2 2" xfId="6797"/>
    <cellStyle name="Percent 6 2 2 3 3" xfId="6798"/>
    <cellStyle name="Percent 6 2 2 4" xfId="6448"/>
    <cellStyle name="Percent 6 2 2 4 2" xfId="6796"/>
    <cellStyle name="Percent 6 2 2 5" xfId="6801"/>
    <cellStyle name="Percent 6 2 3" xfId="6449"/>
    <cellStyle name="Percent 6 2 3 2" xfId="6450"/>
    <cellStyle name="Percent 6 2 3 2 2" xfId="6451"/>
    <cellStyle name="Percent 6 2 3 2 2 2" xfId="6793"/>
    <cellStyle name="Percent 6 2 3 2 3" xfId="6794"/>
    <cellStyle name="Percent 6 2 3 3" xfId="6452"/>
    <cellStyle name="Percent 6 2 3 3 2" xfId="6453"/>
    <cellStyle name="Percent 6 2 3 3 2 2" xfId="6791"/>
    <cellStyle name="Percent 6 2 3 3 3" xfId="6792"/>
    <cellStyle name="Percent 6 2 3 4" xfId="6454"/>
    <cellStyle name="Percent 6 2 3 4 2" xfId="6790"/>
    <cellStyle name="Percent 6 2 3 5" xfId="6795"/>
    <cellStyle name="Percent 6 2 4" xfId="6455"/>
    <cellStyle name="Percent 6 2 4 2" xfId="6456"/>
    <cellStyle name="Percent 6 2 4 2 2" xfId="6457"/>
    <cellStyle name="Percent 6 2 4 2 2 2" xfId="6787"/>
    <cellStyle name="Percent 6 2 4 2 3" xfId="6788"/>
    <cellStyle name="Percent 6 2 4 3" xfId="6458"/>
    <cellStyle name="Percent 6 2 4 3 2" xfId="6459"/>
    <cellStyle name="Percent 6 2 4 3 2 2" xfId="6785"/>
    <cellStyle name="Percent 6 2 4 3 3" xfId="6786"/>
    <cellStyle name="Percent 6 2 4 4" xfId="6460"/>
    <cellStyle name="Percent 6 2 4 4 2" xfId="6784"/>
    <cellStyle name="Percent 6 2 4 5" xfId="6789"/>
    <cellStyle name="Percent 6 2 5" xfId="6461"/>
    <cellStyle name="Percent 6 2 5 2" xfId="6462"/>
    <cellStyle name="Percent 6 2 5 2 2" xfId="6463"/>
    <cellStyle name="Percent 6 2 5 2 2 2" xfId="6781"/>
    <cellStyle name="Percent 6 2 5 2 3" xfId="6782"/>
    <cellStyle name="Percent 6 2 5 3" xfId="6464"/>
    <cellStyle name="Percent 6 2 5 3 2" xfId="6465"/>
    <cellStyle name="Percent 6 2 5 3 2 2" xfId="6779"/>
    <cellStyle name="Percent 6 2 5 3 3" xfId="6780"/>
    <cellStyle name="Percent 6 2 5 4" xfId="6466"/>
    <cellStyle name="Percent 6 2 5 4 2" xfId="6778"/>
    <cellStyle name="Percent 6 2 5 5" xfId="6783"/>
    <cellStyle name="Percent 6 2 6" xfId="6802"/>
    <cellStyle name="Percent 6 3" xfId="6467"/>
    <cellStyle name="Percent 6 3 2" xfId="6468"/>
    <cellStyle name="Percent 6 3 2 2" xfId="6469"/>
    <cellStyle name="Percent 6 3 2 2 2" xfId="6470"/>
    <cellStyle name="Percent 6 3 2 2 2 2" xfId="6774"/>
    <cellStyle name="Percent 6 3 2 2 3" xfId="6775"/>
    <cellStyle name="Percent 6 3 2 3" xfId="6471"/>
    <cellStyle name="Percent 6 3 2 3 2" xfId="6472"/>
    <cellStyle name="Percent 6 3 2 3 2 2" xfId="6772"/>
    <cellStyle name="Percent 6 3 2 3 3" xfId="6773"/>
    <cellStyle name="Percent 6 3 2 4" xfId="6473"/>
    <cellStyle name="Percent 6 3 2 4 2" xfId="6771"/>
    <cellStyle name="Percent 6 3 2 5" xfId="6474"/>
    <cellStyle name="Percent 6 3 2 5 2" xfId="6770"/>
    <cellStyle name="Percent 6 3 2 6" xfId="6475"/>
    <cellStyle name="Percent 6 3 2 6 2" xfId="6769"/>
    <cellStyle name="Percent 6 3 2 7" xfId="6776"/>
    <cellStyle name="Percent 6 3 3" xfId="6476"/>
    <cellStyle name="Percent 6 3 3 2" xfId="6477"/>
    <cellStyle name="Percent 6 3 3 2 2" xfId="6767"/>
    <cellStyle name="Percent 6 3 3 3" xfId="6478"/>
    <cellStyle name="Percent 6 3 3 3 2" xfId="6766"/>
    <cellStyle name="Percent 6 3 3 4" xfId="6768"/>
    <cellStyle name="Percent 6 3 4" xfId="6777"/>
    <cellStyle name="Percent 6 4" xfId="6479"/>
    <cellStyle name="Percent 6 4 2" xfId="6480"/>
    <cellStyle name="Percent 6 4 2 2" xfId="6481"/>
    <cellStyle name="Percent 6 4 2 2 2" xfId="6763"/>
    <cellStyle name="Percent 6 4 2 3" xfId="6764"/>
    <cellStyle name="Percent 6 4 3" xfId="6482"/>
    <cellStyle name="Percent 6 4 3 2" xfId="6483"/>
    <cellStyle name="Percent 6 4 3 2 2" xfId="6761"/>
    <cellStyle name="Percent 6 4 3 3" xfId="6762"/>
    <cellStyle name="Percent 6 4 4" xfId="6484"/>
    <cellStyle name="Percent 6 4 4 2" xfId="6485"/>
    <cellStyle name="Percent 6 4 4 2 2" xfId="6759"/>
    <cellStyle name="Percent 6 4 4 3" xfId="6760"/>
    <cellStyle name="Percent 6 4 5" xfId="6486"/>
    <cellStyle name="Percent 6 4 5 2" xfId="6758"/>
    <cellStyle name="Percent 6 4 6" xfId="6765"/>
    <cellStyle name="Percent 6 5" xfId="6487"/>
    <cellStyle name="Percent 6 5 2" xfId="6488"/>
    <cellStyle name="Percent 6 5 2 2" xfId="6489"/>
    <cellStyle name="Percent 6 5 2 2 2" xfId="6755"/>
    <cellStyle name="Percent 6 5 2 3" xfId="6756"/>
    <cellStyle name="Percent 6 5 3" xfId="6490"/>
    <cellStyle name="Percent 6 5 3 2" xfId="6491"/>
    <cellStyle name="Percent 6 5 3 2 2" xfId="6753"/>
    <cellStyle name="Percent 6 5 3 3" xfId="6754"/>
    <cellStyle name="Percent 6 5 4" xfId="6492"/>
    <cellStyle name="Percent 6 5 4 2" xfId="6493"/>
    <cellStyle name="Percent 6 5 4 2 2" xfId="6751"/>
    <cellStyle name="Percent 6 5 4 3" xfId="6752"/>
    <cellStyle name="Percent 6 5 5" xfId="6494"/>
    <cellStyle name="Percent 6 5 5 2" xfId="6750"/>
    <cellStyle name="Percent 6 5 6" xfId="6757"/>
    <cellStyle name="Percent 6 6" xfId="6495"/>
    <cellStyle name="Percent 6 6 10" xfId="6749"/>
    <cellStyle name="Percent 6 6 2" xfId="6496"/>
    <cellStyle name="Percent 6 6 2 2" xfId="6748"/>
    <cellStyle name="Percent 6 6 3" xfId="6497"/>
    <cellStyle name="Percent 6 6 3 2" xfId="6747"/>
    <cellStyle name="Percent 6 6 4" xfId="6498"/>
    <cellStyle name="Percent 6 6 4 2" xfId="6746"/>
    <cellStyle name="Percent 6 6 5" xfId="6499"/>
    <cellStyle name="Percent 6 6 5 2" xfId="6745"/>
    <cellStyle name="Percent 6 6 6" xfId="6500"/>
    <cellStyle name="Percent 6 6 6 2" xfId="6501"/>
    <cellStyle name="Percent 6 6 6 2 2" xfId="6743"/>
    <cellStyle name="Percent 6 6 6 3" xfId="6744"/>
    <cellStyle name="Percent 6 6 7" xfId="6502"/>
    <cellStyle name="Percent 6 6 7 2" xfId="6503"/>
    <cellStyle name="Percent 6 6 7 2 2" xfId="6741"/>
    <cellStyle name="Percent 6 6 7 3" xfId="6742"/>
    <cellStyle name="Percent 6 6 8" xfId="6504"/>
    <cellStyle name="Percent 6 6 8 2" xfId="6505"/>
    <cellStyle name="Percent 6 6 8 2 2" xfId="6739"/>
    <cellStyle name="Percent 6 6 8 3" xfId="6740"/>
    <cellStyle name="Percent 6 6 9" xfId="6506"/>
    <cellStyle name="Percent 6 6 9 2" xfId="6738"/>
    <cellStyle name="Percent 6 7" xfId="6507"/>
    <cellStyle name="Percent 6 7 2" xfId="6508"/>
    <cellStyle name="Percent 6 7 2 2" xfId="6509"/>
    <cellStyle name="Percent 6 7 2 2 2" xfId="6728"/>
    <cellStyle name="Percent 6 7 2 3" xfId="6729"/>
    <cellStyle name="Percent 6 7 3" xfId="6510"/>
    <cellStyle name="Percent 6 7 3 2" xfId="6511"/>
    <cellStyle name="Percent 6 7 3 2 2" xfId="6719"/>
    <cellStyle name="Percent 6 7 3 3" xfId="6720"/>
    <cellStyle name="Percent 6 7 4" xfId="6512"/>
    <cellStyle name="Percent 6 7 4 2" xfId="6513"/>
    <cellStyle name="Percent 6 7 4 2 2" xfId="6710"/>
    <cellStyle name="Percent 6 7 4 3" xfId="6718"/>
    <cellStyle name="Percent 6 7 5" xfId="6514"/>
    <cellStyle name="Percent 6 7 5 2" xfId="6709"/>
    <cellStyle name="Percent 6 7 6" xfId="6730"/>
    <cellStyle name="Percent 6 8" xfId="6803"/>
    <cellStyle name="Percent 7" xfId="6515"/>
    <cellStyle name="Percent 7 2" xfId="6516"/>
    <cellStyle name="Percent 7 2 2" xfId="6517"/>
    <cellStyle name="Percent 7 2 2 2" xfId="6518"/>
    <cellStyle name="Percent 7 2 2 2 2" xfId="6519"/>
    <cellStyle name="Percent 7 2 2 2 2 2" xfId="6696"/>
    <cellStyle name="Percent 7 2 2 2 3" xfId="6698"/>
    <cellStyle name="Percent 7 2 2 3" xfId="6520"/>
    <cellStyle name="Percent 7 2 2 3 2" xfId="6521"/>
    <cellStyle name="Percent 7 2 2 3 2 2" xfId="6694"/>
    <cellStyle name="Percent 7 2 2 3 3" xfId="6695"/>
    <cellStyle name="Percent 7 2 2 4" xfId="6522"/>
    <cellStyle name="Percent 7 2 2 4 2" xfId="6686"/>
    <cellStyle name="Percent 7 2 2 5" xfId="6699"/>
    <cellStyle name="Percent 7 2 3" xfId="6523"/>
    <cellStyle name="Percent 7 2 3 2" xfId="6685"/>
    <cellStyle name="Percent 7 2 4" xfId="6700"/>
    <cellStyle name="Percent 7 3" xfId="6524"/>
    <cellStyle name="Percent 7 3 2" xfId="6525"/>
    <cellStyle name="Percent 7 3 2 2" xfId="6526"/>
    <cellStyle name="Percent 7 3 2 2 2" xfId="6527"/>
    <cellStyle name="Percent 7 3 2 2 2 2" xfId="6674"/>
    <cellStyle name="Percent 7 3 2 2 3" xfId="6675"/>
    <cellStyle name="Percent 7 3 2 3" xfId="6528"/>
    <cellStyle name="Percent 7 3 2 3 2" xfId="6529"/>
    <cellStyle name="Percent 7 3 2 3 2 2" xfId="6671"/>
    <cellStyle name="Percent 7 3 2 3 3" xfId="6672"/>
    <cellStyle name="Percent 7 3 2 4" xfId="6530"/>
    <cellStyle name="Percent 7 3 2 4 2" xfId="6531"/>
    <cellStyle name="Percent 7 3 2 4 2 2" xfId="6662"/>
    <cellStyle name="Percent 7 3 2 4 3" xfId="6670"/>
    <cellStyle name="Percent 7 3 2 5" xfId="6532"/>
    <cellStyle name="Percent 7 3 2 5 2" xfId="6661"/>
    <cellStyle name="Percent 7 3 2 6" xfId="6676"/>
    <cellStyle name="Percent 7 3 3" xfId="6533"/>
    <cellStyle name="Percent 7 3 3 2" xfId="6534"/>
    <cellStyle name="Percent 7 3 3 2 2" xfId="6659"/>
    <cellStyle name="Percent 7 3 3 3" xfId="6660"/>
    <cellStyle name="Percent 7 3 4" xfId="6535"/>
    <cellStyle name="Percent 7 3 4 2" xfId="6658"/>
    <cellStyle name="Percent 7 3 5" xfId="6536"/>
    <cellStyle name="Percent 7 3 5 2" xfId="6537"/>
    <cellStyle name="Percent 7 3 5 2 2" xfId="6649"/>
    <cellStyle name="Percent 7 3 5 3" xfId="6657"/>
    <cellStyle name="Percent 7 3 6" xfId="6538"/>
    <cellStyle name="Percent 7 3 6 2" xfId="6648"/>
    <cellStyle name="Percent 7 3 7" xfId="6684"/>
    <cellStyle name="Percent 7 4" xfId="6539"/>
    <cellStyle name="Percent 7 4 2" xfId="6540"/>
    <cellStyle name="Percent 7 4 2 2" xfId="6541"/>
    <cellStyle name="Percent 7 4 2 2 2" xfId="6638"/>
    <cellStyle name="Percent 7 4 2 3" xfId="6639"/>
    <cellStyle name="Percent 7 4 3" xfId="6542"/>
    <cellStyle name="Percent 7 4 3 2" xfId="6543"/>
    <cellStyle name="Percent 7 4 3 2 2" xfId="6629"/>
    <cellStyle name="Percent 7 4 3 3" xfId="6637"/>
    <cellStyle name="Percent 7 4 4" xfId="6544"/>
    <cellStyle name="Percent 7 4 4 2" xfId="9237"/>
    <cellStyle name="Percent 7 4 5" xfId="6647"/>
    <cellStyle name="Percent 7 5" xfId="6545"/>
    <cellStyle name="Percent 7 5 2" xfId="6546"/>
    <cellStyle name="Percent 7 5 2 2" xfId="6547"/>
    <cellStyle name="Percent 7 5 2 2 2" xfId="9240"/>
    <cellStyle name="Percent 7 5 2 3" xfId="9239"/>
    <cellStyle name="Percent 7 5 3" xfId="6548"/>
    <cellStyle name="Percent 7 5 3 2" xfId="6549"/>
    <cellStyle name="Percent 7 5 3 2 2" xfId="9242"/>
    <cellStyle name="Percent 7 5 3 3" xfId="9241"/>
    <cellStyle name="Percent 7 5 4" xfId="6550"/>
    <cellStyle name="Percent 7 5 4 2" xfId="9243"/>
    <cellStyle name="Percent 7 5 5" xfId="9238"/>
    <cellStyle name="Percent 7 6" xfId="6708"/>
    <cellStyle name="Percent 8" xfId="6551"/>
    <cellStyle name="Percent 8 2" xfId="6552"/>
    <cellStyle name="Percent 8 2 2" xfId="9245"/>
    <cellStyle name="Percent 8 3" xfId="6553"/>
    <cellStyle name="Percent 8 3 2" xfId="6554"/>
    <cellStyle name="Percent 8 3 2 2" xfId="9247"/>
    <cellStyle name="Percent 8 3 3" xfId="9246"/>
    <cellStyle name="Percent 8 4" xfId="9244"/>
    <cellStyle name="Percent 9" xfId="6555"/>
    <cellStyle name="Percent 9 2" xfId="6556"/>
    <cellStyle name="Percent 9 2 2" xfId="9249"/>
    <cellStyle name="Percent 9 3" xfId="6557"/>
    <cellStyle name="Percent 9 3 2" xfId="6558"/>
    <cellStyle name="Percent 9 3 2 2" xfId="9251"/>
    <cellStyle name="Percent 9 3 3" xfId="6559"/>
    <cellStyle name="Percent 9 3 3 2" xfId="9252"/>
    <cellStyle name="Percent 9 3 4" xfId="6560"/>
    <cellStyle name="Percent 9 3 4 2" xfId="9253"/>
    <cellStyle name="Percent 9 3 5" xfId="6561"/>
    <cellStyle name="Percent 9 3 5 2" xfId="9254"/>
    <cellStyle name="Percent 9 3 6" xfId="6562"/>
    <cellStyle name="Percent 9 3 6 2" xfId="9255"/>
    <cellStyle name="Percent 9 3 7" xfId="9250"/>
    <cellStyle name="Percent 9 4" xfId="6563"/>
    <cellStyle name="Percent 9 4 2" xfId="6564"/>
    <cellStyle name="Percent 9 4 2 2" xfId="6565"/>
    <cellStyle name="Percent 9 4 2 2 2" xfId="9258"/>
    <cellStyle name="Percent 9 4 2 3" xfId="9257"/>
    <cellStyle name="Percent 9 4 3" xfId="6566"/>
    <cellStyle name="Percent 9 4 3 2" xfId="9259"/>
    <cellStyle name="Percent 9 4 4" xfId="6567"/>
    <cellStyle name="Percent 9 4 4 2" xfId="6568"/>
    <cellStyle name="Percent 9 4 4 2 2" xfId="9261"/>
    <cellStyle name="Percent 9 4 4 3" xfId="9260"/>
    <cellStyle name="Percent 9 4 5" xfId="6569"/>
    <cellStyle name="Percent 9 4 5 2" xfId="9262"/>
    <cellStyle name="Percent 9 4 6" xfId="9256"/>
    <cellStyle name="Percent 9 5" xfId="9248"/>
    <cellStyle name="Style 1" xfId="6570"/>
    <cellStyle name="Style 1 2" xfId="6571"/>
    <cellStyle name="Style 1 2 2" xfId="9264"/>
    <cellStyle name="Style 1 3" xfId="9263"/>
    <cellStyle name="Title 2" xfId="6572"/>
    <cellStyle name="Title 2 2" xfId="9265"/>
    <cellStyle name="Title 3" xfId="6573"/>
    <cellStyle name="Title 3 2" xfId="6574"/>
    <cellStyle name="Title 3 2 2" xfId="6575"/>
    <cellStyle name="Title 3 2 2 2" xfId="9268"/>
    <cellStyle name="Title 3 2 3" xfId="9267"/>
    <cellStyle name="Title 3 3" xfId="6576"/>
    <cellStyle name="Title 3 3 2" xfId="6577"/>
    <cellStyle name="Title 3 3 2 2" xfId="9270"/>
    <cellStyle name="Title 3 3 3" xfId="6578"/>
    <cellStyle name="Title 3 3 3 2" xfId="9271"/>
    <cellStyle name="Title 3 3 4" xfId="9269"/>
    <cellStyle name="Title 3 4" xfId="6579"/>
    <cellStyle name="Title 3 4 2" xfId="6580"/>
    <cellStyle name="Title 3 4 2 2" xfId="9273"/>
    <cellStyle name="Title 3 4 3" xfId="9272"/>
    <cellStyle name="Title 3 5" xfId="6581"/>
    <cellStyle name="Title 3 5 2" xfId="6582"/>
    <cellStyle name="Title 3 5 2 2" xfId="9275"/>
    <cellStyle name="Title 3 5 3" xfId="9274"/>
    <cellStyle name="Title 3 6" xfId="6583"/>
    <cellStyle name="Title 3 6 2" xfId="6584"/>
    <cellStyle name="Title 3 6 2 2" xfId="9277"/>
    <cellStyle name="Title 3 6 3" xfId="9276"/>
    <cellStyle name="Title 3 7" xfId="6585"/>
    <cellStyle name="Title 3 7 2" xfId="9278"/>
    <cellStyle name="Title 3 8" xfId="9266"/>
    <cellStyle name="Title 4" xfId="6586"/>
    <cellStyle name="Title 4 2" xfId="9279"/>
    <cellStyle name="Total 2" xfId="6587"/>
    <cellStyle name="Total 2 2" xfId="9280"/>
    <cellStyle name="Total 3" xfId="6588"/>
    <cellStyle name="Total 3 2" xfId="6589"/>
    <cellStyle name="Total 3 2 2" xfId="9282"/>
    <cellStyle name="Total 3 3" xfId="6590"/>
    <cellStyle name="Total 3 3 2" xfId="9283"/>
    <cellStyle name="Total 3 4" xfId="6591"/>
    <cellStyle name="Total 3 4 2" xfId="9284"/>
    <cellStyle name="Total 3 5" xfId="6592"/>
    <cellStyle name="Total 3 5 2" xfId="9285"/>
    <cellStyle name="Total 3 6" xfId="6593"/>
    <cellStyle name="Total 3 6 2" xfId="9286"/>
    <cellStyle name="Total 3 7" xfId="6594"/>
    <cellStyle name="Total 3 7 2" xfId="9287"/>
    <cellStyle name="Total 3 8" xfId="9281"/>
    <cellStyle name="Total 4" xfId="6595"/>
    <cellStyle name="Total 4 2" xfId="9288"/>
    <cellStyle name="Warning Text 2" xfId="6596"/>
    <cellStyle name="Warning Text 2 2" xfId="9289"/>
    <cellStyle name="Warning Text 3" xfId="6597"/>
    <cellStyle name="Warning Text 3 2" xfId="9290"/>
    <cellStyle name="Warning Text 4" xfId="6598"/>
    <cellStyle name="Warning Text 4 2" xfId="9291"/>
    <cellStyle name="Βασικό_EKO ΕΜΠΟΡΙΑ" xfId="6599"/>
    <cellStyle name="Διαχωριστικό χιλιάδων/υποδιαστολή [0]_Elda012002.xls Γράφημα 1" xfId="6600"/>
    <cellStyle name="Διαχωριστικό χιλιάδων/υποδιαστολή_Elda012002.xls Γράφημα 1" xfId="6601"/>
    <cellStyle name="Νομισματικό [0]_Elda012002.xls Γράφημα 1" xfId="6602"/>
    <cellStyle name="Νομισματικό_Elda012002.xls Γράφημα 1" xfId="6603"/>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Vertetime%202020/Pasqyrat%20Financiare%20viti%202019/TECHNOLOGY%20LAUNDRY%20SHPK/Technology%20Laundry%20Pasqyrat%20Financiare%202019%20OK.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Kapaku"/>
      <sheetName val="Bilanci"/>
      <sheetName val="PASH"/>
      <sheetName val="Cash-Flow"/>
      <sheetName val="Kapitalet e Veta"/>
      <sheetName val="Aktive A.M."/>
      <sheetName val="Makinat"/>
      <sheetName val="Ndertesat"/>
      <sheetName val="Te tjera"/>
      <sheetName val="Permbledhese FDP"/>
      <sheetName val="Analiza e blerjeve"/>
    </sheetNames>
    <sheetDataSet>
      <sheetData sheetId="0"/>
      <sheetData sheetId="1">
        <row r="9">
          <cell r="D9">
            <v>4595</v>
          </cell>
        </row>
        <row r="30">
          <cell r="D30">
            <v>0</v>
          </cell>
          <cell r="E30">
            <v>0</v>
          </cell>
        </row>
        <row r="45">
          <cell r="D45">
            <v>100000</v>
          </cell>
        </row>
      </sheetData>
      <sheetData sheetId="2">
        <row r="11">
          <cell r="C11">
            <v>0</v>
          </cell>
          <cell r="D11">
            <v>0</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2:L57"/>
  <sheetViews>
    <sheetView view="pageBreakPreview" zoomScaleNormal="100" zoomScaleSheetLayoutView="100" workbookViewId="0">
      <selection activeCell="D23" sqref="D23"/>
    </sheetView>
  </sheetViews>
  <sheetFormatPr defaultRowHeight="12.75"/>
  <cols>
    <col min="1" max="1" width="14.28515625" customWidth="1"/>
    <col min="6" max="6" width="14.42578125" bestFit="1" customWidth="1"/>
    <col min="8" max="8" width="9.85546875" bestFit="1" customWidth="1"/>
    <col min="12" max="12" width="5.7109375" customWidth="1"/>
  </cols>
  <sheetData>
    <row r="2" spans="1:12">
      <c r="A2" s="9"/>
      <c r="B2" s="10"/>
      <c r="C2" s="11"/>
      <c r="D2" s="11"/>
      <c r="E2" s="11"/>
      <c r="F2" s="11"/>
      <c r="G2" s="11"/>
      <c r="H2" s="11"/>
      <c r="I2" s="11"/>
      <c r="J2" s="11"/>
      <c r="K2" s="12"/>
    </row>
    <row r="3" spans="1:12" ht="20.25">
      <c r="A3" s="8"/>
      <c r="B3" s="13"/>
      <c r="C3" s="14" t="s">
        <v>33</v>
      </c>
      <c r="D3" s="14"/>
      <c r="E3" s="14"/>
      <c r="F3" s="93" t="s">
        <v>272</v>
      </c>
      <c r="G3" s="33"/>
      <c r="H3" s="34"/>
      <c r="I3" s="35"/>
      <c r="J3" s="14"/>
      <c r="K3" s="16"/>
    </row>
    <row r="4" spans="1:12" ht="15.75">
      <c r="A4" s="8"/>
      <c r="B4" s="13"/>
      <c r="C4" s="14" t="s">
        <v>34</v>
      </c>
      <c r="D4" s="14"/>
      <c r="E4" s="14"/>
      <c r="F4" s="76" t="s">
        <v>273</v>
      </c>
      <c r="G4" s="17"/>
      <c r="H4" s="18"/>
      <c r="I4" s="19"/>
      <c r="J4" s="19"/>
      <c r="K4" s="16"/>
    </row>
    <row r="5" spans="1:12">
      <c r="A5" s="8"/>
      <c r="B5" s="13"/>
      <c r="C5" s="14" t="s">
        <v>35</v>
      </c>
      <c r="D5" s="14"/>
      <c r="E5" s="14"/>
      <c r="F5" s="200" t="s">
        <v>281</v>
      </c>
      <c r="G5" s="15"/>
      <c r="H5" s="14"/>
      <c r="I5" s="15"/>
      <c r="J5" s="15"/>
      <c r="K5" s="16"/>
    </row>
    <row r="6" spans="1:12" ht="14.25">
      <c r="A6" s="8"/>
      <c r="B6" s="13"/>
      <c r="D6" s="14"/>
      <c r="E6" s="14"/>
      <c r="F6" s="14"/>
      <c r="G6" s="14"/>
      <c r="H6" s="18"/>
      <c r="I6" s="92" t="s">
        <v>271</v>
      </c>
      <c r="J6" s="19"/>
      <c r="K6" s="16"/>
    </row>
    <row r="7" spans="1:12">
      <c r="A7" s="8"/>
      <c r="B7" s="13"/>
      <c r="C7" s="36" t="s">
        <v>52</v>
      </c>
      <c r="E7" s="37"/>
      <c r="F7" s="15"/>
      <c r="K7" s="16"/>
    </row>
    <row r="8" spans="1:12">
      <c r="A8" s="8"/>
      <c r="B8" s="13"/>
      <c r="K8" s="16"/>
    </row>
    <row r="9" spans="1:12">
      <c r="A9" s="8"/>
      <c r="B9" s="13"/>
      <c r="C9" s="14" t="s">
        <v>36</v>
      </c>
      <c r="D9" s="14"/>
      <c r="E9" s="14"/>
      <c r="F9" s="198" t="s">
        <v>275</v>
      </c>
      <c r="G9" s="20"/>
      <c r="H9" s="14"/>
      <c r="I9" s="14"/>
      <c r="J9" s="14"/>
      <c r="K9" s="16"/>
    </row>
    <row r="10" spans="1:12">
      <c r="A10" s="8"/>
      <c r="B10" s="13"/>
      <c r="C10" s="14" t="s">
        <v>37</v>
      </c>
      <c r="D10" s="14"/>
      <c r="E10" s="14"/>
      <c r="F10" s="199">
        <v>41948</v>
      </c>
      <c r="G10" s="21"/>
      <c r="H10" s="14"/>
      <c r="I10" s="14"/>
      <c r="J10" s="14"/>
      <c r="K10" s="16"/>
    </row>
    <row r="11" spans="1:12">
      <c r="A11" s="8"/>
      <c r="B11" s="13"/>
      <c r="C11" s="14"/>
      <c r="D11" s="14"/>
      <c r="E11" s="14"/>
      <c r="F11" s="14"/>
      <c r="G11" s="14"/>
      <c r="H11" s="14"/>
      <c r="I11" s="14"/>
      <c r="J11" s="14"/>
      <c r="K11" s="16"/>
    </row>
    <row r="12" spans="1:12" ht="20.25" customHeight="1">
      <c r="A12" s="8"/>
      <c r="B12" s="13"/>
      <c r="C12" s="14" t="s">
        <v>38</v>
      </c>
      <c r="D12" s="14"/>
      <c r="E12" s="14"/>
      <c r="F12" s="206" t="s">
        <v>274</v>
      </c>
      <c r="G12" s="207"/>
      <c r="H12" s="207"/>
      <c r="I12" s="207"/>
      <c r="J12" s="208"/>
      <c r="K12" s="196"/>
    </row>
    <row r="13" spans="1:12" ht="15.75" customHeight="1">
      <c r="A13" s="9"/>
      <c r="B13" s="22"/>
      <c r="C13" s="14"/>
      <c r="D13" s="14"/>
      <c r="E13" s="14"/>
      <c r="F13" s="209"/>
      <c r="G13" s="210"/>
      <c r="H13" s="210"/>
      <c r="I13" s="210"/>
      <c r="J13" s="211"/>
      <c r="K13" s="196"/>
    </row>
    <row r="14" spans="1:12" ht="12.75" customHeight="1">
      <c r="A14" s="9"/>
      <c r="B14" s="22"/>
      <c r="C14" s="14"/>
      <c r="D14" s="14"/>
      <c r="E14" s="14"/>
      <c r="F14" s="209"/>
      <c r="G14" s="210"/>
      <c r="H14" s="210"/>
      <c r="I14" s="210"/>
      <c r="J14" s="211"/>
      <c r="K14" s="196"/>
      <c r="L14" s="194"/>
    </row>
    <row r="15" spans="1:12" ht="12.75" customHeight="1">
      <c r="A15" s="9"/>
      <c r="B15" s="22"/>
      <c r="C15" s="23"/>
      <c r="D15" s="23"/>
      <c r="E15" s="23"/>
      <c r="F15" s="209"/>
      <c r="G15" s="210"/>
      <c r="H15" s="210"/>
      <c r="I15" s="210"/>
      <c r="J15" s="211"/>
      <c r="K15" s="196"/>
    </row>
    <row r="16" spans="1:12" ht="12.75" customHeight="1">
      <c r="A16" s="9"/>
      <c r="B16" s="22"/>
      <c r="C16" s="23"/>
      <c r="D16" s="23"/>
      <c r="E16" s="23"/>
      <c r="F16" s="209"/>
      <c r="G16" s="210"/>
      <c r="H16" s="210"/>
      <c r="I16" s="210"/>
      <c r="J16" s="211"/>
      <c r="K16" s="196"/>
    </row>
    <row r="17" spans="1:11" ht="12.75" customHeight="1">
      <c r="A17" s="9"/>
      <c r="B17" s="22"/>
      <c r="C17" s="23"/>
      <c r="D17" s="23"/>
      <c r="E17" s="23"/>
      <c r="F17" s="209"/>
      <c r="G17" s="210"/>
      <c r="H17" s="210"/>
      <c r="I17" s="210"/>
      <c r="J17" s="211"/>
      <c r="K17" s="196"/>
    </row>
    <row r="18" spans="1:11" ht="16.5" customHeight="1">
      <c r="A18" s="9"/>
      <c r="B18" s="22"/>
      <c r="C18" s="23"/>
      <c r="D18" s="23"/>
      <c r="E18" s="23"/>
      <c r="F18" s="212"/>
      <c r="G18" s="213"/>
      <c r="H18" s="213"/>
      <c r="I18" s="213"/>
      <c r="J18" s="214"/>
      <c r="K18" s="196"/>
    </row>
    <row r="19" spans="1:11" ht="12.75" customHeight="1">
      <c r="A19" s="9"/>
      <c r="B19" s="22"/>
      <c r="C19" s="23"/>
      <c r="D19" s="23"/>
      <c r="E19" s="23"/>
      <c r="F19" s="197"/>
      <c r="G19" s="197"/>
      <c r="H19" s="197"/>
      <c r="I19" s="197"/>
      <c r="J19" s="197"/>
      <c r="K19" s="196"/>
    </row>
    <row r="20" spans="1:11" ht="12.75" customHeight="1">
      <c r="A20" s="9"/>
      <c r="B20" s="22"/>
      <c r="C20" s="23"/>
      <c r="D20" s="23"/>
      <c r="E20" s="23"/>
      <c r="F20" s="197"/>
      <c r="G20" s="197"/>
      <c r="H20" s="197"/>
      <c r="I20" s="197"/>
      <c r="J20" s="197"/>
      <c r="K20" s="196"/>
    </row>
    <row r="21" spans="1:11" ht="12.75" customHeight="1">
      <c r="A21" s="9"/>
      <c r="B21" s="22"/>
      <c r="C21" s="9"/>
      <c r="D21" s="23"/>
      <c r="E21" s="23"/>
      <c r="F21" s="197"/>
      <c r="G21" s="197"/>
      <c r="H21" s="197"/>
      <c r="I21" s="197"/>
      <c r="J21" s="197"/>
      <c r="K21" s="196"/>
    </row>
    <row r="22" spans="1:11" ht="12.75" customHeight="1">
      <c r="A22" s="9"/>
      <c r="B22" s="22"/>
      <c r="C22" s="23"/>
      <c r="D22" s="23"/>
      <c r="E22" s="23"/>
      <c r="F22" s="197"/>
      <c r="G22" s="197"/>
      <c r="H22" s="197"/>
      <c r="I22" s="197"/>
      <c r="J22" s="197"/>
      <c r="K22" s="196"/>
    </row>
    <row r="23" spans="1:11" ht="12.75" customHeight="1">
      <c r="A23" s="9"/>
      <c r="B23" s="22"/>
      <c r="C23" s="23"/>
      <c r="D23" s="23"/>
      <c r="E23" s="23"/>
      <c r="F23" s="197"/>
      <c r="G23" s="197"/>
      <c r="H23" s="197"/>
      <c r="I23" s="197"/>
      <c r="J23" s="197"/>
      <c r="K23" s="24"/>
    </row>
    <row r="24" spans="1:11">
      <c r="A24" s="9"/>
      <c r="B24" s="22"/>
      <c r="C24" s="23"/>
      <c r="D24" s="23"/>
      <c r="E24" s="23"/>
      <c r="F24" s="23"/>
      <c r="G24" s="23"/>
      <c r="H24" s="23"/>
      <c r="I24" s="23"/>
      <c r="J24" s="23"/>
      <c r="K24" s="24"/>
    </row>
    <row r="25" spans="1:11" ht="33.75">
      <c r="A25" s="9"/>
      <c r="B25" s="201" t="s">
        <v>39</v>
      </c>
      <c r="C25" s="202"/>
      <c r="D25" s="202"/>
      <c r="E25" s="202"/>
      <c r="F25" s="202"/>
      <c r="G25" s="202"/>
      <c r="H25" s="202"/>
      <c r="I25" s="202"/>
      <c r="J25" s="202"/>
      <c r="K25" s="203"/>
    </row>
    <row r="26" spans="1:11">
      <c r="A26" s="9"/>
      <c r="B26" s="22"/>
      <c r="C26" s="204" t="s">
        <v>40</v>
      </c>
      <c r="D26" s="204"/>
      <c r="E26" s="204"/>
      <c r="F26" s="204"/>
      <c r="G26" s="204"/>
      <c r="H26" s="204"/>
      <c r="I26" s="204"/>
      <c r="J26" s="204"/>
      <c r="K26" s="24"/>
    </row>
    <row r="27" spans="1:11">
      <c r="A27" s="9"/>
      <c r="B27" s="22"/>
      <c r="C27" s="204" t="s">
        <v>217</v>
      </c>
      <c r="D27" s="204"/>
      <c r="E27" s="204"/>
      <c r="F27" s="204"/>
      <c r="G27" s="204"/>
      <c r="H27" s="204"/>
      <c r="I27" s="204"/>
      <c r="J27" s="204"/>
      <c r="K27" s="24"/>
    </row>
    <row r="28" spans="1:11">
      <c r="A28" s="9"/>
      <c r="B28" s="22"/>
      <c r="C28" s="23"/>
      <c r="D28" s="23"/>
      <c r="E28" s="23"/>
      <c r="F28" s="23"/>
      <c r="G28" s="23"/>
      <c r="H28" s="23"/>
      <c r="I28" s="23"/>
      <c r="J28" s="23"/>
      <c r="K28" s="24"/>
    </row>
    <row r="29" spans="1:11">
      <c r="A29" s="9"/>
      <c r="B29" s="22"/>
      <c r="C29" s="23"/>
      <c r="D29" s="23"/>
      <c r="E29" s="23"/>
      <c r="F29" s="23"/>
      <c r="G29" s="23"/>
      <c r="H29" s="23"/>
      <c r="I29" s="23"/>
      <c r="J29" s="23"/>
      <c r="K29" s="24"/>
    </row>
    <row r="30" spans="1:11" ht="33.75">
      <c r="A30" s="9"/>
      <c r="B30" s="22"/>
      <c r="C30" s="23"/>
      <c r="D30" s="23"/>
      <c r="E30" s="23"/>
      <c r="F30" s="25" t="s">
        <v>282</v>
      </c>
      <c r="G30" s="23"/>
      <c r="H30" s="23"/>
      <c r="I30" s="23"/>
      <c r="J30" s="23"/>
      <c r="K30" s="24"/>
    </row>
    <row r="31" spans="1:11">
      <c r="A31" s="9"/>
      <c r="B31" s="22"/>
      <c r="C31" s="23"/>
      <c r="D31" s="23"/>
      <c r="E31" s="23"/>
      <c r="F31" s="23"/>
      <c r="G31" s="23"/>
      <c r="H31" s="23"/>
      <c r="I31" s="23"/>
      <c r="J31" s="23"/>
      <c r="K31" s="24"/>
    </row>
    <row r="32" spans="1:11">
      <c r="A32" s="9"/>
      <c r="B32" s="22"/>
      <c r="C32" s="23"/>
      <c r="D32" s="23"/>
      <c r="E32" s="23"/>
      <c r="F32" s="23"/>
      <c r="G32" s="23"/>
      <c r="H32" s="23"/>
      <c r="I32" s="23"/>
      <c r="J32" s="23"/>
      <c r="K32" s="24"/>
    </row>
    <row r="33" spans="1:11">
      <c r="A33" s="9"/>
      <c r="B33" s="22"/>
      <c r="C33" s="23"/>
      <c r="D33" s="23"/>
      <c r="E33" s="23"/>
      <c r="F33" s="23"/>
      <c r="G33" s="23"/>
      <c r="H33" s="23"/>
      <c r="I33" s="23"/>
      <c r="J33" s="23"/>
      <c r="K33" s="24"/>
    </row>
    <row r="34" spans="1:11">
      <c r="A34" s="9"/>
      <c r="B34" s="22"/>
      <c r="C34" s="23"/>
      <c r="D34" s="23"/>
      <c r="E34" s="23"/>
      <c r="F34" s="23"/>
      <c r="G34" s="23"/>
      <c r="H34" s="23"/>
      <c r="I34" s="23"/>
      <c r="J34" s="23"/>
      <c r="K34" s="24"/>
    </row>
    <row r="35" spans="1:11">
      <c r="A35" s="9"/>
      <c r="B35" s="22"/>
      <c r="C35" s="23"/>
      <c r="D35" s="23"/>
      <c r="E35" s="23"/>
      <c r="F35" s="23"/>
      <c r="G35" s="23"/>
      <c r="H35" s="23"/>
      <c r="I35" s="23"/>
      <c r="J35" s="23"/>
      <c r="K35" s="24"/>
    </row>
    <row r="36" spans="1:11">
      <c r="A36" s="9"/>
      <c r="B36" s="22"/>
      <c r="C36" s="23"/>
      <c r="D36" s="23"/>
      <c r="E36" s="23"/>
      <c r="F36" s="23"/>
      <c r="G36" s="23"/>
      <c r="H36" s="23"/>
      <c r="I36" s="23"/>
      <c r="J36" s="23"/>
      <c r="K36" s="24"/>
    </row>
    <row r="37" spans="1:11">
      <c r="A37" s="9"/>
      <c r="B37" s="22"/>
      <c r="C37" s="23"/>
      <c r="D37" s="23"/>
      <c r="E37" s="23"/>
      <c r="F37" s="23"/>
      <c r="G37" s="23"/>
      <c r="H37" s="23"/>
      <c r="I37" s="23"/>
      <c r="J37" s="23"/>
      <c r="K37" s="24"/>
    </row>
    <row r="38" spans="1:11">
      <c r="A38" s="9"/>
      <c r="B38" s="22"/>
      <c r="C38" s="23"/>
      <c r="D38" s="23"/>
      <c r="E38" s="23"/>
      <c r="F38" s="23"/>
      <c r="G38" s="23"/>
      <c r="H38" s="23"/>
      <c r="I38" s="23"/>
      <c r="J38" s="23"/>
      <c r="K38" s="24"/>
    </row>
    <row r="39" spans="1:11">
      <c r="A39" s="9"/>
      <c r="B39" s="22"/>
      <c r="C39" s="23"/>
      <c r="D39" s="23"/>
      <c r="E39" s="23"/>
      <c r="F39" s="23"/>
      <c r="G39" s="23"/>
      <c r="H39" s="23"/>
      <c r="I39" s="23"/>
      <c r="J39" s="23"/>
      <c r="K39" s="24"/>
    </row>
    <row r="40" spans="1:11">
      <c r="A40" s="9"/>
      <c r="B40" s="22"/>
      <c r="C40" s="23"/>
      <c r="D40" s="23"/>
      <c r="E40" s="23"/>
      <c r="F40" s="23"/>
      <c r="G40" s="23"/>
      <c r="H40" s="23"/>
      <c r="I40" s="23"/>
      <c r="J40" s="23"/>
      <c r="K40" s="24"/>
    </row>
    <row r="41" spans="1:11">
      <c r="A41" s="9"/>
      <c r="B41" s="22"/>
      <c r="C41" s="23"/>
      <c r="D41" s="23"/>
      <c r="E41" s="23"/>
      <c r="F41" s="23"/>
      <c r="G41" s="23"/>
      <c r="H41" s="23"/>
      <c r="I41" s="23"/>
      <c r="J41" s="23"/>
      <c r="K41" s="24"/>
    </row>
    <row r="42" spans="1:11">
      <c r="A42" s="9"/>
      <c r="B42" s="22"/>
      <c r="C42" s="23"/>
      <c r="D42" s="23"/>
      <c r="E42" s="23"/>
      <c r="F42" s="23"/>
      <c r="G42" s="23"/>
      <c r="H42" s="23"/>
      <c r="I42" s="23"/>
      <c r="J42" s="23"/>
      <c r="K42" s="24"/>
    </row>
    <row r="43" spans="1:11">
      <c r="A43" s="9"/>
      <c r="B43" s="22"/>
      <c r="C43" s="23"/>
      <c r="D43" s="23"/>
      <c r="E43" s="23"/>
      <c r="F43" s="23"/>
      <c r="G43" s="23"/>
      <c r="H43" s="23"/>
      <c r="I43" s="23"/>
      <c r="J43" s="23"/>
      <c r="K43" s="24"/>
    </row>
    <row r="44" spans="1:11">
      <c r="A44" s="9"/>
      <c r="B44" s="22"/>
      <c r="C44" s="23"/>
      <c r="D44" s="23"/>
      <c r="E44" s="23"/>
      <c r="F44" s="23"/>
      <c r="G44" s="23"/>
      <c r="H44" s="23"/>
      <c r="I44" s="23"/>
      <c r="J44" s="23"/>
      <c r="K44" s="24"/>
    </row>
    <row r="45" spans="1:11">
      <c r="A45" s="9"/>
      <c r="B45" s="22"/>
      <c r="C45" s="23"/>
      <c r="D45" s="23"/>
      <c r="E45" s="23"/>
      <c r="F45" s="23"/>
      <c r="G45" s="23"/>
      <c r="H45" s="23"/>
      <c r="I45" s="23"/>
      <c r="J45" s="23"/>
      <c r="K45" s="24"/>
    </row>
    <row r="46" spans="1:11">
      <c r="A46" s="9"/>
      <c r="B46" s="22"/>
      <c r="C46" s="23"/>
      <c r="D46" s="23"/>
      <c r="E46" s="23"/>
      <c r="F46" s="23"/>
      <c r="G46" s="23"/>
      <c r="H46" s="23"/>
      <c r="I46" s="23"/>
      <c r="J46" s="23"/>
      <c r="K46" s="24"/>
    </row>
    <row r="47" spans="1:11">
      <c r="A47" s="9"/>
      <c r="B47" s="22"/>
      <c r="C47" s="23"/>
      <c r="D47" s="23"/>
      <c r="E47" s="23"/>
      <c r="F47" s="23"/>
      <c r="G47" s="23"/>
      <c r="H47" s="23"/>
      <c r="I47" s="23"/>
      <c r="J47" s="23"/>
      <c r="K47" s="24"/>
    </row>
    <row r="48" spans="1:11">
      <c r="A48" s="8"/>
      <c r="B48" s="13"/>
      <c r="C48" s="14" t="s">
        <v>41</v>
      </c>
      <c r="D48" s="14"/>
      <c r="E48" s="14"/>
      <c r="F48" s="14"/>
      <c r="G48" s="14"/>
      <c r="H48" s="205" t="s">
        <v>42</v>
      </c>
      <c r="I48" s="205"/>
      <c r="J48" s="14"/>
      <c r="K48" s="16"/>
    </row>
    <row r="49" spans="1:11">
      <c r="A49" s="8"/>
      <c r="B49" s="13"/>
      <c r="C49" s="14" t="s">
        <v>43</v>
      </c>
      <c r="D49" s="14"/>
      <c r="E49" s="14"/>
      <c r="F49" s="14"/>
      <c r="G49" s="14"/>
      <c r="H49" s="216" t="s">
        <v>44</v>
      </c>
      <c r="I49" s="216"/>
      <c r="J49" s="14"/>
      <c r="K49" s="16"/>
    </row>
    <row r="50" spans="1:11">
      <c r="A50" s="8"/>
      <c r="B50" s="13"/>
      <c r="C50" s="14" t="s">
        <v>45</v>
      </c>
      <c r="D50" s="14"/>
      <c r="E50" s="14"/>
      <c r="F50" s="14"/>
      <c r="G50" s="14"/>
      <c r="H50" s="216" t="s">
        <v>46</v>
      </c>
      <c r="I50" s="216"/>
      <c r="J50" s="14"/>
      <c r="K50" s="16"/>
    </row>
    <row r="51" spans="1:11">
      <c r="A51" s="8"/>
      <c r="B51" s="13"/>
      <c r="C51" s="14" t="s">
        <v>47</v>
      </c>
      <c r="D51" s="14"/>
      <c r="E51" s="14"/>
      <c r="F51" s="14"/>
      <c r="G51" s="14"/>
      <c r="H51" s="216" t="s">
        <v>46</v>
      </c>
      <c r="I51" s="216"/>
      <c r="J51" s="14"/>
      <c r="K51" s="16"/>
    </row>
    <row r="52" spans="1:11">
      <c r="A52" s="9"/>
      <c r="B52" s="22"/>
      <c r="C52" s="23"/>
      <c r="D52" s="23"/>
      <c r="E52" s="23"/>
      <c r="F52" s="23"/>
      <c r="G52" s="23"/>
      <c r="H52" s="23"/>
      <c r="I52" s="23"/>
      <c r="J52" s="23"/>
      <c r="K52" s="24"/>
    </row>
    <row r="53" spans="1:11" ht="15">
      <c r="A53" s="26"/>
      <c r="B53" s="27"/>
      <c r="C53" s="14" t="s">
        <v>48</v>
      </c>
      <c r="D53" s="14"/>
      <c r="E53" s="14"/>
      <c r="F53" s="14"/>
      <c r="G53" s="21" t="s">
        <v>49</v>
      </c>
      <c r="H53" s="217">
        <v>43831</v>
      </c>
      <c r="I53" s="205"/>
      <c r="J53" s="28"/>
      <c r="K53" s="29"/>
    </row>
    <row r="54" spans="1:11" ht="15">
      <c r="A54" s="26"/>
      <c r="B54" s="27"/>
      <c r="C54" s="14"/>
      <c r="D54" s="14"/>
      <c r="E54" s="14"/>
      <c r="F54" s="14"/>
      <c r="G54" s="21" t="s">
        <v>50</v>
      </c>
      <c r="H54" s="215">
        <v>44196</v>
      </c>
      <c r="I54" s="216"/>
      <c r="J54" s="28"/>
      <c r="K54" s="29"/>
    </row>
    <row r="55" spans="1:11" ht="15">
      <c r="A55" s="26"/>
      <c r="B55" s="27"/>
      <c r="C55" s="14"/>
      <c r="D55" s="14"/>
      <c r="E55" s="14"/>
      <c r="F55" s="14"/>
      <c r="G55" s="21"/>
      <c r="H55" s="21"/>
      <c r="I55" s="21"/>
      <c r="J55" s="28"/>
      <c r="K55" s="29"/>
    </row>
    <row r="56" spans="1:11" ht="15">
      <c r="A56" s="26"/>
      <c r="B56" s="27"/>
      <c r="C56" s="14" t="s">
        <v>51</v>
      </c>
      <c r="D56" s="14"/>
      <c r="E56" s="14"/>
      <c r="F56" s="21"/>
      <c r="G56" s="14"/>
      <c r="H56" s="96">
        <v>44286</v>
      </c>
      <c r="I56" s="15"/>
      <c r="J56" s="28"/>
      <c r="K56" s="29"/>
    </row>
    <row r="57" spans="1:11">
      <c r="A57" s="9"/>
      <c r="B57" s="30"/>
      <c r="C57" s="31"/>
      <c r="D57" s="31"/>
      <c r="E57" s="31"/>
      <c r="F57" s="31"/>
      <c r="G57" s="31"/>
      <c r="H57" s="31"/>
      <c r="I57" s="31"/>
      <c r="J57" s="31"/>
      <c r="K57" s="32"/>
    </row>
  </sheetData>
  <mergeCells count="10">
    <mergeCell ref="H54:I54"/>
    <mergeCell ref="H49:I49"/>
    <mergeCell ref="H50:I50"/>
    <mergeCell ref="H51:I51"/>
    <mergeCell ref="H53:I53"/>
    <mergeCell ref="B25:K25"/>
    <mergeCell ref="C26:J26"/>
    <mergeCell ref="C27:J27"/>
    <mergeCell ref="H48:I48"/>
    <mergeCell ref="F12:J18"/>
  </mergeCells>
  <phoneticPr fontId="5" type="noConversion"/>
  <conditionalFormatting sqref="F3:F5">
    <cfRule type="duplicateValues" dxfId="0" priority="1" stopIfTrue="1"/>
  </conditionalFormatting>
  <pageMargins left="0.33" right="0.75" top="1" bottom="1" header="0.5" footer="0.5"/>
  <pageSetup scale="82" orientation="portrait" r:id="rId1"/>
  <headerFooter alignWithMargins="0"/>
</worksheet>
</file>

<file path=xl/worksheets/sheet2.xml><?xml version="1.0" encoding="utf-8"?>
<worksheet xmlns="http://schemas.openxmlformats.org/spreadsheetml/2006/main" xmlns:r="http://schemas.openxmlformats.org/officeDocument/2006/relationships">
  <dimension ref="A1:G137"/>
  <sheetViews>
    <sheetView tabSelected="1" view="pageBreakPreview" topLeftCell="A97" zoomScaleNormal="100" zoomScaleSheetLayoutView="100" workbookViewId="0">
      <selection activeCell="E116" sqref="E116"/>
    </sheetView>
  </sheetViews>
  <sheetFormatPr defaultRowHeight="15.75"/>
  <cols>
    <col min="1" max="1" width="6.28515625" style="118" customWidth="1"/>
    <col min="2" max="2" width="53" style="119" customWidth="1"/>
    <col min="3" max="3" width="4.140625" style="100" customWidth="1"/>
    <col min="4" max="4" width="23.140625" style="100" customWidth="1"/>
    <col min="5" max="5" width="24.42578125" style="100" customWidth="1"/>
    <col min="6" max="6" width="9.140625" style="5"/>
    <col min="7" max="7" width="10.140625" style="5" bestFit="1" customWidth="1"/>
    <col min="8" max="16384" width="9.140625" style="5"/>
  </cols>
  <sheetData>
    <row r="1" spans="1:5">
      <c r="A1" s="134" t="s">
        <v>283</v>
      </c>
    </row>
    <row r="2" spans="1:5">
      <c r="A2" s="132" t="s">
        <v>276</v>
      </c>
    </row>
    <row r="3" spans="1:5">
      <c r="A3" s="132" t="s">
        <v>280</v>
      </c>
    </row>
    <row r="4" spans="1:5">
      <c r="A4" s="132" t="s">
        <v>258</v>
      </c>
    </row>
    <row r="5" spans="1:5" ht="16.5" customHeight="1" thickBot="1">
      <c r="A5" s="218" t="s">
        <v>89</v>
      </c>
      <c r="B5" s="218"/>
      <c r="C5" s="218"/>
      <c r="D5" s="218"/>
      <c r="E5" s="218"/>
    </row>
    <row r="6" spans="1:5" ht="17.25" thickTop="1" thickBot="1">
      <c r="A6" s="135" t="s">
        <v>11</v>
      </c>
      <c r="B6" s="135" t="s">
        <v>12</v>
      </c>
      <c r="C6" s="136" t="s">
        <v>13</v>
      </c>
      <c r="D6" s="137" t="s">
        <v>278</v>
      </c>
      <c r="E6" s="137" t="s">
        <v>279</v>
      </c>
    </row>
    <row r="7" spans="1:5" ht="17.25" thickTop="1" thickBot="1">
      <c r="A7" s="138" t="s">
        <v>8</v>
      </c>
      <c r="B7" s="56"/>
      <c r="C7" s="60"/>
      <c r="D7" s="139"/>
      <c r="E7" s="139"/>
    </row>
    <row r="8" spans="1:5" ht="16.5" thickTop="1">
      <c r="A8" s="58" t="s">
        <v>16</v>
      </c>
      <c r="B8" s="56"/>
      <c r="C8" s="60">
        <v>1</v>
      </c>
      <c r="D8" s="88"/>
      <c r="E8" s="88"/>
    </row>
    <row r="9" spans="1:5">
      <c r="A9" s="58" t="s">
        <v>17</v>
      </c>
      <c r="B9" s="58"/>
      <c r="C9" s="60">
        <v>2</v>
      </c>
      <c r="D9" s="140">
        <v>62787.57</v>
      </c>
      <c r="E9" s="140">
        <v>4595</v>
      </c>
    </row>
    <row r="10" spans="1:5">
      <c r="A10" s="58" t="s">
        <v>72</v>
      </c>
      <c r="B10" s="58"/>
      <c r="C10" s="60">
        <v>3</v>
      </c>
      <c r="D10" s="89"/>
      <c r="E10" s="89"/>
    </row>
    <row r="11" spans="1:5">
      <c r="A11" s="56" t="s">
        <v>9</v>
      </c>
      <c r="B11" s="73" t="s">
        <v>55</v>
      </c>
      <c r="C11" s="60">
        <v>4</v>
      </c>
      <c r="D11" s="89"/>
      <c r="E11" s="89"/>
    </row>
    <row r="12" spans="1:5">
      <c r="A12" s="56" t="s">
        <v>10</v>
      </c>
      <c r="B12" s="73" t="s">
        <v>54</v>
      </c>
      <c r="C12" s="60">
        <v>5</v>
      </c>
      <c r="D12" s="89"/>
      <c r="E12" s="89"/>
    </row>
    <row r="13" spans="1:5">
      <c r="A13" s="56" t="s">
        <v>14</v>
      </c>
      <c r="B13" s="73" t="s">
        <v>56</v>
      </c>
      <c r="C13" s="60">
        <v>6</v>
      </c>
      <c r="D13" s="142"/>
      <c r="E13" s="142"/>
    </row>
    <row r="14" spans="1:5">
      <c r="A14" s="43"/>
      <c r="B14" s="58" t="s">
        <v>21</v>
      </c>
      <c r="C14" s="60"/>
      <c r="D14" s="186">
        <f>SUM(D9:D10)</f>
        <v>62787.57</v>
      </c>
      <c r="E14" s="186">
        <f>SUM(E9:E10)</f>
        <v>4595</v>
      </c>
    </row>
    <row r="15" spans="1:5">
      <c r="A15" s="58" t="s">
        <v>73</v>
      </c>
      <c r="B15" s="58"/>
      <c r="C15" s="60">
        <v>7</v>
      </c>
      <c r="D15" s="144"/>
      <c r="E15" s="144"/>
    </row>
    <row r="16" spans="1:5">
      <c r="A16" s="43" t="s">
        <v>9</v>
      </c>
      <c r="B16" s="61" t="s">
        <v>57</v>
      </c>
      <c r="C16" s="60">
        <v>8</v>
      </c>
      <c r="D16" s="140"/>
      <c r="E16" s="141"/>
    </row>
    <row r="17" spans="1:5">
      <c r="A17" s="43" t="s">
        <v>10</v>
      </c>
      <c r="B17" s="61" t="s">
        <v>58</v>
      </c>
      <c r="C17" s="60">
        <v>9</v>
      </c>
      <c r="D17" s="140"/>
      <c r="E17" s="140"/>
    </row>
    <row r="18" spans="1:5">
      <c r="A18" s="43" t="s">
        <v>14</v>
      </c>
      <c r="B18" s="61" t="s">
        <v>59</v>
      </c>
      <c r="C18" s="60">
        <v>10</v>
      </c>
      <c r="D18" s="89"/>
      <c r="E18" s="89"/>
    </row>
    <row r="19" spans="1:5">
      <c r="A19" s="43" t="s">
        <v>15</v>
      </c>
      <c r="B19" s="61" t="s">
        <v>60</v>
      </c>
      <c r="C19" s="60">
        <v>11</v>
      </c>
      <c r="D19" s="89">
        <v>0</v>
      </c>
      <c r="E19" s="89">
        <v>80874</v>
      </c>
    </row>
    <row r="20" spans="1:5">
      <c r="A20" s="43" t="s">
        <v>19</v>
      </c>
      <c r="B20" s="61" t="s">
        <v>61</v>
      </c>
      <c r="C20" s="60">
        <v>12</v>
      </c>
      <c r="D20" s="142"/>
      <c r="E20" s="142"/>
    </row>
    <row r="21" spans="1:5">
      <c r="A21" s="43"/>
      <c r="B21" s="58" t="s">
        <v>22</v>
      </c>
      <c r="C21" s="60"/>
      <c r="D21" s="186">
        <f>SUM(D16:D20)</f>
        <v>0</v>
      </c>
      <c r="E21" s="186">
        <f>SUM(E16:E20)</f>
        <v>80874</v>
      </c>
    </row>
    <row r="22" spans="1:5">
      <c r="A22" s="58" t="s">
        <v>74</v>
      </c>
      <c r="B22" s="56"/>
      <c r="C22" s="60">
        <v>13</v>
      </c>
      <c r="D22" s="144"/>
      <c r="E22" s="144"/>
    </row>
    <row r="23" spans="1:5">
      <c r="A23" s="43" t="s">
        <v>9</v>
      </c>
      <c r="B23" s="61" t="s">
        <v>62</v>
      </c>
      <c r="C23" s="60">
        <v>14</v>
      </c>
      <c r="D23" s="89"/>
      <c r="E23" s="88"/>
    </row>
    <row r="24" spans="1:5">
      <c r="A24" s="43" t="s">
        <v>10</v>
      </c>
      <c r="B24" s="61" t="s">
        <v>63</v>
      </c>
      <c r="C24" s="60">
        <v>15</v>
      </c>
      <c r="D24" s="89"/>
      <c r="E24" s="89"/>
    </row>
    <row r="25" spans="1:5">
      <c r="A25" s="43" t="s">
        <v>14</v>
      </c>
      <c r="B25" s="61" t="s">
        <v>64</v>
      </c>
      <c r="C25" s="60">
        <v>16</v>
      </c>
      <c r="D25" s="89"/>
      <c r="E25" s="89"/>
    </row>
    <row r="26" spans="1:5">
      <c r="A26" s="43" t="s">
        <v>15</v>
      </c>
      <c r="B26" s="61" t="s">
        <v>65</v>
      </c>
      <c r="C26" s="60">
        <v>17</v>
      </c>
      <c r="D26" s="89"/>
      <c r="E26" s="89"/>
    </row>
    <row r="27" spans="1:5">
      <c r="A27" s="43" t="s">
        <v>19</v>
      </c>
      <c r="B27" s="61" t="s">
        <v>231</v>
      </c>
      <c r="C27" s="60">
        <v>18</v>
      </c>
      <c r="D27" s="89"/>
      <c r="E27" s="89"/>
    </row>
    <row r="28" spans="1:5">
      <c r="A28" s="43" t="s">
        <v>18</v>
      </c>
      <c r="B28" s="61" t="s">
        <v>68</v>
      </c>
      <c r="C28" s="60">
        <v>19</v>
      </c>
      <c r="D28" s="89"/>
      <c r="E28" s="89"/>
    </row>
    <row r="29" spans="1:5">
      <c r="A29" s="43" t="s">
        <v>67</v>
      </c>
      <c r="B29" s="61" t="s">
        <v>66</v>
      </c>
      <c r="C29" s="60">
        <v>20</v>
      </c>
      <c r="D29" s="142"/>
      <c r="E29" s="145"/>
    </row>
    <row r="30" spans="1:5">
      <c r="A30" s="43"/>
      <c r="B30" s="58" t="s">
        <v>23</v>
      </c>
      <c r="C30" s="60"/>
      <c r="D30" s="186">
        <f>SUM(D23:D29)</f>
        <v>0</v>
      </c>
      <c r="E30" s="186">
        <f>SUM(E23:E29)</f>
        <v>0</v>
      </c>
    </row>
    <row r="31" spans="1:5">
      <c r="A31" s="58" t="s">
        <v>69</v>
      </c>
      <c r="B31" s="58"/>
      <c r="C31" s="60">
        <v>21</v>
      </c>
      <c r="D31" s="144"/>
      <c r="E31" s="144"/>
    </row>
    <row r="32" spans="1:5">
      <c r="A32" s="58" t="s">
        <v>70</v>
      </c>
      <c r="B32" s="58"/>
      <c r="C32" s="60">
        <v>22</v>
      </c>
      <c r="D32" s="142"/>
      <c r="E32" s="142"/>
    </row>
    <row r="33" spans="1:5">
      <c r="A33" s="43"/>
      <c r="B33" s="58" t="s">
        <v>170</v>
      </c>
      <c r="C33" s="60"/>
      <c r="D33" s="186">
        <f>SUM(D31:D32)</f>
        <v>0</v>
      </c>
      <c r="E33" s="186">
        <f>SUM(E31:E32)</f>
        <v>0</v>
      </c>
    </row>
    <row r="34" spans="1:5">
      <c r="A34" s="43"/>
      <c r="B34" s="56"/>
      <c r="C34" s="60"/>
      <c r="D34" s="146"/>
      <c r="E34" s="146"/>
    </row>
    <row r="35" spans="1:5">
      <c r="A35" s="43"/>
      <c r="B35" s="49" t="s">
        <v>26</v>
      </c>
      <c r="C35" s="60"/>
      <c r="D35" s="186">
        <f>D14+D21+D30+D33</f>
        <v>62787.57</v>
      </c>
      <c r="E35" s="186">
        <f>E14+E21+E30+E33</f>
        <v>85469</v>
      </c>
    </row>
    <row r="36" spans="1:5">
      <c r="A36" s="43"/>
      <c r="B36" s="56"/>
      <c r="C36" s="60"/>
      <c r="D36" s="89"/>
      <c r="E36" s="89"/>
    </row>
    <row r="37" spans="1:5">
      <c r="A37" s="58" t="s">
        <v>20</v>
      </c>
      <c r="B37" s="56"/>
      <c r="C37" s="60">
        <v>23</v>
      </c>
      <c r="D37" s="89"/>
      <c r="E37" s="89"/>
    </row>
    <row r="38" spans="1:5">
      <c r="A38" s="58" t="s">
        <v>71</v>
      </c>
      <c r="B38" s="58"/>
      <c r="C38" s="60">
        <v>24</v>
      </c>
      <c r="D38" s="89"/>
      <c r="E38" s="89"/>
    </row>
    <row r="39" spans="1:5">
      <c r="A39" s="56" t="s">
        <v>9</v>
      </c>
      <c r="B39" s="61" t="s">
        <v>171</v>
      </c>
      <c r="C39" s="60">
        <v>25</v>
      </c>
      <c r="D39" s="89"/>
      <c r="E39" s="89"/>
    </row>
    <row r="40" spans="1:5">
      <c r="A40" s="56" t="s">
        <v>10</v>
      </c>
      <c r="B40" s="61" t="s">
        <v>75</v>
      </c>
      <c r="C40" s="60">
        <v>26</v>
      </c>
      <c r="D40" s="89"/>
      <c r="E40" s="89"/>
    </row>
    <row r="41" spans="1:5">
      <c r="A41" s="56" t="s">
        <v>14</v>
      </c>
      <c r="B41" s="61" t="s">
        <v>77</v>
      </c>
      <c r="C41" s="60">
        <v>27</v>
      </c>
      <c r="D41" s="89">
        <v>100000</v>
      </c>
      <c r="E41" s="89">
        <v>100000</v>
      </c>
    </row>
    <row r="42" spans="1:5">
      <c r="A42" s="56" t="s">
        <v>15</v>
      </c>
      <c r="B42" s="61" t="s">
        <v>76</v>
      </c>
      <c r="C42" s="60">
        <v>28</v>
      </c>
      <c r="D42" s="89"/>
      <c r="E42" s="89"/>
    </row>
    <row r="43" spans="1:5">
      <c r="A43" s="56" t="s">
        <v>19</v>
      </c>
      <c r="B43" s="61" t="s">
        <v>78</v>
      </c>
      <c r="C43" s="60">
        <v>29</v>
      </c>
      <c r="D43" s="89"/>
      <c r="E43" s="89"/>
    </row>
    <row r="44" spans="1:5">
      <c r="A44" s="56" t="s">
        <v>18</v>
      </c>
      <c r="B44" s="61" t="s">
        <v>79</v>
      </c>
      <c r="C44" s="60">
        <v>30</v>
      </c>
      <c r="D44" s="89"/>
      <c r="E44" s="89"/>
    </row>
    <row r="45" spans="1:5">
      <c r="A45" s="56"/>
      <c r="B45" s="58" t="s">
        <v>24</v>
      </c>
      <c r="C45" s="60"/>
      <c r="D45" s="191">
        <f>SUM(D39:D44)</f>
        <v>100000</v>
      </c>
      <c r="E45" s="191">
        <f>SUM(E39:E44)</f>
        <v>100000</v>
      </c>
    </row>
    <row r="46" spans="1:5">
      <c r="A46" s="58" t="s">
        <v>90</v>
      </c>
      <c r="B46" s="58"/>
      <c r="C46" s="60">
        <v>31</v>
      </c>
      <c r="D46" s="140"/>
      <c r="E46" s="140"/>
    </row>
    <row r="47" spans="1:5">
      <c r="A47" s="56" t="s">
        <v>9</v>
      </c>
      <c r="B47" s="61" t="s">
        <v>80</v>
      </c>
      <c r="C47" s="60">
        <v>32</v>
      </c>
      <c r="D47" s="140"/>
      <c r="E47" s="140"/>
    </row>
    <row r="48" spans="1:5">
      <c r="A48" s="56" t="s">
        <v>10</v>
      </c>
      <c r="B48" s="61" t="s">
        <v>81</v>
      </c>
      <c r="C48" s="60">
        <v>33</v>
      </c>
      <c r="D48" s="140"/>
      <c r="E48" s="147"/>
    </row>
    <row r="49" spans="1:5">
      <c r="A49" s="56" t="s">
        <v>14</v>
      </c>
      <c r="B49" s="61" t="s">
        <v>82</v>
      </c>
      <c r="C49" s="60">
        <v>34</v>
      </c>
      <c r="D49" s="140"/>
      <c r="E49" s="147"/>
    </row>
    <row r="50" spans="1:5">
      <c r="A50" s="56" t="s">
        <v>15</v>
      </c>
      <c r="B50" s="61" t="s">
        <v>220</v>
      </c>
      <c r="C50" s="60">
        <v>35</v>
      </c>
      <c r="D50" s="140"/>
      <c r="E50" s="147"/>
    </row>
    <row r="51" spans="1:5">
      <c r="A51" s="56" t="s">
        <v>15</v>
      </c>
      <c r="B51" s="61" t="s">
        <v>125</v>
      </c>
      <c r="C51" s="60">
        <v>36</v>
      </c>
      <c r="D51" s="148"/>
      <c r="E51" s="148"/>
    </row>
    <row r="52" spans="1:5">
      <c r="A52" s="56"/>
      <c r="B52" s="58" t="s">
        <v>25</v>
      </c>
      <c r="C52" s="60"/>
      <c r="D52" s="188">
        <f>SUM(D47:D51)</f>
        <v>0</v>
      </c>
      <c r="E52" s="188">
        <f>SUM(E47:E51)</f>
        <v>0</v>
      </c>
    </row>
    <row r="53" spans="1:5">
      <c r="A53" s="58" t="s">
        <v>83</v>
      </c>
      <c r="B53" s="58"/>
      <c r="C53" s="60">
        <v>37</v>
      </c>
      <c r="D53" s="144"/>
      <c r="E53" s="144"/>
    </row>
    <row r="54" spans="1:5">
      <c r="A54" s="58" t="s">
        <v>91</v>
      </c>
      <c r="B54" s="58"/>
      <c r="C54" s="60">
        <v>38</v>
      </c>
      <c r="D54" s="144"/>
      <c r="E54" s="144"/>
    </row>
    <row r="55" spans="1:5">
      <c r="A55" s="56" t="s">
        <v>9</v>
      </c>
      <c r="B55" s="61" t="s">
        <v>84</v>
      </c>
      <c r="C55" s="60">
        <v>39</v>
      </c>
      <c r="D55" s="144"/>
      <c r="E55" s="144"/>
    </row>
    <row r="56" spans="1:5">
      <c r="A56" s="56" t="s">
        <v>10</v>
      </c>
      <c r="B56" s="61" t="s">
        <v>85</v>
      </c>
      <c r="C56" s="60">
        <v>40</v>
      </c>
      <c r="D56" s="144"/>
      <c r="E56" s="144"/>
    </row>
    <row r="57" spans="1:5">
      <c r="A57" s="56" t="s">
        <v>14</v>
      </c>
      <c r="B57" s="61" t="s">
        <v>86</v>
      </c>
      <c r="C57" s="60">
        <v>41</v>
      </c>
      <c r="D57" s="149"/>
      <c r="E57" s="149"/>
    </row>
    <row r="58" spans="1:5">
      <c r="A58" s="56"/>
      <c r="B58" s="58" t="s">
        <v>23</v>
      </c>
      <c r="C58" s="60"/>
      <c r="D58" s="144"/>
      <c r="E58" s="144"/>
    </row>
    <row r="59" spans="1:5">
      <c r="A59" s="58" t="s">
        <v>87</v>
      </c>
      <c r="B59" s="58"/>
      <c r="C59" s="43">
        <v>42</v>
      </c>
      <c r="D59" s="146">
        <v>0</v>
      </c>
      <c r="E59" s="146">
        <v>0</v>
      </c>
    </row>
    <row r="60" spans="1:5">
      <c r="A60" s="43"/>
      <c r="B60" s="49" t="s">
        <v>27</v>
      </c>
      <c r="C60" s="60"/>
      <c r="D60" s="186">
        <f>D45+D52+D53+D54+D58+D59</f>
        <v>100000</v>
      </c>
      <c r="E60" s="186">
        <f>E45+E52+E53+E54+E58+E59</f>
        <v>100000</v>
      </c>
    </row>
    <row r="61" spans="1:5">
      <c r="A61" s="43"/>
      <c r="B61" s="56"/>
      <c r="C61" s="150"/>
      <c r="D61" s="146"/>
      <c r="E61" s="146"/>
    </row>
    <row r="62" spans="1:5">
      <c r="A62" s="43"/>
      <c r="B62" s="58" t="s">
        <v>88</v>
      </c>
      <c r="C62" s="150"/>
      <c r="D62" s="186">
        <f>+D35+D60</f>
        <v>162787.57</v>
      </c>
      <c r="E62" s="186">
        <f>+E35+E60</f>
        <v>185469</v>
      </c>
    </row>
    <row r="63" spans="1:5" ht="16.5" thickBot="1">
      <c r="A63" s="43"/>
      <c r="B63" s="56"/>
      <c r="C63" s="150"/>
      <c r="D63" s="144"/>
      <c r="E63" s="144"/>
    </row>
    <row r="64" spans="1:5" ht="17.25" thickTop="1" thickBot="1">
      <c r="A64" s="135" t="s">
        <v>11</v>
      </c>
      <c r="B64" s="135" t="s">
        <v>12</v>
      </c>
      <c r="C64" s="136" t="s">
        <v>13</v>
      </c>
      <c r="D64" s="137" t="s">
        <v>278</v>
      </c>
      <c r="E64" s="137" t="s">
        <v>279</v>
      </c>
    </row>
    <row r="65" spans="1:5" ht="16.5" thickTop="1">
      <c r="A65" s="44" t="s">
        <v>270</v>
      </c>
      <c r="B65" s="56"/>
      <c r="C65" s="151"/>
      <c r="D65" s="89"/>
      <c r="E65" s="89"/>
    </row>
    <row r="66" spans="1:5">
      <c r="A66" s="43"/>
      <c r="B66" s="56"/>
      <c r="C66" s="150"/>
      <c r="D66" s="89"/>
      <c r="E66" s="89"/>
    </row>
    <row r="67" spans="1:5">
      <c r="A67" s="44" t="s">
        <v>216</v>
      </c>
      <c r="B67" s="56"/>
      <c r="C67" s="150">
        <v>43</v>
      </c>
      <c r="D67" s="89"/>
      <c r="E67" s="89"/>
    </row>
    <row r="68" spans="1:5">
      <c r="A68" s="43" t="s">
        <v>9</v>
      </c>
      <c r="B68" s="152" t="s">
        <v>92</v>
      </c>
      <c r="C68" s="150">
        <v>44</v>
      </c>
      <c r="D68" s="140"/>
      <c r="E68" s="141"/>
    </row>
    <row r="69" spans="1:5">
      <c r="A69" s="43" t="s">
        <v>10</v>
      </c>
      <c r="B69" s="152" t="s">
        <v>95</v>
      </c>
      <c r="C69" s="150">
        <v>45</v>
      </c>
      <c r="D69" s="140"/>
      <c r="E69" s="89"/>
    </row>
    <row r="70" spans="1:5">
      <c r="A70" s="43" t="s">
        <v>14</v>
      </c>
      <c r="B70" s="152" t="s">
        <v>96</v>
      </c>
      <c r="C70" s="150">
        <v>46</v>
      </c>
      <c r="D70" s="89"/>
      <c r="E70" s="89"/>
    </row>
    <row r="71" spans="1:5">
      <c r="A71" s="43" t="s">
        <v>15</v>
      </c>
      <c r="B71" s="152" t="s">
        <v>106</v>
      </c>
      <c r="C71" s="150">
        <v>47</v>
      </c>
      <c r="D71" s="89">
        <v>198000</v>
      </c>
      <c r="E71" s="89">
        <v>162000</v>
      </c>
    </row>
    <row r="72" spans="1:5">
      <c r="A72" s="43" t="s">
        <v>19</v>
      </c>
      <c r="B72" s="152" t="s">
        <v>97</v>
      </c>
      <c r="C72" s="150">
        <v>48</v>
      </c>
      <c r="D72" s="89">
        <v>26415550</v>
      </c>
      <c r="E72" s="89">
        <v>25963995</v>
      </c>
    </row>
    <row r="73" spans="1:5">
      <c r="A73" s="43" t="s">
        <v>18</v>
      </c>
      <c r="B73" s="152" t="s">
        <v>99</v>
      </c>
      <c r="C73" s="150">
        <v>49</v>
      </c>
      <c r="D73" s="89"/>
      <c r="E73" s="89"/>
    </row>
    <row r="74" spans="1:5">
      <c r="A74" s="43" t="s">
        <v>67</v>
      </c>
      <c r="B74" s="152" t="s">
        <v>100</v>
      </c>
      <c r="C74" s="150">
        <v>50</v>
      </c>
      <c r="D74" s="89"/>
      <c r="E74" s="89"/>
    </row>
    <row r="75" spans="1:5">
      <c r="A75" s="43" t="s">
        <v>93</v>
      </c>
      <c r="B75" s="152" t="s">
        <v>98</v>
      </c>
      <c r="C75" s="150">
        <v>51</v>
      </c>
      <c r="D75" s="89">
        <v>1444858</v>
      </c>
      <c r="E75" s="89">
        <v>1175056</v>
      </c>
    </row>
    <row r="76" spans="1:5">
      <c r="A76" s="43" t="s">
        <v>94</v>
      </c>
      <c r="B76" s="152" t="s">
        <v>101</v>
      </c>
      <c r="C76" s="150">
        <v>52</v>
      </c>
      <c r="D76" s="149"/>
      <c r="E76" s="141"/>
    </row>
    <row r="77" spans="1:5">
      <c r="A77" s="43"/>
      <c r="B77" s="44" t="s">
        <v>21</v>
      </c>
      <c r="C77" s="150"/>
      <c r="D77" s="190">
        <f>SUM(D68:D76)</f>
        <v>28058408</v>
      </c>
      <c r="E77" s="190">
        <f>SUM(E68:E76)</f>
        <v>27301051</v>
      </c>
    </row>
    <row r="78" spans="1:5">
      <c r="A78" s="44" t="s">
        <v>102</v>
      </c>
      <c r="B78" s="44"/>
      <c r="C78" s="150">
        <v>53</v>
      </c>
      <c r="D78" s="89"/>
      <c r="E78" s="89"/>
    </row>
    <row r="79" spans="1:5">
      <c r="A79" s="153" t="s">
        <v>103</v>
      </c>
      <c r="B79" s="154"/>
      <c r="C79" s="150">
        <v>54</v>
      </c>
      <c r="D79" s="140"/>
      <c r="E79" s="140"/>
    </row>
    <row r="80" spans="1:5">
      <c r="A80" s="44" t="s">
        <v>104</v>
      </c>
      <c r="B80" s="154"/>
      <c r="C80" s="150">
        <v>55</v>
      </c>
      <c r="D80" s="140"/>
      <c r="E80" s="140"/>
    </row>
    <row r="81" spans="1:5">
      <c r="A81" s="44"/>
      <c r="B81" s="44"/>
      <c r="C81" s="151"/>
      <c r="D81" s="146"/>
      <c r="E81" s="146"/>
    </row>
    <row r="82" spans="1:5">
      <c r="A82" s="43"/>
      <c r="B82" s="49" t="s">
        <v>28</v>
      </c>
      <c r="C82" s="150"/>
      <c r="D82" s="186">
        <f>D77+D78+D79+D80+D81</f>
        <v>28058408</v>
      </c>
      <c r="E82" s="186">
        <f>E77+E78+E79+E80+E81</f>
        <v>27301051</v>
      </c>
    </row>
    <row r="83" spans="1:5">
      <c r="A83" s="43"/>
      <c r="B83" s="56"/>
      <c r="C83" s="150"/>
      <c r="D83" s="144"/>
      <c r="E83" s="144"/>
    </row>
    <row r="84" spans="1:5">
      <c r="A84" s="44" t="s">
        <v>123</v>
      </c>
      <c r="B84" s="56"/>
      <c r="C84" s="150">
        <v>56</v>
      </c>
      <c r="D84" s="144"/>
      <c r="E84" s="144"/>
    </row>
    <row r="85" spans="1:5">
      <c r="A85" s="43" t="s">
        <v>9</v>
      </c>
      <c r="B85" s="152" t="s">
        <v>105</v>
      </c>
      <c r="C85" s="150">
        <v>57</v>
      </c>
      <c r="D85" s="140"/>
      <c r="E85" s="140"/>
    </row>
    <row r="86" spans="1:5">
      <c r="A86" s="43" t="s">
        <v>10</v>
      </c>
      <c r="B86" s="152" t="s">
        <v>95</v>
      </c>
      <c r="C86" s="150">
        <v>58</v>
      </c>
      <c r="D86" s="140"/>
      <c r="E86" s="140"/>
    </row>
    <row r="87" spans="1:5">
      <c r="A87" s="43" t="s">
        <v>14</v>
      </c>
      <c r="B87" s="152" t="s">
        <v>96</v>
      </c>
      <c r="C87" s="150">
        <v>59</v>
      </c>
      <c r="D87" s="140"/>
      <c r="E87" s="140"/>
    </row>
    <row r="88" spans="1:5">
      <c r="A88" s="43" t="s">
        <v>15</v>
      </c>
      <c r="B88" s="152" t="s">
        <v>106</v>
      </c>
      <c r="C88" s="150">
        <v>60</v>
      </c>
      <c r="D88" s="155"/>
      <c r="E88" s="155"/>
    </row>
    <row r="89" spans="1:5">
      <c r="A89" s="43" t="s">
        <v>19</v>
      </c>
      <c r="B89" s="152" t="s">
        <v>97</v>
      </c>
      <c r="C89" s="150">
        <v>61</v>
      </c>
      <c r="D89" s="89"/>
      <c r="E89" s="89"/>
    </row>
    <row r="90" spans="1:5">
      <c r="A90" s="43" t="s">
        <v>18</v>
      </c>
      <c r="B90" s="152" t="s">
        <v>99</v>
      </c>
      <c r="C90" s="150">
        <v>62</v>
      </c>
      <c r="D90" s="89"/>
      <c r="E90" s="89"/>
    </row>
    <row r="91" spans="1:5">
      <c r="A91" s="43" t="s">
        <v>67</v>
      </c>
      <c r="B91" s="152" t="s">
        <v>100</v>
      </c>
      <c r="C91" s="150">
        <v>63</v>
      </c>
      <c r="D91" s="89"/>
      <c r="E91" s="89"/>
    </row>
    <row r="92" spans="1:5">
      <c r="A92" s="43" t="s">
        <v>93</v>
      </c>
      <c r="B92" s="152" t="s">
        <v>107</v>
      </c>
      <c r="C92" s="150">
        <v>64</v>
      </c>
      <c r="D92" s="89"/>
      <c r="E92" s="89"/>
    </row>
    <row r="93" spans="1:5">
      <c r="A93" s="43"/>
      <c r="B93" s="62" t="s">
        <v>108</v>
      </c>
      <c r="C93" s="150"/>
      <c r="D93" s="186">
        <f>SUM(D85:D92)</f>
        <v>0</v>
      </c>
      <c r="E93" s="186">
        <f>SUM(E85:E92)</f>
        <v>0</v>
      </c>
    </row>
    <row r="94" spans="1:5">
      <c r="A94" s="43"/>
      <c r="B94" s="62"/>
      <c r="C94" s="150"/>
      <c r="D94" s="143"/>
      <c r="E94" s="143"/>
    </row>
    <row r="95" spans="1:5">
      <c r="A95" s="44" t="s">
        <v>102</v>
      </c>
      <c r="B95" s="44"/>
      <c r="C95" s="150">
        <v>65</v>
      </c>
      <c r="D95" s="143"/>
      <c r="E95" s="143"/>
    </row>
    <row r="96" spans="1:5">
      <c r="A96" s="153" t="s">
        <v>103</v>
      </c>
      <c r="B96" s="154"/>
      <c r="C96" s="150">
        <v>66</v>
      </c>
      <c r="D96" s="143"/>
      <c r="E96" s="143"/>
    </row>
    <row r="97" spans="1:5">
      <c r="A97" s="44" t="s">
        <v>109</v>
      </c>
      <c r="B97" s="154"/>
      <c r="C97" s="150">
        <v>67</v>
      </c>
      <c r="D97" s="143"/>
      <c r="E97" s="143"/>
    </row>
    <row r="98" spans="1:5">
      <c r="A98" s="43" t="s">
        <v>9</v>
      </c>
      <c r="B98" s="61" t="s">
        <v>110</v>
      </c>
      <c r="C98" s="150">
        <v>68</v>
      </c>
      <c r="D98" s="144"/>
      <c r="E98" s="144"/>
    </row>
    <row r="99" spans="1:5">
      <c r="A99" s="43" t="s">
        <v>10</v>
      </c>
      <c r="B99" s="61" t="s">
        <v>111</v>
      </c>
      <c r="C99" s="150">
        <v>69</v>
      </c>
      <c r="D99" s="89"/>
      <c r="E99" s="89"/>
    </row>
    <row r="100" spans="1:5">
      <c r="A100" s="44" t="s">
        <v>112</v>
      </c>
      <c r="B100" s="156"/>
      <c r="C100" s="150">
        <v>70</v>
      </c>
      <c r="D100" s="89"/>
      <c r="E100" s="89"/>
    </row>
    <row r="101" spans="1:5">
      <c r="A101" s="43"/>
      <c r="B101" s="61"/>
      <c r="C101" s="150"/>
      <c r="D101" s="146"/>
      <c r="E101" s="146"/>
    </row>
    <row r="102" spans="1:5">
      <c r="A102" s="43"/>
      <c r="B102" s="58" t="s">
        <v>126</v>
      </c>
      <c r="C102" s="150"/>
      <c r="D102" s="190">
        <f>D93+D95+D96+D97</f>
        <v>0</v>
      </c>
      <c r="E102" s="190">
        <f>E93+E95+E96+E97</f>
        <v>0</v>
      </c>
    </row>
    <row r="103" spans="1:5">
      <c r="A103" s="43"/>
      <c r="B103" s="58"/>
      <c r="C103" s="150"/>
      <c r="D103" s="146"/>
      <c r="E103" s="146"/>
    </row>
    <row r="104" spans="1:5">
      <c r="A104" s="43"/>
      <c r="B104" s="58" t="s">
        <v>113</v>
      </c>
      <c r="C104" s="150"/>
      <c r="D104" s="190">
        <f>D102+D82</f>
        <v>28058408</v>
      </c>
      <c r="E104" s="190">
        <f>E102+E82</f>
        <v>27301051</v>
      </c>
    </row>
    <row r="105" spans="1:5">
      <c r="A105" s="43"/>
      <c r="B105" s="61"/>
      <c r="C105" s="150"/>
      <c r="D105" s="89"/>
      <c r="E105" s="89"/>
    </row>
    <row r="106" spans="1:5">
      <c r="A106" s="44" t="s">
        <v>114</v>
      </c>
      <c r="B106" s="56"/>
      <c r="C106" s="150">
        <v>71</v>
      </c>
      <c r="D106" s="89"/>
      <c r="E106" s="89"/>
    </row>
    <row r="107" spans="1:5">
      <c r="A107" s="44" t="s">
        <v>116</v>
      </c>
      <c r="B107" s="56"/>
      <c r="C107" s="150">
        <v>72</v>
      </c>
      <c r="D107" s="140">
        <v>100000</v>
      </c>
      <c r="E107" s="140">
        <v>100000</v>
      </c>
    </row>
    <row r="108" spans="1:5">
      <c r="A108" s="44" t="s">
        <v>115</v>
      </c>
      <c r="B108" s="44"/>
      <c r="C108" s="150">
        <v>73</v>
      </c>
      <c r="D108" s="140"/>
      <c r="E108" s="140"/>
    </row>
    <row r="109" spans="1:5">
      <c r="A109" s="44" t="s">
        <v>120</v>
      </c>
      <c r="B109" s="44"/>
      <c r="C109" s="150">
        <v>74</v>
      </c>
      <c r="D109" s="140"/>
      <c r="E109" s="140"/>
    </row>
    <row r="110" spans="1:5">
      <c r="A110" s="44" t="s">
        <v>124</v>
      </c>
      <c r="B110" s="44"/>
      <c r="C110" s="150">
        <v>75</v>
      </c>
      <c r="D110" s="140"/>
      <c r="E110" s="140"/>
    </row>
    <row r="111" spans="1:5">
      <c r="A111" s="43" t="s">
        <v>9</v>
      </c>
      <c r="B111" s="43" t="s">
        <v>117</v>
      </c>
      <c r="C111" s="150">
        <v>76</v>
      </c>
      <c r="D111" s="140"/>
      <c r="E111" s="140"/>
    </row>
    <row r="112" spans="1:5">
      <c r="A112" s="43" t="s">
        <v>10</v>
      </c>
      <c r="B112" s="43" t="s">
        <v>118</v>
      </c>
      <c r="C112" s="150">
        <v>77</v>
      </c>
      <c r="D112" s="140"/>
      <c r="E112" s="140"/>
    </row>
    <row r="113" spans="1:7">
      <c r="A113" s="43" t="s">
        <v>14</v>
      </c>
      <c r="B113" s="43" t="s">
        <v>119</v>
      </c>
      <c r="C113" s="150">
        <v>78</v>
      </c>
      <c r="D113" s="89"/>
      <c r="E113" s="89"/>
    </row>
    <row r="114" spans="1:7">
      <c r="A114" s="44" t="s">
        <v>121</v>
      </c>
      <c r="B114" s="44"/>
      <c r="C114" s="150">
        <v>79</v>
      </c>
      <c r="D114" s="89">
        <v>-27215582</v>
      </c>
      <c r="E114" s="89">
        <v>-27040306</v>
      </c>
    </row>
    <row r="115" spans="1:7">
      <c r="A115" s="44" t="s">
        <v>122</v>
      </c>
      <c r="B115" s="44"/>
      <c r="C115" s="43">
        <v>80</v>
      </c>
      <c r="D115" s="146">
        <v>-780038.13</v>
      </c>
      <c r="E115" s="146">
        <v>-175276</v>
      </c>
      <c r="G115" s="195"/>
    </row>
    <row r="116" spans="1:7">
      <c r="A116" s="44"/>
      <c r="B116" s="44" t="s">
        <v>232</v>
      </c>
      <c r="C116" s="43"/>
      <c r="D116" s="186">
        <f>SUM(D107:D115)</f>
        <v>-27895620.129999999</v>
      </c>
      <c r="E116" s="186">
        <f>SUM(E107:E115)</f>
        <v>-27115582</v>
      </c>
    </row>
    <row r="117" spans="1:7">
      <c r="A117" s="44"/>
      <c r="B117" s="44" t="s">
        <v>233</v>
      </c>
      <c r="C117" s="43">
        <v>81</v>
      </c>
      <c r="D117" s="144">
        <v>0</v>
      </c>
      <c r="E117" s="57">
        <v>0</v>
      </c>
    </row>
    <row r="118" spans="1:7">
      <c r="A118" s="43"/>
      <c r="B118" s="49" t="s">
        <v>29</v>
      </c>
      <c r="C118" s="150"/>
      <c r="D118" s="188">
        <f>SUM(D107:D115)</f>
        <v>-27895620.129999999</v>
      </c>
      <c r="E118" s="188">
        <f>SUM(E107:E115)</f>
        <v>-27115582</v>
      </c>
    </row>
    <row r="119" spans="1:7" ht="16.5" thickBot="1">
      <c r="A119" s="43"/>
      <c r="B119" s="62" t="s">
        <v>30</v>
      </c>
      <c r="C119" s="150"/>
      <c r="D119" s="189">
        <f>D82+D93+D118</f>
        <v>162787.87000000104</v>
      </c>
      <c r="E119" s="189">
        <f>E82+E93+E118</f>
        <v>185469</v>
      </c>
    </row>
    <row r="120" spans="1:7" ht="16.5" thickTop="1">
      <c r="A120" s="43"/>
      <c r="B120" s="49"/>
      <c r="C120" s="54"/>
      <c r="D120" s="186">
        <f>D119-D62</f>
        <v>0.30000000103609636</v>
      </c>
      <c r="E120" s="186">
        <f>E119-E62</f>
        <v>0</v>
      </c>
    </row>
    <row r="121" spans="1:7">
      <c r="A121" s="43"/>
      <c r="B121" s="56"/>
      <c r="C121" s="54"/>
      <c r="D121" s="54"/>
      <c r="E121" s="54"/>
    </row>
    <row r="122" spans="1:7">
      <c r="A122" s="43"/>
      <c r="B122" s="56"/>
      <c r="C122" s="54"/>
      <c r="D122" s="157"/>
      <c r="E122" s="75"/>
    </row>
    <row r="123" spans="1:7">
      <c r="A123" s="43"/>
      <c r="B123" s="56"/>
      <c r="C123" s="54"/>
      <c r="D123" s="54"/>
      <c r="E123" s="54"/>
    </row>
    <row r="124" spans="1:7">
      <c r="A124" s="43"/>
      <c r="B124" s="56"/>
      <c r="C124" s="54"/>
      <c r="D124" s="54"/>
      <c r="E124" s="54"/>
    </row>
    <row r="125" spans="1:7">
      <c r="A125" s="43"/>
      <c r="B125" s="56"/>
      <c r="C125" s="54"/>
      <c r="D125" s="54"/>
      <c r="E125" s="54"/>
    </row>
    <row r="126" spans="1:7">
      <c r="A126" s="43"/>
      <c r="B126" s="56"/>
      <c r="C126" s="54"/>
      <c r="D126" s="54"/>
      <c r="E126" s="54"/>
    </row>
    <row r="127" spans="1:7">
      <c r="A127" s="43"/>
      <c r="B127" s="56"/>
      <c r="C127" s="54"/>
      <c r="D127" s="54"/>
      <c r="E127" s="54"/>
    </row>
    <row r="128" spans="1:7">
      <c r="A128" s="43"/>
      <c r="B128" s="56"/>
      <c r="C128" s="54"/>
      <c r="D128" s="54"/>
      <c r="E128" s="54"/>
    </row>
    <row r="129" spans="1:5">
      <c r="A129" s="43"/>
      <c r="B129" s="56"/>
      <c r="C129" s="54"/>
      <c r="D129" s="54"/>
      <c r="E129" s="54"/>
    </row>
    <row r="130" spans="1:5">
      <c r="A130" s="43"/>
      <c r="B130" s="56"/>
      <c r="C130" s="54"/>
      <c r="D130" s="54"/>
      <c r="E130" s="54"/>
    </row>
    <row r="131" spans="1:5">
      <c r="A131" s="43"/>
      <c r="B131" s="56"/>
      <c r="C131" s="54"/>
      <c r="D131" s="54"/>
      <c r="E131" s="54"/>
    </row>
    <row r="132" spans="1:5">
      <c r="A132" s="43"/>
      <c r="B132" s="56"/>
      <c r="C132" s="54"/>
      <c r="D132" s="54"/>
      <c r="E132" s="54"/>
    </row>
    <row r="133" spans="1:5">
      <c r="A133" s="43"/>
      <c r="B133" s="56"/>
      <c r="C133" s="54"/>
      <c r="D133" s="54"/>
      <c r="E133" s="54"/>
    </row>
    <row r="134" spans="1:5">
      <c r="A134" s="43"/>
      <c r="B134" s="56"/>
      <c r="C134" s="54"/>
      <c r="D134" s="54"/>
      <c r="E134" s="54"/>
    </row>
    <row r="135" spans="1:5">
      <c r="A135" s="43"/>
      <c r="B135" s="56"/>
      <c r="C135" s="54"/>
      <c r="D135" s="54"/>
      <c r="E135" s="54"/>
    </row>
    <row r="136" spans="1:5">
      <c r="A136" s="43"/>
      <c r="B136" s="56"/>
      <c r="C136" s="54"/>
      <c r="D136" s="54"/>
      <c r="E136" s="54"/>
    </row>
    <row r="137" spans="1:5">
      <c r="A137" s="43"/>
      <c r="B137" s="56"/>
      <c r="C137" s="54"/>
      <c r="D137" s="54"/>
      <c r="E137" s="54"/>
    </row>
  </sheetData>
  <mergeCells count="1">
    <mergeCell ref="A5:E5"/>
  </mergeCells>
  <phoneticPr fontId="5" type="noConversion"/>
  <pageMargins left="0.75" right="0.5" top="0.74" bottom="0.39" header="0.11" footer="0.25"/>
  <pageSetup paperSize="9" scale="78" orientation="portrait" r:id="rId1"/>
  <headerFooter alignWithMargins="0"/>
  <rowBreaks count="1" manualBreakCount="1">
    <brk id="63" max="4" man="1"/>
  </rowBreaks>
</worksheet>
</file>

<file path=xl/worksheets/sheet3.xml><?xml version="1.0" encoding="utf-8"?>
<worksheet xmlns="http://schemas.openxmlformats.org/spreadsheetml/2006/main" xmlns:r="http://schemas.openxmlformats.org/officeDocument/2006/relationships">
  <dimension ref="A1:F83"/>
  <sheetViews>
    <sheetView view="pageBreakPreview" zoomScale="80" zoomScaleNormal="100" zoomScaleSheetLayoutView="80" workbookViewId="0">
      <selection activeCell="C82" sqref="C82"/>
    </sheetView>
  </sheetViews>
  <sheetFormatPr defaultRowHeight="15"/>
  <cols>
    <col min="1" max="1" width="8.140625" style="1" customWidth="1"/>
    <col min="2" max="2" width="67.5703125" style="1" customWidth="1"/>
    <col min="3" max="3" width="21.42578125" style="50" customWidth="1"/>
    <col min="4" max="4" width="22.85546875" style="50" customWidth="1"/>
    <col min="5" max="5" width="2.42578125" style="1" customWidth="1"/>
    <col min="6" max="6" width="57.42578125" style="1" customWidth="1"/>
    <col min="7" max="16384" width="9.140625" style="1"/>
  </cols>
  <sheetData>
    <row r="1" spans="1:6">
      <c r="A1" s="134" t="s">
        <v>283</v>
      </c>
      <c r="B1" s="43"/>
    </row>
    <row r="2" spans="1:6" s="118" customFormat="1">
      <c r="A2" s="132" t="s">
        <v>277</v>
      </c>
      <c r="B2" s="43"/>
      <c r="C2" s="50"/>
      <c r="D2" s="50"/>
    </row>
    <row r="3" spans="1:6" s="118" customFormat="1">
      <c r="A3" s="132" t="s">
        <v>280</v>
      </c>
      <c r="B3" s="43"/>
      <c r="C3" s="50"/>
      <c r="D3" s="50"/>
    </row>
    <row r="4" spans="1:6" s="118" customFormat="1">
      <c r="A4" s="132" t="s">
        <v>258</v>
      </c>
      <c r="B4" s="43"/>
      <c r="C4" s="50"/>
      <c r="D4" s="50"/>
    </row>
    <row r="5" spans="1:6" ht="18.75">
      <c r="A5" s="42"/>
      <c r="B5" s="193" t="s">
        <v>265</v>
      </c>
      <c r="E5" s="118"/>
    </row>
    <row r="6" spans="1:6">
      <c r="A6" s="51" t="s">
        <v>284</v>
      </c>
      <c r="B6" s="52"/>
      <c r="E6" s="118"/>
    </row>
    <row r="7" spans="1:6">
      <c r="A7" s="51" t="s">
        <v>151</v>
      </c>
      <c r="B7" s="43"/>
      <c r="E7" s="118"/>
    </row>
    <row r="8" spans="1:6" ht="9" customHeight="1">
      <c r="A8" s="51"/>
      <c r="B8" s="43"/>
      <c r="E8" s="118"/>
    </row>
    <row r="9" spans="1:6" thickBot="1">
      <c r="A9" s="53" t="s">
        <v>155</v>
      </c>
      <c r="B9" s="49" t="s">
        <v>149</v>
      </c>
      <c r="C9" s="137" t="s">
        <v>278</v>
      </c>
      <c r="D9" s="137" t="s">
        <v>279</v>
      </c>
      <c r="E9" s="118"/>
    </row>
    <row r="10" spans="1:6" ht="6.75" customHeight="1" thickTop="1">
      <c r="A10" s="55"/>
      <c r="B10" s="56"/>
      <c r="C10" s="57"/>
      <c r="D10" s="57"/>
      <c r="E10" s="118"/>
    </row>
    <row r="11" spans="1:6">
      <c r="A11" s="53">
        <v>1</v>
      </c>
      <c r="B11" s="58" t="s">
        <v>127</v>
      </c>
      <c r="C11" s="185">
        <f>SUM(C12:C16)</f>
        <v>0</v>
      </c>
      <c r="D11" s="185">
        <f>SUM(D12:D16)</f>
        <v>0</v>
      </c>
      <c r="E11" s="118"/>
      <c r="F11" s="133" t="s">
        <v>266</v>
      </c>
    </row>
    <row r="12" spans="1:6">
      <c r="A12" s="53"/>
      <c r="B12" s="61" t="s">
        <v>234</v>
      </c>
      <c r="C12" s="57"/>
      <c r="D12" s="88">
        <v>0</v>
      </c>
      <c r="E12" s="118"/>
      <c r="F12" s="133" t="s">
        <v>267</v>
      </c>
    </row>
    <row r="13" spans="1:6">
      <c r="A13" s="53"/>
      <c r="B13" s="61" t="s">
        <v>235</v>
      </c>
      <c r="C13" s="57"/>
      <c r="D13" s="88"/>
      <c r="E13" s="118"/>
      <c r="F13" s="133" t="s">
        <v>268</v>
      </c>
    </row>
    <row r="14" spans="1:6">
      <c r="A14" s="53"/>
      <c r="B14" s="61" t="s">
        <v>236</v>
      </c>
      <c r="C14" s="57"/>
      <c r="D14" s="88"/>
      <c r="E14" s="118"/>
      <c r="F14" s="133" t="s">
        <v>268</v>
      </c>
    </row>
    <row r="15" spans="1:6">
      <c r="A15" s="53"/>
      <c r="B15" s="61" t="s">
        <v>237</v>
      </c>
      <c r="C15" s="57"/>
      <c r="D15" s="88"/>
      <c r="E15" s="118"/>
      <c r="F15" s="133" t="s">
        <v>268</v>
      </c>
    </row>
    <row r="16" spans="1:6">
      <c r="A16" s="53"/>
      <c r="B16" s="61" t="s">
        <v>238</v>
      </c>
      <c r="C16" s="57"/>
      <c r="D16" s="88"/>
      <c r="E16" s="118"/>
      <c r="F16" s="133" t="s">
        <v>269</v>
      </c>
    </row>
    <row r="17" spans="1:5">
      <c r="A17" s="53">
        <v>2</v>
      </c>
      <c r="B17" s="58" t="s">
        <v>128</v>
      </c>
      <c r="C17" s="57"/>
      <c r="D17" s="57"/>
      <c r="E17" s="118"/>
    </row>
    <row r="18" spans="1:5">
      <c r="A18" s="53">
        <v>3</v>
      </c>
      <c r="B18" s="59" t="s">
        <v>129</v>
      </c>
      <c r="C18" s="57"/>
      <c r="D18" s="57"/>
      <c r="E18" s="118"/>
    </row>
    <row r="19" spans="1:5">
      <c r="A19" s="53">
        <v>4</v>
      </c>
      <c r="B19" s="59" t="s">
        <v>130</v>
      </c>
      <c r="C19" s="57">
        <v>40000</v>
      </c>
      <c r="D19" s="88"/>
      <c r="E19" s="118"/>
    </row>
    <row r="20" spans="1:5" ht="6.75" customHeight="1">
      <c r="A20" s="53"/>
      <c r="B20" s="59"/>
      <c r="C20" s="57"/>
      <c r="D20" s="57"/>
      <c r="E20" s="118"/>
    </row>
    <row r="21" spans="1:5">
      <c r="A21" s="53">
        <v>5</v>
      </c>
      <c r="B21" s="58" t="s">
        <v>131</v>
      </c>
      <c r="C21" s="57"/>
      <c r="D21" s="57"/>
      <c r="E21" s="118"/>
    </row>
    <row r="22" spans="1:5">
      <c r="A22" s="60"/>
      <c r="B22" s="61" t="s">
        <v>140</v>
      </c>
      <c r="C22" s="57"/>
      <c r="D22" s="88"/>
      <c r="E22" s="118"/>
    </row>
    <row r="23" spans="1:5">
      <c r="A23" s="60"/>
      <c r="B23" s="61" t="s">
        <v>141</v>
      </c>
      <c r="C23" s="57"/>
      <c r="D23" s="57"/>
      <c r="E23" s="118"/>
    </row>
    <row r="24" spans="1:5" ht="7.5" customHeight="1">
      <c r="A24" s="60"/>
      <c r="B24" s="61"/>
      <c r="C24" s="57"/>
      <c r="D24" s="57"/>
      <c r="E24" s="118"/>
    </row>
    <row r="25" spans="1:5">
      <c r="A25" s="53">
        <v>6</v>
      </c>
      <c r="B25" s="58" t="s">
        <v>132</v>
      </c>
      <c r="C25" s="57"/>
      <c r="D25" s="57"/>
      <c r="E25" s="118"/>
    </row>
    <row r="26" spans="1:5">
      <c r="A26" s="60"/>
      <c r="B26" s="61" t="s">
        <v>162</v>
      </c>
      <c r="C26" s="57">
        <v>-312000</v>
      </c>
      <c r="D26" s="57">
        <v>-312000</v>
      </c>
      <c r="E26" s="118"/>
    </row>
    <row r="27" spans="1:5">
      <c r="A27" s="60"/>
      <c r="B27" s="61" t="s">
        <v>163</v>
      </c>
      <c r="C27" s="57">
        <v>-52104</v>
      </c>
      <c r="D27" s="57">
        <v>-52104</v>
      </c>
      <c r="E27" s="118"/>
    </row>
    <row r="28" spans="1:5">
      <c r="A28" s="60"/>
      <c r="B28" s="61" t="s">
        <v>221</v>
      </c>
      <c r="C28" s="57"/>
      <c r="D28" s="57"/>
      <c r="E28" s="118"/>
    </row>
    <row r="29" spans="1:5" ht="6" customHeight="1">
      <c r="A29" s="53"/>
      <c r="B29" s="61"/>
      <c r="C29" s="57"/>
      <c r="D29" s="57"/>
      <c r="E29" s="118"/>
    </row>
    <row r="30" spans="1:5">
      <c r="A30" s="53">
        <v>7</v>
      </c>
      <c r="B30" s="58" t="s">
        <v>133</v>
      </c>
      <c r="C30" s="57"/>
      <c r="D30" s="57"/>
      <c r="E30" s="118"/>
    </row>
    <row r="31" spans="1:5">
      <c r="A31" s="53">
        <v>8</v>
      </c>
      <c r="B31" s="58" t="s">
        <v>134</v>
      </c>
      <c r="C31" s="57"/>
      <c r="D31" s="57"/>
      <c r="E31" s="118"/>
    </row>
    <row r="32" spans="1:5">
      <c r="A32" s="53">
        <v>9</v>
      </c>
      <c r="B32" s="58" t="s">
        <v>135</v>
      </c>
      <c r="C32" s="57">
        <v>-140379.13</v>
      </c>
      <c r="D32" s="57">
        <v>-80908</v>
      </c>
      <c r="E32" s="118"/>
    </row>
    <row r="33" spans="1:5" ht="13.5" customHeight="1">
      <c r="A33" s="60"/>
      <c r="B33" s="56"/>
      <c r="C33" s="57"/>
      <c r="D33" s="57"/>
      <c r="E33" s="118"/>
    </row>
    <row r="34" spans="1:5" ht="14.25">
      <c r="A34" s="53">
        <v>10</v>
      </c>
      <c r="B34" s="62" t="s">
        <v>150</v>
      </c>
      <c r="C34" s="186">
        <f>SUM(C12:C33)</f>
        <v>-464483.13</v>
      </c>
      <c r="D34" s="186">
        <f>SUM(D12:D33)</f>
        <v>-445012</v>
      </c>
      <c r="E34" s="118"/>
    </row>
    <row r="35" spans="1:5" ht="6.75" customHeight="1">
      <c r="A35" s="60"/>
      <c r="B35" s="58"/>
      <c r="C35" s="57"/>
      <c r="D35" s="57"/>
      <c r="E35" s="118"/>
    </row>
    <row r="36" spans="1:5">
      <c r="A36" s="53">
        <v>11</v>
      </c>
      <c r="B36" s="59" t="s">
        <v>165</v>
      </c>
      <c r="C36" s="57"/>
      <c r="D36" s="57"/>
      <c r="E36" s="118"/>
    </row>
    <row r="37" spans="1:5" s="118" customFormat="1">
      <c r="A37" s="53"/>
      <c r="B37" s="98" t="s">
        <v>222</v>
      </c>
      <c r="C37" s="57"/>
      <c r="D37" s="57"/>
    </row>
    <row r="38" spans="1:5" s="118" customFormat="1">
      <c r="A38" s="53"/>
      <c r="B38" s="98" t="s">
        <v>223</v>
      </c>
      <c r="C38" s="57"/>
      <c r="D38" s="57"/>
    </row>
    <row r="39" spans="1:5" s="118" customFormat="1" ht="30">
      <c r="A39" s="53"/>
      <c r="B39" s="98" t="s">
        <v>224</v>
      </c>
      <c r="C39" s="57"/>
      <c r="D39" s="57"/>
    </row>
    <row r="40" spans="1:5" ht="30">
      <c r="A40" s="60"/>
      <c r="B40" s="64" t="s">
        <v>225</v>
      </c>
      <c r="C40" s="57"/>
      <c r="D40" s="57"/>
      <c r="E40" s="118"/>
    </row>
    <row r="41" spans="1:5" ht="30">
      <c r="A41" s="60"/>
      <c r="B41" s="64" t="s">
        <v>226</v>
      </c>
      <c r="C41" s="57"/>
      <c r="D41" s="57"/>
      <c r="E41" s="118"/>
    </row>
    <row r="42" spans="1:5" ht="30">
      <c r="A42" s="60"/>
      <c r="B42" s="64" t="s">
        <v>227</v>
      </c>
      <c r="C42" s="57"/>
      <c r="D42" s="57"/>
      <c r="E42" s="118"/>
    </row>
    <row r="43" spans="1:5" ht="8.25" customHeight="1">
      <c r="A43" s="60"/>
      <c r="B43" s="65"/>
      <c r="C43" s="57"/>
      <c r="D43" s="57"/>
      <c r="E43" s="118"/>
    </row>
    <row r="44" spans="1:5" ht="28.5">
      <c r="A44" s="66">
        <v>12</v>
      </c>
      <c r="B44" s="67" t="s">
        <v>164</v>
      </c>
      <c r="C44" s="63"/>
      <c r="D44" s="57"/>
      <c r="E44" s="118"/>
    </row>
    <row r="45" spans="1:5" ht="6" customHeight="1">
      <c r="A45" s="60"/>
      <c r="B45" s="65"/>
      <c r="C45" s="57"/>
      <c r="D45" s="57"/>
      <c r="E45" s="118"/>
    </row>
    <row r="46" spans="1:5">
      <c r="A46" s="53">
        <v>13</v>
      </c>
      <c r="B46" s="68" t="s">
        <v>136</v>
      </c>
      <c r="C46" s="57"/>
      <c r="D46" s="57"/>
      <c r="E46" s="118"/>
    </row>
    <row r="47" spans="1:5">
      <c r="A47" s="60"/>
      <c r="B47" s="64" t="s">
        <v>228</v>
      </c>
      <c r="C47" s="57">
        <v>0</v>
      </c>
      <c r="D47" s="57">
        <v>-10</v>
      </c>
      <c r="E47" s="118"/>
    </row>
    <row r="48" spans="1:5" s="118" customFormat="1" ht="30">
      <c r="A48" s="60"/>
      <c r="B48" s="64" t="s">
        <v>229</v>
      </c>
      <c r="C48" s="57"/>
      <c r="D48" s="57"/>
    </row>
    <row r="49" spans="1:5">
      <c r="A49" s="60"/>
      <c r="B49" s="69" t="s">
        <v>230</v>
      </c>
      <c r="C49" s="57">
        <v>-315555</v>
      </c>
      <c r="D49" s="57">
        <v>269746</v>
      </c>
      <c r="E49" s="118"/>
    </row>
    <row r="50" spans="1:5" ht="8.25" customHeight="1">
      <c r="A50" s="60"/>
      <c r="B50" s="69"/>
      <c r="C50" s="57"/>
      <c r="D50" s="57"/>
      <c r="E50" s="118"/>
    </row>
    <row r="51" spans="1:5">
      <c r="A51" s="53">
        <v>14</v>
      </c>
      <c r="B51" s="68" t="s">
        <v>137</v>
      </c>
      <c r="C51" s="57"/>
      <c r="D51" s="57"/>
      <c r="E51" s="118"/>
    </row>
    <row r="52" spans="1:5" ht="8.25" customHeight="1">
      <c r="A52" s="60"/>
      <c r="B52" s="54"/>
      <c r="C52" s="57"/>
      <c r="D52" s="57"/>
      <c r="E52" s="118"/>
    </row>
    <row r="53" spans="1:5">
      <c r="A53" s="60"/>
      <c r="B53" s="70" t="s">
        <v>138</v>
      </c>
      <c r="C53" s="186">
        <f>SUM(C34:C52)</f>
        <v>-780038.13</v>
      </c>
      <c r="D53" s="186">
        <f>SUM(D34:D52)</f>
        <v>-175276</v>
      </c>
      <c r="E53" s="118"/>
    </row>
    <row r="54" spans="1:5" ht="7.5" customHeight="1">
      <c r="A54" s="60"/>
      <c r="B54" s="56"/>
      <c r="C54" s="57"/>
      <c r="D54" s="57"/>
      <c r="E54" s="118"/>
    </row>
    <row r="55" spans="1:5">
      <c r="A55" s="53">
        <v>15</v>
      </c>
      <c r="B55" s="71" t="s">
        <v>139</v>
      </c>
      <c r="C55" s="57">
        <v>0</v>
      </c>
      <c r="D55" s="57">
        <v>0</v>
      </c>
      <c r="E55" s="118"/>
    </row>
    <row r="56" spans="1:5">
      <c r="A56" s="53"/>
      <c r="B56" s="69" t="s">
        <v>142</v>
      </c>
      <c r="C56" s="57"/>
      <c r="D56" s="57"/>
      <c r="E56" s="118"/>
    </row>
    <row r="57" spans="1:5">
      <c r="A57" s="53"/>
      <c r="B57" s="69" t="s">
        <v>143</v>
      </c>
      <c r="C57" s="57"/>
      <c r="D57" s="57"/>
      <c r="E57" s="118"/>
    </row>
    <row r="58" spans="1:5">
      <c r="A58" s="53"/>
      <c r="B58" s="69" t="s">
        <v>144</v>
      </c>
      <c r="C58" s="57"/>
      <c r="D58" s="57"/>
      <c r="E58" s="118"/>
    </row>
    <row r="59" spans="1:5" ht="7.5" customHeight="1">
      <c r="A59" s="53"/>
      <c r="B59" s="71"/>
      <c r="C59" s="57"/>
      <c r="D59" s="57"/>
      <c r="E59" s="118"/>
    </row>
    <row r="60" spans="1:5" ht="14.25">
      <c r="A60" s="53">
        <v>16</v>
      </c>
      <c r="B60" s="71" t="s">
        <v>145</v>
      </c>
      <c r="C60" s="186">
        <f>SUM(C53:C59)</f>
        <v>-780038.13</v>
      </c>
      <c r="D60" s="186">
        <f>SUM(D53:D59)</f>
        <v>-175276</v>
      </c>
      <c r="E60" s="118"/>
    </row>
    <row r="61" spans="1:5" ht="7.5" customHeight="1">
      <c r="A61" s="60"/>
      <c r="B61" s="56"/>
      <c r="C61" s="57"/>
      <c r="D61" s="57"/>
      <c r="E61" s="118"/>
    </row>
    <row r="62" spans="1:5">
      <c r="A62" s="53">
        <v>17</v>
      </c>
      <c r="B62" s="58" t="s">
        <v>146</v>
      </c>
      <c r="C62" s="57"/>
      <c r="D62" s="57"/>
      <c r="E62" s="118"/>
    </row>
    <row r="63" spans="1:5">
      <c r="A63" s="60"/>
      <c r="B63" s="61" t="s">
        <v>147</v>
      </c>
      <c r="C63" s="185">
        <f>SUM(C60:C62)</f>
        <v>-780038.13</v>
      </c>
      <c r="D63" s="185">
        <f>SUM(D60:D62)</f>
        <v>-175276</v>
      </c>
      <c r="E63" s="118"/>
    </row>
    <row r="64" spans="1:5">
      <c r="A64" s="60"/>
      <c r="B64" s="61" t="s">
        <v>148</v>
      </c>
      <c r="C64" s="72"/>
      <c r="D64" s="72"/>
      <c r="E64" s="118"/>
    </row>
    <row r="65" spans="1:5" ht="7.5" customHeight="1">
      <c r="A65" s="60"/>
      <c r="B65" s="56"/>
      <c r="C65" s="72"/>
      <c r="D65" s="72"/>
      <c r="E65" s="118"/>
    </row>
    <row r="66" spans="1:5">
      <c r="A66" s="60"/>
      <c r="B66" s="49" t="s">
        <v>152</v>
      </c>
      <c r="C66" s="72"/>
      <c r="D66" s="72"/>
      <c r="E66" s="118"/>
    </row>
    <row r="67" spans="1:5">
      <c r="A67" s="60" t="s">
        <v>155</v>
      </c>
      <c r="B67" s="49" t="s">
        <v>153</v>
      </c>
      <c r="C67" s="72"/>
      <c r="D67" s="72"/>
      <c r="E67" s="118"/>
    </row>
    <row r="68" spans="1:5" ht="14.25">
      <c r="A68" s="53">
        <v>1</v>
      </c>
      <c r="B68" s="58" t="s">
        <v>154</v>
      </c>
      <c r="C68" s="186">
        <f>SUM(C63:C67)</f>
        <v>-780038.13</v>
      </c>
      <c r="D68" s="186">
        <f>SUM(D63:D67)</f>
        <v>-175276</v>
      </c>
      <c r="E68" s="118"/>
    </row>
    <row r="69" spans="1:5">
      <c r="A69" s="53">
        <v>2</v>
      </c>
      <c r="B69" s="58" t="s">
        <v>156</v>
      </c>
      <c r="C69" s="72"/>
      <c r="D69" s="72"/>
      <c r="E69" s="118"/>
    </row>
    <row r="70" spans="1:5">
      <c r="A70" s="60"/>
      <c r="B70" s="73" t="s">
        <v>166</v>
      </c>
      <c r="C70" s="74"/>
      <c r="D70" s="94"/>
      <c r="E70" s="118"/>
    </row>
    <row r="71" spans="1:5">
      <c r="A71" s="60"/>
      <c r="B71" s="73" t="s">
        <v>167</v>
      </c>
      <c r="C71" s="74"/>
      <c r="D71" s="94"/>
      <c r="E71" s="118"/>
    </row>
    <row r="72" spans="1:5">
      <c r="A72" s="60"/>
      <c r="B72" s="73" t="s">
        <v>168</v>
      </c>
      <c r="C72" s="74"/>
      <c r="D72" s="94"/>
      <c r="E72" s="118"/>
    </row>
    <row r="73" spans="1:5">
      <c r="A73" s="60"/>
      <c r="B73" s="73" t="s">
        <v>169</v>
      </c>
      <c r="C73" s="74"/>
      <c r="D73" s="94"/>
      <c r="E73" s="118"/>
    </row>
    <row r="74" spans="1:5" ht="14.25">
      <c r="A74" s="53"/>
      <c r="B74" s="62" t="s">
        <v>157</v>
      </c>
      <c r="C74" s="74"/>
      <c r="D74" s="95"/>
      <c r="E74" s="118"/>
    </row>
    <row r="75" spans="1:5" ht="5.25" customHeight="1">
      <c r="A75" s="53"/>
      <c r="B75" s="56"/>
      <c r="C75" s="72"/>
      <c r="D75" s="72"/>
      <c r="E75" s="118"/>
    </row>
    <row r="76" spans="1:5" ht="14.25">
      <c r="A76" s="53">
        <v>3</v>
      </c>
      <c r="B76" s="62" t="s">
        <v>158</v>
      </c>
      <c r="C76" s="186">
        <f>SUM(C68:C75)</f>
        <v>-780038.13</v>
      </c>
      <c r="D76" s="186">
        <f>SUM(D68:D75)</f>
        <v>-175276</v>
      </c>
    </row>
    <row r="77" spans="1:5" ht="6" customHeight="1">
      <c r="A77" s="60"/>
      <c r="B77" s="56"/>
      <c r="C77" s="72"/>
      <c r="D77" s="72"/>
    </row>
    <row r="78" spans="1:5">
      <c r="A78" s="58">
        <v>4</v>
      </c>
      <c r="B78" s="58" t="s">
        <v>159</v>
      </c>
      <c r="C78" s="54"/>
      <c r="D78" s="54"/>
    </row>
    <row r="79" spans="1:5">
      <c r="A79" s="56"/>
      <c r="B79" s="61" t="s">
        <v>160</v>
      </c>
      <c r="C79" s="187">
        <f>SUM(C76:C78)</f>
        <v>-780038.13</v>
      </c>
      <c r="D79" s="187">
        <f>SUM(D76:D78)</f>
        <v>-175276</v>
      </c>
    </row>
    <row r="80" spans="1:5">
      <c r="A80" s="56"/>
      <c r="B80" s="61" t="s">
        <v>161</v>
      </c>
      <c r="C80" s="54"/>
      <c r="D80" s="54"/>
    </row>
    <row r="81" spans="3:4">
      <c r="C81" s="90"/>
      <c r="D81" s="90"/>
    </row>
    <row r="82" spans="3:4">
      <c r="C82" s="90">
        <f>C76-Bilanci!D115</f>
        <v>0</v>
      </c>
      <c r="D82" s="90">
        <f>D76-Bilanci!E115</f>
        <v>0</v>
      </c>
    </row>
    <row r="83" spans="3:4">
      <c r="C83" s="90"/>
    </row>
  </sheetData>
  <phoneticPr fontId="5" type="noConversion"/>
  <pageMargins left="0.66" right="0" top="0.5" bottom="0.5" header="0" footer="0"/>
  <pageSetup scale="63" orientation="portrait" r:id="rId1"/>
  <headerFooter alignWithMargins="0"/>
  <ignoredErrors>
    <ignoredError sqref="C11:D11" formulaRange="1"/>
  </ignoredErrors>
</worksheet>
</file>

<file path=xl/worksheets/sheet4.xml><?xml version="1.0" encoding="utf-8"?>
<worksheet xmlns="http://schemas.openxmlformats.org/spreadsheetml/2006/main" xmlns:r="http://schemas.openxmlformats.org/officeDocument/2006/relationships">
  <dimension ref="A1:E73"/>
  <sheetViews>
    <sheetView view="pageBreakPreview" topLeftCell="A37" zoomScaleSheetLayoutView="100" workbookViewId="0">
      <selection activeCell="B2" sqref="B2"/>
    </sheetView>
  </sheetViews>
  <sheetFormatPr defaultRowHeight="12.75"/>
  <cols>
    <col min="1" max="1" width="3.5703125" style="1" customWidth="1"/>
    <col min="2" max="2" width="3.42578125" style="1" customWidth="1"/>
    <col min="3" max="3" width="60.140625" style="1" bestFit="1" customWidth="1"/>
    <col min="4" max="4" width="23.28515625" style="4" customWidth="1"/>
    <col min="5" max="5" width="23.7109375" style="4" customWidth="1"/>
    <col min="6" max="6" width="9.85546875" style="1" bestFit="1" customWidth="1"/>
    <col min="7" max="16384" width="9.140625" style="1"/>
  </cols>
  <sheetData>
    <row r="1" spans="1:5" ht="15">
      <c r="B1" s="134" t="s">
        <v>283</v>
      </c>
      <c r="C1" s="43"/>
      <c r="D1" s="7"/>
      <c r="E1" s="7"/>
    </row>
    <row r="2" spans="1:5" s="118" customFormat="1" ht="15">
      <c r="B2" s="132" t="s">
        <v>276</v>
      </c>
      <c r="C2" s="43"/>
      <c r="D2" s="7"/>
      <c r="E2" s="7"/>
    </row>
    <row r="3" spans="1:5" s="118" customFormat="1" ht="15">
      <c r="B3" s="132" t="s">
        <v>280</v>
      </c>
      <c r="C3" s="43"/>
      <c r="D3" s="7"/>
      <c r="E3" s="7"/>
    </row>
    <row r="4" spans="1:5" s="118" customFormat="1" ht="15">
      <c r="B4" s="132" t="s">
        <v>258</v>
      </c>
      <c r="C4" s="43"/>
      <c r="D4" s="7"/>
      <c r="E4" s="7"/>
    </row>
    <row r="5" spans="1:5" ht="19.5">
      <c r="B5" s="38"/>
      <c r="C5" s="192" t="s">
        <v>203</v>
      </c>
      <c r="D5" s="7"/>
      <c r="E5" s="7"/>
    </row>
    <row r="6" spans="1:5" ht="13.5">
      <c r="B6" s="38"/>
      <c r="C6" s="46" t="s">
        <v>172</v>
      </c>
      <c r="D6" s="7"/>
      <c r="E6" s="7"/>
    </row>
    <row r="7" spans="1:5" s="2" customFormat="1">
      <c r="B7" s="39" t="s">
        <v>294</v>
      </c>
      <c r="D7" s="77"/>
      <c r="E7" s="77"/>
    </row>
    <row r="8" spans="1:5" s="2" customFormat="1" ht="13.5">
      <c r="C8" s="38"/>
      <c r="D8" s="78"/>
      <c r="E8" s="78"/>
    </row>
    <row r="9" spans="1:5" s="2" customFormat="1" ht="15" thickBot="1">
      <c r="C9" s="45"/>
      <c r="D9" s="137" t="s">
        <v>278</v>
      </c>
      <c r="E9" s="137" t="s">
        <v>279</v>
      </c>
    </row>
    <row r="10" spans="1:5" s="2" customFormat="1" ht="13.5" thickTop="1">
      <c r="A10" s="40" t="s">
        <v>204</v>
      </c>
      <c r="D10" s="82"/>
      <c r="E10" s="82"/>
    </row>
    <row r="11" spans="1:5" s="2" customFormat="1">
      <c r="B11" s="99">
        <v>1</v>
      </c>
      <c r="C11" s="47" t="s">
        <v>173</v>
      </c>
      <c r="D11" s="182">
        <f>PASH!C60</f>
        <v>-780038.13</v>
      </c>
      <c r="E11" s="182">
        <v>-175276</v>
      </c>
    </row>
    <row r="12" spans="1:5" s="2" customFormat="1">
      <c r="B12" s="99">
        <v>2</v>
      </c>
      <c r="C12" s="47" t="s">
        <v>174</v>
      </c>
      <c r="D12" s="80"/>
      <c r="E12" s="80"/>
    </row>
    <row r="13" spans="1:5" s="2" customFormat="1">
      <c r="B13" s="99"/>
      <c r="C13" s="47" t="s">
        <v>239</v>
      </c>
      <c r="D13" s="80"/>
      <c r="E13" s="80"/>
    </row>
    <row r="14" spans="1:5" s="2" customFormat="1">
      <c r="B14" s="99"/>
      <c r="C14" s="47" t="s">
        <v>240</v>
      </c>
      <c r="D14" s="80"/>
      <c r="E14" s="80"/>
    </row>
    <row r="15" spans="1:5" s="2" customFormat="1">
      <c r="B15" s="99"/>
      <c r="C15" s="47" t="s">
        <v>241</v>
      </c>
      <c r="D15" s="182">
        <f>-PASH!C31</f>
        <v>0</v>
      </c>
      <c r="E15" s="182">
        <v>0</v>
      </c>
    </row>
    <row r="16" spans="1:5" s="2" customFormat="1">
      <c r="B16" s="99"/>
      <c r="C16" s="47" t="s">
        <v>242</v>
      </c>
      <c r="D16" s="80"/>
      <c r="E16" s="80"/>
    </row>
    <row r="17" spans="2:5" s="119" customFormat="1">
      <c r="B17" s="99"/>
      <c r="C17" s="47" t="s">
        <v>243</v>
      </c>
      <c r="D17" s="80"/>
      <c r="E17" s="80"/>
    </row>
    <row r="18" spans="2:5" s="119" customFormat="1">
      <c r="B18" s="99"/>
      <c r="C18" s="47" t="s">
        <v>244</v>
      </c>
      <c r="D18" s="80"/>
      <c r="E18" s="80"/>
    </row>
    <row r="19" spans="2:5" s="119" customFormat="1">
      <c r="B19" s="99"/>
      <c r="C19" s="47" t="s">
        <v>245</v>
      </c>
      <c r="D19" s="80"/>
      <c r="E19" s="80"/>
    </row>
    <row r="20" spans="2:5" s="119" customFormat="1">
      <c r="B20" s="99"/>
      <c r="C20" s="47" t="s">
        <v>246</v>
      </c>
      <c r="D20" s="80"/>
      <c r="E20" s="80"/>
    </row>
    <row r="21" spans="2:5" s="119" customFormat="1">
      <c r="B21" s="99"/>
      <c r="C21" s="47" t="s">
        <v>247</v>
      </c>
      <c r="D21" s="80"/>
      <c r="E21" s="80"/>
    </row>
    <row r="22" spans="2:5" s="119" customFormat="1">
      <c r="B22" s="99"/>
      <c r="C22" s="47" t="s">
        <v>248</v>
      </c>
      <c r="D22" s="80"/>
      <c r="E22" s="80"/>
    </row>
    <row r="23" spans="2:5" s="2" customFormat="1">
      <c r="B23" s="99">
        <v>3</v>
      </c>
      <c r="C23" s="47" t="s">
        <v>175</v>
      </c>
      <c r="D23" s="80"/>
      <c r="E23" s="80"/>
    </row>
    <row r="24" spans="2:5" s="2" customFormat="1">
      <c r="B24" s="99"/>
      <c r="C24" s="47" t="s">
        <v>249</v>
      </c>
      <c r="D24" s="83"/>
      <c r="E24" s="83"/>
    </row>
    <row r="25" spans="2:5" s="119" customFormat="1">
      <c r="B25" s="99"/>
      <c r="C25" s="47" t="s">
        <v>250</v>
      </c>
      <c r="D25" s="83"/>
      <c r="E25" s="83"/>
    </row>
    <row r="26" spans="2:5" s="119" customFormat="1">
      <c r="B26" s="99"/>
      <c r="C26" s="47" t="s">
        <v>251</v>
      </c>
      <c r="D26" s="83"/>
      <c r="E26" s="83"/>
    </row>
    <row r="27" spans="2:5" s="119" customFormat="1">
      <c r="B27" s="99"/>
      <c r="C27" s="47" t="s">
        <v>252</v>
      </c>
      <c r="D27" s="83"/>
      <c r="E27" s="83"/>
    </row>
    <row r="28" spans="2:5" s="2" customFormat="1">
      <c r="B28" s="99">
        <v>4</v>
      </c>
      <c r="C28" s="47" t="s">
        <v>176</v>
      </c>
      <c r="D28" s="80"/>
      <c r="E28" s="80"/>
    </row>
    <row r="29" spans="2:5" s="2" customFormat="1">
      <c r="B29" s="100"/>
      <c r="C29" s="47" t="s">
        <v>253</v>
      </c>
      <c r="D29" s="182">
        <f>Bilanci!E21-Bilanci!D21+Bilanci!E31-Bilanci!D31+Bilanci!E32-Bilanci!D32</f>
        <v>80874</v>
      </c>
      <c r="E29" s="182">
        <v>-5999</v>
      </c>
    </row>
    <row r="30" spans="2:5" s="2" customFormat="1">
      <c r="C30" s="47" t="s">
        <v>254</v>
      </c>
      <c r="D30" s="184">
        <f>Bilanci!E30-Bilanci!D30</f>
        <v>0</v>
      </c>
      <c r="E30" s="182">
        <v>0</v>
      </c>
    </row>
    <row r="31" spans="2:5" s="2" customFormat="1">
      <c r="C31" s="47" t="s">
        <v>255</v>
      </c>
      <c r="D31" s="182">
        <f>Bilanci!D77-Bilanci!E77-'Cash-Flow'!D32</f>
        <v>487555</v>
      </c>
      <c r="E31" s="182">
        <v>-117775</v>
      </c>
    </row>
    <row r="32" spans="2:5" s="2" customFormat="1" ht="12.75" customHeight="1">
      <c r="C32" s="47" t="s">
        <v>256</v>
      </c>
      <c r="D32" s="182">
        <f>Bilanci!D75-Bilanci!E75</f>
        <v>269802</v>
      </c>
      <c r="E32" s="182">
        <v>292122</v>
      </c>
    </row>
    <row r="33" spans="1:5" s="119" customFormat="1" ht="12.75" customHeight="1">
      <c r="C33" s="47" t="s">
        <v>257</v>
      </c>
      <c r="D33" s="80"/>
      <c r="E33" s="80"/>
    </row>
    <row r="34" spans="1:5" s="2" customFormat="1" ht="6" customHeight="1">
      <c r="D34" s="80"/>
      <c r="E34" s="80"/>
    </row>
    <row r="35" spans="1:5" s="2" customFormat="1">
      <c r="B35" s="41" t="s">
        <v>31</v>
      </c>
      <c r="C35" s="2" t="s">
        <v>177</v>
      </c>
      <c r="D35" s="183">
        <f>SUM(D11:D34)</f>
        <v>58192.869999999995</v>
      </c>
      <c r="E35" s="183">
        <v>-6928</v>
      </c>
    </row>
    <row r="36" spans="1:5" s="2" customFormat="1">
      <c r="B36" s="41"/>
      <c r="D36" s="83"/>
      <c r="E36" s="83"/>
    </row>
    <row r="37" spans="1:5" s="2" customFormat="1">
      <c r="A37" s="41" t="s">
        <v>178</v>
      </c>
      <c r="D37" s="83"/>
      <c r="E37" s="83"/>
    </row>
    <row r="38" spans="1:5" s="2" customFormat="1">
      <c r="C38" s="47" t="s">
        <v>179</v>
      </c>
      <c r="D38" s="83"/>
      <c r="E38" s="83"/>
    </row>
    <row r="39" spans="1:5" s="2" customFormat="1">
      <c r="C39" s="47" t="s">
        <v>180</v>
      </c>
      <c r="D39" s="80"/>
      <c r="E39" s="80"/>
    </row>
    <row r="40" spans="1:5" s="2" customFormat="1">
      <c r="C40" s="47" t="s">
        <v>181</v>
      </c>
      <c r="D40" s="80"/>
      <c r="E40" s="80"/>
    </row>
    <row r="41" spans="1:5" s="2" customFormat="1" ht="12.75" customHeight="1">
      <c r="C41" s="47" t="s">
        <v>182</v>
      </c>
      <c r="D41" s="182">
        <f>Bilanci!E60-Bilanci!D60-D15</f>
        <v>0</v>
      </c>
      <c r="E41" s="182">
        <v>0</v>
      </c>
    </row>
    <row r="42" spans="1:5" s="2" customFormat="1" ht="12.75" customHeight="1">
      <c r="C42" s="47" t="s">
        <v>183</v>
      </c>
      <c r="D42" s="80"/>
      <c r="E42" s="80"/>
    </row>
    <row r="43" spans="1:5" s="2" customFormat="1" ht="12.75" customHeight="1">
      <c r="C43" s="47" t="s">
        <v>184</v>
      </c>
      <c r="D43" s="80"/>
      <c r="E43" s="80"/>
    </row>
    <row r="44" spans="1:5" s="2" customFormat="1" ht="12.75" customHeight="1">
      <c r="C44" s="47" t="s">
        <v>185</v>
      </c>
      <c r="D44" s="80"/>
      <c r="E44" s="80"/>
    </row>
    <row r="45" spans="1:5" s="2" customFormat="1" ht="6.75" customHeight="1">
      <c r="C45" s="3"/>
      <c r="D45" s="80"/>
      <c r="E45" s="80"/>
    </row>
    <row r="46" spans="1:5" s="2" customFormat="1">
      <c r="C46" s="41" t="s">
        <v>186</v>
      </c>
      <c r="D46" s="183">
        <f>SUM(D38:D42)</f>
        <v>0</v>
      </c>
      <c r="E46" s="183">
        <v>0</v>
      </c>
    </row>
    <row r="47" spans="1:5" s="2" customFormat="1">
      <c r="C47" s="3"/>
      <c r="D47" s="80"/>
      <c r="E47" s="80"/>
    </row>
    <row r="48" spans="1:5" s="2" customFormat="1">
      <c r="A48" s="41" t="s">
        <v>187</v>
      </c>
      <c r="C48" s="40"/>
      <c r="D48" s="83"/>
      <c r="E48" s="83"/>
    </row>
    <row r="49" spans="3:5" s="2" customFormat="1">
      <c r="C49" s="47" t="s">
        <v>188</v>
      </c>
      <c r="D49" s="83"/>
      <c r="E49" s="83"/>
    </row>
    <row r="50" spans="3:5" s="2" customFormat="1">
      <c r="C50" s="47" t="s">
        <v>189</v>
      </c>
      <c r="D50" s="80"/>
      <c r="E50" s="80"/>
    </row>
    <row r="51" spans="3:5" s="2" customFormat="1">
      <c r="C51" s="47" t="s">
        <v>190</v>
      </c>
      <c r="D51" s="80"/>
      <c r="E51" s="80"/>
    </row>
    <row r="52" spans="3:5" s="2" customFormat="1" ht="12.75" customHeight="1">
      <c r="C52" s="47" t="s">
        <v>191</v>
      </c>
      <c r="D52" s="80"/>
      <c r="E52" s="80"/>
    </row>
    <row r="53" spans="3:5" s="2" customFormat="1" ht="12.75" customHeight="1">
      <c r="C53" s="47" t="s">
        <v>192</v>
      </c>
      <c r="D53" s="80"/>
      <c r="E53" s="80"/>
    </row>
    <row r="54" spans="3:5" s="2" customFormat="1" ht="12.75" customHeight="1">
      <c r="C54" s="47" t="s">
        <v>193</v>
      </c>
      <c r="D54" s="80"/>
      <c r="E54" s="80"/>
    </row>
    <row r="55" spans="3:5" s="2" customFormat="1" ht="12.75" customHeight="1">
      <c r="C55" s="47" t="s">
        <v>194</v>
      </c>
      <c r="D55" s="182">
        <f>Bilanci!D93-Bilanci!E93</f>
        <v>0</v>
      </c>
      <c r="E55" s="182">
        <v>0</v>
      </c>
    </row>
    <row r="56" spans="3:5" s="2" customFormat="1" ht="12.75" customHeight="1">
      <c r="C56" s="47" t="s">
        <v>195</v>
      </c>
      <c r="D56" s="80"/>
      <c r="E56" s="80"/>
    </row>
    <row r="57" spans="3:5" s="2" customFormat="1" ht="12.75" customHeight="1">
      <c r="C57" s="47" t="s">
        <v>196</v>
      </c>
      <c r="D57" s="80"/>
      <c r="E57" s="80"/>
    </row>
    <row r="58" spans="3:5" s="2" customFormat="1">
      <c r="C58" s="47" t="s">
        <v>197</v>
      </c>
      <c r="D58" s="80"/>
      <c r="E58" s="80"/>
    </row>
    <row r="59" spans="3:5" s="2" customFormat="1">
      <c r="C59" s="40"/>
      <c r="D59" s="84"/>
      <c r="E59" s="84"/>
    </row>
    <row r="60" spans="3:5" s="2" customFormat="1">
      <c r="C60" s="41" t="s">
        <v>198</v>
      </c>
      <c r="D60" s="180">
        <f>SUM(D49:D59)</f>
        <v>0</v>
      </c>
      <c r="E60" s="180">
        <v>0</v>
      </c>
    </row>
    <row r="61" spans="3:5" s="2" customFormat="1">
      <c r="C61" s="41"/>
      <c r="D61" s="80"/>
      <c r="E61" s="80"/>
    </row>
    <row r="62" spans="3:5" s="2" customFormat="1">
      <c r="C62" s="48" t="s">
        <v>199</v>
      </c>
      <c r="D62" s="181">
        <f>D35+D46+D60</f>
        <v>58192.869999999995</v>
      </c>
      <c r="E62" s="181">
        <v>-6928</v>
      </c>
    </row>
    <row r="63" spans="3:5" s="2" customFormat="1">
      <c r="C63" s="41"/>
      <c r="D63" s="80"/>
      <c r="E63" s="80"/>
    </row>
    <row r="64" spans="3:5" s="2" customFormat="1">
      <c r="C64" s="48" t="s">
        <v>200</v>
      </c>
      <c r="D64" s="180">
        <f>Bilanci!E9</f>
        <v>4595</v>
      </c>
      <c r="E64" s="180">
        <v>11523</v>
      </c>
    </row>
    <row r="65" spans="2:5" s="2" customFormat="1">
      <c r="C65" s="47" t="s">
        <v>202</v>
      </c>
      <c r="D65" s="81"/>
      <c r="E65" s="81"/>
    </row>
    <row r="66" spans="2:5" s="2" customFormat="1">
      <c r="C66" s="48" t="s">
        <v>201</v>
      </c>
      <c r="D66" s="179">
        <f>D62+D64</f>
        <v>62787.869999999995</v>
      </c>
      <c r="E66" s="179">
        <v>4595</v>
      </c>
    </row>
    <row r="67" spans="2:5" s="2" customFormat="1">
      <c r="D67" s="79"/>
      <c r="E67" s="79"/>
    </row>
    <row r="68" spans="2:5" s="2" customFormat="1" ht="15.75">
      <c r="B68" s="6"/>
      <c r="C68" s="6"/>
      <c r="D68" s="85"/>
      <c r="E68" s="85"/>
    </row>
    <row r="69" spans="2:5" ht="15.75">
      <c r="B69" s="5"/>
      <c r="C69" s="5"/>
      <c r="D69" s="86"/>
      <c r="E69" s="87"/>
    </row>
    <row r="70" spans="2:5">
      <c r="D70" s="178">
        <f>D66-Bilanci!D9</f>
        <v>0.29999999999563443</v>
      </c>
      <c r="E70" s="178">
        <f>E66-Bilanci!E9</f>
        <v>0</v>
      </c>
    </row>
    <row r="71" spans="2:5">
      <c r="D71" s="7"/>
      <c r="E71" s="7"/>
    </row>
    <row r="72" spans="2:5">
      <c r="D72" s="7"/>
      <c r="E72" s="7"/>
    </row>
    <row r="73" spans="2:5">
      <c r="D73" s="7"/>
      <c r="E73" s="7"/>
    </row>
  </sheetData>
  <phoneticPr fontId="5" type="noConversion"/>
  <pageMargins left="0" right="0" top="0.17" bottom="0" header="0" footer="0"/>
  <pageSetup scale="91" orientation="portrait" r:id="rId1"/>
  <headerFooter alignWithMargins="0"/>
  <rowBreaks count="1" manualBreakCount="1">
    <brk id="67" max="16383" man="1"/>
  </rowBreaks>
</worksheet>
</file>

<file path=xl/worksheets/sheet5.xml><?xml version="1.0" encoding="utf-8"?>
<worksheet xmlns="http://schemas.openxmlformats.org/spreadsheetml/2006/main" xmlns:r="http://schemas.openxmlformats.org/officeDocument/2006/relationships">
  <dimension ref="A1:L35"/>
  <sheetViews>
    <sheetView view="pageBreakPreview" zoomScale="60" zoomScaleNormal="85" workbookViewId="0">
      <selection activeCell="L34" sqref="L34"/>
    </sheetView>
  </sheetViews>
  <sheetFormatPr defaultRowHeight="12.75"/>
  <cols>
    <col min="1" max="1" width="46.28515625" customWidth="1"/>
    <col min="2" max="2" width="15.5703125" bestFit="1" customWidth="1"/>
    <col min="3" max="6" width="13.5703125" customWidth="1"/>
    <col min="7" max="7" width="17.7109375" bestFit="1" customWidth="1"/>
    <col min="8" max="8" width="14.28515625" bestFit="1" customWidth="1"/>
    <col min="9" max="9" width="17.7109375" bestFit="1" customWidth="1"/>
    <col min="10" max="10" width="15.5703125" bestFit="1" customWidth="1"/>
    <col min="11" max="11" width="17.85546875" bestFit="1" customWidth="1"/>
    <col min="12" max="12" width="5.42578125" customWidth="1"/>
  </cols>
  <sheetData>
    <row r="1" spans="1:11">
      <c r="A1" s="134" t="s">
        <v>283</v>
      </c>
      <c r="B1" s="120"/>
      <c r="C1" s="120"/>
      <c r="D1" s="120"/>
      <c r="E1" s="120"/>
      <c r="F1" s="120"/>
      <c r="G1" s="120"/>
      <c r="H1" s="120"/>
      <c r="I1" s="120"/>
      <c r="J1" s="120"/>
      <c r="K1" s="120"/>
    </row>
    <row r="2" spans="1:11">
      <c r="A2" s="132" t="s">
        <v>276</v>
      </c>
      <c r="B2" s="120"/>
      <c r="C2" s="120"/>
      <c r="D2" s="120"/>
      <c r="E2" s="120"/>
      <c r="F2" s="120"/>
      <c r="G2" s="120"/>
      <c r="H2" s="120"/>
      <c r="I2" s="120"/>
      <c r="J2" s="120"/>
      <c r="K2" s="120"/>
    </row>
    <row r="3" spans="1:11">
      <c r="A3" s="132" t="s">
        <v>280</v>
      </c>
      <c r="B3" s="120"/>
      <c r="C3" s="120"/>
      <c r="D3" s="120"/>
      <c r="E3" s="120"/>
      <c r="F3" s="120"/>
      <c r="G3" s="120"/>
      <c r="H3" s="120"/>
      <c r="I3" s="120"/>
      <c r="J3" s="120"/>
      <c r="K3" s="120"/>
    </row>
    <row r="4" spans="1:11">
      <c r="A4" s="132" t="s">
        <v>258</v>
      </c>
      <c r="B4" s="120"/>
      <c r="C4" s="120"/>
      <c r="D4" s="120"/>
      <c r="E4" s="120"/>
      <c r="F4" s="120"/>
      <c r="G4" s="120"/>
      <c r="H4" s="120"/>
      <c r="I4" s="120"/>
      <c r="J4" s="120"/>
      <c r="K4" s="120"/>
    </row>
    <row r="5" spans="1:11" ht="23.25" customHeight="1">
      <c r="A5" s="219" t="s">
        <v>259</v>
      </c>
      <c r="B5" s="219"/>
      <c r="C5" s="219"/>
      <c r="D5" s="219"/>
      <c r="E5" s="219"/>
      <c r="F5" s="219"/>
      <c r="G5" s="219"/>
      <c r="H5" s="219"/>
      <c r="I5" s="219"/>
      <c r="J5" s="219"/>
      <c r="K5" s="219"/>
    </row>
    <row r="6" spans="1:11" ht="6" customHeight="1">
      <c r="A6" s="120"/>
      <c r="B6" s="120"/>
      <c r="C6" s="120"/>
      <c r="D6" s="120"/>
      <c r="E6" s="120"/>
      <c r="F6" s="120"/>
      <c r="G6" s="120"/>
      <c r="H6" s="120"/>
      <c r="I6" s="120"/>
      <c r="J6" s="120"/>
      <c r="K6" s="120"/>
    </row>
    <row r="7" spans="1:11" ht="122.25" customHeight="1">
      <c r="A7" s="126"/>
      <c r="B7" s="129" t="s">
        <v>205</v>
      </c>
      <c r="C7" s="131" t="s">
        <v>206</v>
      </c>
      <c r="D7" s="129" t="s">
        <v>207</v>
      </c>
      <c r="E7" s="131" t="s">
        <v>119</v>
      </c>
      <c r="F7" s="131" t="s">
        <v>260</v>
      </c>
      <c r="G7" s="130" t="s">
        <v>208</v>
      </c>
      <c r="H7" s="131" t="s">
        <v>209</v>
      </c>
      <c r="I7" s="130" t="s">
        <v>0</v>
      </c>
      <c r="J7" s="130" t="s">
        <v>210</v>
      </c>
      <c r="K7" s="130" t="s">
        <v>0</v>
      </c>
    </row>
    <row r="8" spans="1:11">
      <c r="A8" s="121"/>
      <c r="B8" s="124"/>
      <c r="C8" s="124"/>
      <c r="D8" s="124"/>
      <c r="E8" s="124"/>
      <c r="F8" s="124"/>
      <c r="G8" s="124"/>
      <c r="H8" s="124"/>
      <c r="I8" s="124"/>
      <c r="J8" s="124"/>
      <c r="K8" s="125"/>
    </row>
    <row r="9" spans="1:11" s="105" customFormat="1" ht="18" customHeight="1" thickBot="1">
      <c r="A9" s="128" t="s">
        <v>285</v>
      </c>
      <c r="B9" s="108">
        <v>100000</v>
      </c>
      <c r="C9" s="108"/>
      <c r="D9" s="108"/>
      <c r="E9" s="108"/>
      <c r="F9" s="108"/>
      <c r="G9" s="108">
        <v>-26649377</v>
      </c>
      <c r="H9" s="108">
        <v>-390929</v>
      </c>
      <c r="I9" s="163">
        <f>SUM(B9:H9)</f>
        <v>-26940306</v>
      </c>
      <c r="J9" s="108">
        <v>0</v>
      </c>
      <c r="K9" s="167">
        <f>I9+J9</f>
        <v>-26940306</v>
      </c>
    </row>
    <row r="10" spans="1:11" ht="13.5" thickTop="1">
      <c r="A10" s="121" t="s">
        <v>261</v>
      </c>
      <c r="B10" s="122">
        <v>0</v>
      </c>
      <c r="C10" s="122"/>
      <c r="D10" s="122"/>
      <c r="E10" s="122"/>
      <c r="F10" s="122"/>
      <c r="G10" s="122"/>
      <c r="H10" s="122"/>
      <c r="I10" s="122"/>
      <c r="J10" s="122"/>
      <c r="K10" s="123"/>
    </row>
    <row r="11" spans="1:11">
      <c r="A11" s="128" t="s">
        <v>218</v>
      </c>
      <c r="B11" s="122">
        <f>B9</f>
        <v>100000</v>
      </c>
      <c r="C11" s="122">
        <f t="shared" ref="C11:H11" si="0">C9</f>
        <v>0</v>
      </c>
      <c r="D11" s="122">
        <f t="shared" si="0"/>
        <v>0</v>
      </c>
      <c r="E11" s="122">
        <f t="shared" si="0"/>
        <v>0</v>
      </c>
      <c r="F11" s="122">
        <f t="shared" si="0"/>
        <v>0</v>
      </c>
      <c r="G11" s="122">
        <f t="shared" si="0"/>
        <v>-26649377</v>
      </c>
      <c r="H11" s="122">
        <f t="shared" si="0"/>
        <v>-390929</v>
      </c>
      <c r="I11" s="164">
        <f>SUM(B11:H11)</f>
        <v>-26940306</v>
      </c>
      <c r="J11" s="122">
        <v>0</v>
      </c>
      <c r="K11" s="168">
        <f>I11+J11</f>
        <v>-26940306</v>
      </c>
    </row>
    <row r="12" spans="1:11">
      <c r="A12" s="128" t="s">
        <v>212</v>
      </c>
      <c r="B12" s="122">
        <v>0</v>
      </c>
      <c r="C12" s="122"/>
      <c r="D12" s="122"/>
      <c r="E12" s="122"/>
      <c r="F12" s="122"/>
      <c r="G12" s="122"/>
      <c r="H12" s="122"/>
      <c r="I12" s="164">
        <f t="shared" ref="I12:I21" si="1">SUM(B12:H12)</f>
        <v>0</v>
      </c>
      <c r="J12" s="122"/>
      <c r="K12" s="168">
        <f t="shared" ref="K12:K21" si="2">I12+J12</f>
        <v>0</v>
      </c>
    </row>
    <row r="13" spans="1:11">
      <c r="A13" s="121" t="s">
        <v>154</v>
      </c>
      <c r="B13" s="122">
        <v>0</v>
      </c>
      <c r="C13" s="122"/>
      <c r="D13" s="122"/>
      <c r="E13" s="122"/>
      <c r="F13" s="122"/>
      <c r="G13" s="122"/>
      <c r="H13" s="122">
        <f>Bilanci!E115</f>
        <v>-175276</v>
      </c>
      <c r="I13" s="164">
        <f t="shared" si="1"/>
        <v>-175276</v>
      </c>
      <c r="J13" s="122"/>
      <c r="K13" s="168">
        <f t="shared" si="2"/>
        <v>-175276</v>
      </c>
    </row>
    <row r="14" spans="1:11">
      <c r="A14" s="128" t="s">
        <v>211</v>
      </c>
      <c r="B14" s="122">
        <v>0</v>
      </c>
      <c r="C14" s="122"/>
      <c r="D14" s="122"/>
      <c r="E14" s="122"/>
      <c r="F14" s="122"/>
      <c r="G14" s="122"/>
      <c r="H14" s="122"/>
      <c r="I14" s="164">
        <f t="shared" si="1"/>
        <v>0</v>
      </c>
      <c r="J14" s="122"/>
      <c r="K14" s="168">
        <f t="shared" si="2"/>
        <v>0</v>
      </c>
    </row>
    <row r="15" spans="1:11">
      <c r="A15" s="121" t="s">
        <v>262</v>
      </c>
      <c r="B15" s="122">
        <v>0</v>
      </c>
      <c r="C15" s="122"/>
      <c r="D15" s="122"/>
      <c r="E15" s="122"/>
      <c r="F15" s="122"/>
      <c r="G15" s="122"/>
      <c r="H15" s="122"/>
      <c r="I15" s="164">
        <f t="shared" si="1"/>
        <v>0</v>
      </c>
      <c r="J15" s="122"/>
      <c r="K15" s="168">
        <f t="shared" si="2"/>
        <v>0</v>
      </c>
    </row>
    <row r="16" spans="1:11">
      <c r="A16" s="128" t="s">
        <v>212</v>
      </c>
      <c r="B16" s="122">
        <v>0</v>
      </c>
      <c r="C16" s="122"/>
      <c r="D16" s="122"/>
      <c r="E16" s="122"/>
      <c r="F16" s="122"/>
      <c r="G16" s="122"/>
      <c r="H16" s="122"/>
      <c r="I16" s="164">
        <f t="shared" si="1"/>
        <v>0</v>
      </c>
      <c r="J16" s="122"/>
      <c r="K16" s="168">
        <f t="shared" si="2"/>
        <v>0</v>
      </c>
    </row>
    <row r="17" spans="1:12">
      <c r="A17" s="128" t="s">
        <v>213</v>
      </c>
      <c r="B17" s="122">
        <v>0</v>
      </c>
      <c r="C17" s="122"/>
      <c r="D17" s="122"/>
      <c r="E17" s="122"/>
      <c r="F17" s="122"/>
      <c r="G17" s="122">
        <f>H11</f>
        <v>-390929</v>
      </c>
      <c r="H17" s="122">
        <f>-H11</f>
        <v>390929</v>
      </c>
      <c r="I17" s="164">
        <f t="shared" si="1"/>
        <v>0</v>
      </c>
      <c r="J17" s="122"/>
      <c r="K17" s="168">
        <f t="shared" si="2"/>
        <v>0</v>
      </c>
    </row>
    <row r="18" spans="1:12">
      <c r="A18" s="121" t="s">
        <v>214</v>
      </c>
      <c r="B18" s="122">
        <v>0</v>
      </c>
      <c r="C18" s="122"/>
      <c r="D18" s="122"/>
      <c r="E18" s="122"/>
      <c r="F18" s="122"/>
      <c r="G18" s="122"/>
      <c r="H18" s="122"/>
      <c r="I18" s="164">
        <f t="shared" si="1"/>
        <v>0</v>
      </c>
      <c r="J18" s="122"/>
      <c r="K18" s="168">
        <f t="shared" si="2"/>
        <v>0</v>
      </c>
    </row>
    <row r="19" spans="1:12">
      <c r="A19" s="121" t="s">
        <v>263</v>
      </c>
      <c r="B19" s="122">
        <v>0</v>
      </c>
      <c r="C19" s="122"/>
      <c r="D19" s="122" t="s">
        <v>264</v>
      </c>
      <c r="E19" s="122"/>
      <c r="F19" s="122"/>
      <c r="G19" s="122" t="s">
        <v>264</v>
      </c>
      <c r="H19" s="122"/>
      <c r="I19" s="164">
        <f t="shared" si="1"/>
        <v>0</v>
      </c>
      <c r="J19" s="122"/>
      <c r="K19" s="168">
        <f t="shared" si="2"/>
        <v>0</v>
      </c>
    </row>
    <row r="20" spans="1:12" s="102" customFormat="1">
      <c r="A20" s="106" t="s">
        <v>1</v>
      </c>
      <c r="B20" s="104">
        <v>0</v>
      </c>
      <c r="C20" s="104"/>
      <c r="D20" s="104"/>
      <c r="E20" s="104"/>
      <c r="F20" s="104"/>
      <c r="G20" s="104" t="s">
        <v>264</v>
      </c>
      <c r="H20" s="104"/>
      <c r="I20" s="164">
        <f t="shared" si="1"/>
        <v>0</v>
      </c>
      <c r="J20" s="104"/>
      <c r="K20" s="168">
        <f t="shared" si="2"/>
        <v>0</v>
      </c>
    </row>
    <row r="21" spans="1:12">
      <c r="A21" s="128" t="s">
        <v>215</v>
      </c>
      <c r="B21" s="122">
        <v>0</v>
      </c>
      <c r="C21" s="122"/>
      <c r="D21" s="122"/>
      <c r="E21" s="122"/>
      <c r="F21" s="122"/>
      <c r="G21" s="122" t="s">
        <v>264</v>
      </c>
      <c r="H21" s="122"/>
      <c r="I21" s="164">
        <f t="shared" si="1"/>
        <v>0</v>
      </c>
      <c r="J21" s="122"/>
      <c r="K21" s="168">
        <f t="shared" si="2"/>
        <v>0</v>
      </c>
    </row>
    <row r="22" spans="1:12" ht="19.5" customHeight="1">
      <c r="A22" s="128" t="s">
        <v>219</v>
      </c>
      <c r="B22" s="165">
        <f>SUM(B11:B21)</f>
        <v>100000</v>
      </c>
      <c r="C22" s="165">
        <f t="shared" ref="C22:H22" si="3">SUM(C11:C21)</f>
        <v>0</v>
      </c>
      <c r="D22" s="165">
        <f t="shared" si="3"/>
        <v>0</v>
      </c>
      <c r="E22" s="165">
        <f t="shared" si="3"/>
        <v>0</v>
      </c>
      <c r="F22" s="165">
        <f t="shared" si="3"/>
        <v>0</v>
      </c>
      <c r="G22" s="165">
        <f t="shared" si="3"/>
        <v>-27040306</v>
      </c>
      <c r="H22" s="165">
        <f t="shared" si="3"/>
        <v>-175276</v>
      </c>
      <c r="I22" s="165">
        <f>SUM(I11:I21)</f>
        <v>-27115582</v>
      </c>
      <c r="J22" s="165"/>
      <c r="K22" s="169">
        <f>SUM(K11:K21)</f>
        <v>-27115582</v>
      </c>
      <c r="L22" s="172">
        <f>K22-Bilanci!E116</f>
        <v>0</v>
      </c>
    </row>
    <row r="23" spans="1:12" ht="19.5" customHeight="1" thickBot="1">
      <c r="A23" s="128" t="s">
        <v>286</v>
      </c>
      <c r="B23" s="107">
        <f>B22</f>
        <v>100000</v>
      </c>
      <c r="C23" s="107">
        <f t="shared" ref="C23:H23" si="4">C22</f>
        <v>0</v>
      </c>
      <c r="D23" s="107">
        <f t="shared" si="4"/>
        <v>0</v>
      </c>
      <c r="E23" s="107">
        <f t="shared" si="4"/>
        <v>0</v>
      </c>
      <c r="F23" s="107">
        <f t="shared" si="4"/>
        <v>0</v>
      </c>
      <c r="G23" s="107">
        <f t="shared" si="4"/>
        <v>-27040306</v>
      </c>
      <c r="H23" s="107">
        <f t="shared" si="4"/>
        <v>-175276</v>
      </c>
      <c r="I23" s="166">
        <f>SUM(B23:H23)</f>
        <v>-27115582</v>
      </c>
      <c r="J23" s="107">
        <v>0</v>
      </c>
      <c r="K23" s="167">
        <f>I23+J23</f>
        <v>-27115582</v>
      </c>
    </row>
    <row r="24" spans="1:12" ht="13.5" thickTop="1">
      <c r="A24" s="128" t="s">
        <v>212</v>
      </c>
      <c r="B24" s="122">
        <v>0</v>
      </c>
      <c r="C24" s="122"/>
      <c r="D24" s="122"/>
      <c r="E24" s="122"/>
      <c r="F24" s="122"/>
      <c r="G24" s="122" t="s">
        <v>264</v>
      </c>
      <c r="H24" s="122"/>
      <c r="I24" s="122" t="s">
        <v>264</v>
      </c>
      <c r="J24" s="122"/>
      <c r="K24" s="123" t="s">
        <v>264</v>
      </c>
    </row>
    <row r="25" spans="1:12">
      <c r="A25" s="127" t="s">
        <v>154</v>
      </c>
      <c r="B25" s="122">
        <v>0</v>
      </c>
      <c r="C25" s="122"/>
      <c r="D25" s="122"/>
      <c r="E25" s="122"/>
      <c r="F25" s="122"/>
      <c r="G25" s="122"/>
      <c r="H25" s="122">
        <f>Bilanci!D115</f>
        <v>-780038.13</v>
      </c>
      <c r="I25" s="164">
        <f>SUM(B25:H25)</f>
        <v>-780038.13</v>
      </c>
      <c r="J25" s="122">
        <v>0</v>
      </c>
      <c r="K25" s="168">
        <f>I25+J25</f>
        <v>-780038.13</v>
      </c>
    </row>
    <row r="26" spans="1:12">
      <c r="A26" s="127" t="s">
        <v>211</v>
      </c>
      <c r="B26" s="122">
        <v>0</v>
      </c>
      <c r="C26" s="122"/>
      <c r="D26" s="122"/>
      <c r="E26" s="122"/>
      <c r="F26" s="122"/>
      <c r="G26" s="122" t="s">
        <v>264</v>
      </c>
      <c r="H26" s="122"/>
      <c r="I26" s="164">
        <f t="shared" ref="I26:I33" si="5">SUM(B26:H26)</f>
        <v>0</v>
      </c>
      <c r="J26" s="122"/>
      <c r="K26" s="168">
        <f t="shared" ref="K26:K33" si="6">I26+J26</f>
        <v>0</v>
      </c>
    </row>
    <row r="27" spans="1:12">
      <c r="A27" s="127" t="s">
        <v>262</v>
      </c>
      <c r="B27" s="122">
        <v>0</v>
      </c>
      <c r="C27" s="122"/>
      <c r="D27" s="122"/>
      <c r="E27" s="122"/>
      <c r="F27" s="122"/>
      <c r="G27" s="122"/>
      <c r="H27" s="122"/>
      <c r="I27" s="164">
        <f t="shared" si="5"/>
        <v>0</v>
      </c>
      <c r="J27" s="122"/>
      <c r="K27" s="168">
        <f t="shared" si="6"/>
        <v>0</v>
      </c>
    </row>
    <row r="28" spans="1:12">
      <c r="A28" s="127" t="s">
        <v>212</v>
      </c>
      <c r="B28" s="122">
        <v>0</v>
      </c>
      <c r="C28" s="122"/>
      <c r="D28" s="122"/>
      <c r="E28" s="122"/>
      <c r="F28" s="122"/>
      <c r="G28" s="122"/>
      <c r="H28" s="122"/>
      <c r="I28" s="164">
        <f t="shared" si="5"/>
        <v>0</v>
      </c>
      <c r="J28" s="122"/>
      <c r="K28" s="168">
        <f t="shared" si="6"/>
        <v>0</v>
      </c>
    </row>
    <row r="29" spans="1:12">
      <c r="A29" s="121" t="s">
        <v>213</v>
      </c>
      <c r="B29" s="122">
        <v>0</v>
      </c>
      <c r="C29" s="122"/>
      <c r="D29" s="122"/>
      <c r="E29" s="122"/>
      <c r="F29" s="122"/>
      <c r="G29" s="122">
        <f>H23</f>
        <v>-175276</v>
      </c>
      <c r="H29" s="122">
        <f>-H23</f>
        <v>175276</v>
      </c>
      <c r="I29" s="164">
        <f t="shared" si="5"/>
        <v>0</v>
      </c>
      <c r="J29" s="122"/>
      <c r="K29" s="168">
        <f t="shared" si="6"/>
        <v>0</v>
      </c>
    </row>
    <row r="30" spans="1:12">
      <c r="A30" s="121" t="s">
        <v>214</v>
      </c>
      <c r="B30" s="122">
        <v>0</v>
      </c>
      <c r="C30" s="122"/>
      <c r="D30" s="122"/>
      <c r="E30" s="122"/>
      <c r="F30" s="122"/>
      <c r="G30" s="122"/>
      <c r="H30" s="122"/>
      <c r="I30" s="164">
        <f t="shared" si="5"/>
        <v>0</v>
      </c>
      <c r="J30" s="122"/>
      <c r="K30" s="168">
        <f t="shared" si="6"/>
        <v>0</v>
      </c>
    </row>
    <row r="31" spans="1:12">
      <c r="A31" s="121" t="s">
        <v>263</v>
      </c>
      <c r="B31" s="122">
        <v>0</v>
      </c>
      <c r="C31" s="122"/>
      <c r="D31" s="122" t="s">
        <v>264</v>
      </c>
      <c r="E31" s="122"/>
      <c r="F31" s="122"/>
      <c r="G31" s="122" t="s">
        <v>264</v>
      </c>
      <c r="H31" s="122"/>
      <c r="I31" s="164">
        <f t="shared" si="5"/>
        <v>0</v>
      </c>
      <c r="J31" s="122"/>
      <c r="K31" s="168">
        <f t="shared" si="6"/>
        <v>0</v>
      </c>
    </row>
    <row r="32" spans="1:12">
      <c r="A32" s="127" t="s">
        <v>1</v>
      </c>
      <c r="B32" s="122">
        <v>0</v>
      </c>
      <c r="C32" s="122"/>
      <c r="D32" s="122"/>
      <c r="E32" s="122"/>
      <c r="F32" s="122"/>
      <c r="G32" s="122" t="s">
        <v>264</v>
      </c>
      <c r="H32" s="122"/>
      <c r="I32" s="164">
        <f t="shared" si="5"/>
        <v>0</v>
      </c>
      <c r="J32" s="122"/>
      <c r="K32" s="168">
        <f t="shared" si="6"/>
        <v>0</v>
      </c>
    </row>
    <row r="33" spans="1:12" s="102" customFormat="1" ht="18.75" customHeight="1">
      <c r="A33" s="101" t="s">
        <v>215</v>
      </c>
      <c r="B33" s="103">
        <v>0</v>
      </c>
      <c r="C33" s="103"/>
      <c r="D33" s="103"/>
      <c r="E33" s="103"/>
      <c r="F33" s="103"/>
      <c r="G33" s="103" t="s">
        <v>264</v>
      </c>
      <c r="H33" s="103"/>
      <c r="I33" s="170">
        <f t="shared" si="5"/>
        <v>0</v>
      </c>
      <c r="J33" s="103"/>
      <c r="K33" s="171">
        <f t="shared" si="6"/>
        <v>0</v>
      </c>
    </row>
    <row r="34" spans="1:12" s="102" customFormat="1" ht="18.75" customHeight="1" thickBot="1">
      <c r="A34" s="101" t="s">
        <v>287</v>
      </c>
      <c r="B34" s="174">
        <f>SUM(B23:B33)</f>
        <v>100000</v>
      </c>
      <c r="C34" s="174">
        <f t="shared" ref="C34:H34" si="7">SUM(C23:C33)</f>
        <v>0</v>
      </c>
      <c r="D34" s="174">
        <f t="shared" si="7"/>
        <v>0</v>
      </c>
      <c r="E34" s="174">
        <f t="shared" si="7"/>
        <v>0</v>
      </c>
      <c r="F34" s="174">
        <f t="shared" si="7"/>
        <v>0</v>
      </c>
      <c r="G34" s="174">
        <f t="shared" si="7"/>
        <v>-27215582</v>
      </c>
      <c r="H34" s="174">
        <f t="shared" si="7"/>
        <v>-780038.13</v>
      </c>
      <c r="I34" s="174">
        <f>SUM(I23:I33)</f>
        <v>-27895620.129999999</v>
      </c>
      <c r="J34" s="174">
        <f>SUM(J23:J33)</f>
        <v>0</v>
      </c>
      <c r="K34" s="173">
        <f>SUM(K23:K33)</f>
        <v>-27895620.129999999</v>
      </c>
      <c r="L34" s="175">
        <f>K34-Bilanci!D116</f>
        <v>0</v>
      </c>
    </row>
    <row r="35" spans="1:12" ht="13.5" thickTop="1"/>
  </sheetData>
  <mergeCells count="1">
    <mergeCell ref="A5:K5"/>
  </mergeCells>
  <pageMargins left="0.7" right="0.7" top="0.75" bottom="0.75" header="0.3" footer="0.3"/>
  <pageSetup paperSize="9" scale="64" orientation="landscape" horizontalDpi="300" verticalDpi="300" r:id="rId1"/>
  <colBreaks count="1" manualBreakCount="1">
    <brk id="11" max="1048575" man="1"/>
  </colBreaks>
</worksheet>
</file>

<file path=xl/worksheets/sheet6.xml><?xml version="1.0" encoding="utf-8"?>
<worksheet xmlns="http://schemas.openxmlformats.org/spreadsheetml/2006/main" xmlns:r="http://schemas.openxmlformats.org/officeDocument/2006/relationships">
  <dimension ref="A1:G34"/>
  <sheetViews>
    <sheetView view="pageBreakPreview" zoomScaleSheetLayoutView="100" workbookViewId="0">
      <selection activeCell="A5" sqref="A5:E19"/>
    </sheetView>
  </sheetViews>
  <sheetFormatPr defaultRowHeight="12.75"/>
  <cols>
    <col min="1" max="1" width="26.5703125" customWidth="1"/>
    <col min="2" max="5" width="29.5703125" customWidth="1"/>
    <col min="6" max="6" width="21.140625" customWidth="1"/>
    <col min="7" max="7" width="10.140625" bestFit="1" customWidth="1"/>
  </cols>
  <sheetData>
    <row r="1" spans="1:7">
      <c r="A1" s="134" t="s">
        <v>283</v>
      </c>
      <c r="B1" s="118"/>
      <c r="C1" s="118"/>
      <c r="D1" s="118"/>
      <c r="E1" s="118"/>
      <c r="F1" s="118"/>
      <c r="G1" s="23"/>
    </row>
    <row r="2" spans="1:7">
      <c r="A2" s="132" t="s">
        <v>277</v>
      </c>
      <c r="B2" s="119"/>
      <c r="C2" s="119"/>
      <c r="D2" s="119"/>
      <c r="E2" s="119"/>
      <c r="F2" s="118"/>
      <c r="G2" s="23"/>
    </row>
    <row r="3" spans="1:7" s="116" customFormat="1">
      <c r="A3" s="132" t="s">
        <v>280</v>
      </c>
      <c r="B3" s="119"/>
      <c r="C3" s="119"/>
      <c r="D3" s="119"/>
      <c r="E3" s="119"/>
      <c r="F3" s="118"/>
      <c r="G3" s="23"/>
    </row>
    <row r="4" spans="1:7">
      <c r="A4" s="132" t="s">
        <v>258</v>
      </c>
      <c r="B4" s="119"/>
      <c r="C4" s="119"/>
      <c r="D4" s="119"/>
      <c r="E4" s="119"/>
      <c r="F4" s="118"/>
      <c r="G4" s="23"/>
    </row>
    <row r="5" spans="1:7" ht="23.25" customHeight="1">
      <c r="A5" s="109"/>
      <c r="B5" s="110" t="s">
        <v>53</v>
      </c>
      <c r="C5" s="110" t="s">
        <v>32</v>
      </c>
      <c r="D5" s="110" t="s">
        <v>6</v>
      </c>
      <c r="E5" s="110" t="s">
        <v>0</v>
      </c>
      <c r="F5" s="118"/>
      <c r="G5" s="23"/>
    </row>
    <row r="6" spans="1:7" ht="19.5" customHeight="1">
      <c r="A6" s="111" t="s">
        <v>2</v>
      </c>
      <c r="B6" s="158"/>
      <c r="C6" s="158"/>
      <c r="D6" s="158"/>
      <c r="E6" s="158"/>
      <c r="F6" s="7"/>
      <c r="G6" s="23"/>
    </row>
    <row r="7" spans="1:7" ht="19.5" customHeight="1">
      <c r="A7" s="112" t="s">
        <v>288</v>
      </c>
      <c r="B7" s="159"/>
      <c r="C7" s="158"/>
      <c r="D7" s="159"/>
      <c r="E7" s="176">
        <f>SUM(B7:D7)</f>
        <v>0</v>
      </c>
      <c r="F7" s="7"/>
      <c r="G7" s="23"/>
    </row>
    <row r="8" spans="1:7" ht="19.5" customHeight="1">
      <c r="A8" s="112" t="s">
        <v>3</v>
      </c>
      <c r="B8" s="160"/>
      <c r="C8" s="161"/>
      <c r="D8" s="160"/>
      <c r="E8" s="177">
        <f>SUM(B8:D8)</f>
        <v>0</v>
      </c>
      <c r="F8" s="7"/>
      <c r="G8" s="23"/>
    </row>
    <row r="9" spans="1:7" ht="19.5" customHeight="1">
      <c r="A9" s="112" t="s">
        <v>4</v>
      </c>
      <c r="B9" s="158"/>
      <c r="C9" s="158"/>
      <c r="D9" s="160"/>
      <c r="E9" s="177">
        <f>SUM(B9:D9)</f>
        <v>0</v>
      </c>
      <c r="F9" s="7"/>
      <c r="G9" s="117"/>
    </row>
    <row r="10" spans="1:7" ht="19.5" customHeight="1">
      <c r="A10" s="112" t="s">
        <v>289</v>
      </c>
      <c r="B10" s="176">
        <f>B7+B8-B9</f>
        <v>0</v>
      </c>
      <c r="C10" s="176">
        <f>C7+C8-C9</f>
        <v>0</v>
      </c>
      <c r="D10" s="176">
        <f>D7+D8-D9</f>
        <v>0</v>
      </c>
      <c r="E10" s="176">
        <f>E7+E8-E9</f>
        <v>0</v>
      </c>
      <c r="F10" s="7"/>
      <c r="G10" s="117"/>
    </row>
    <row r="11" spans="1:7" ht="19.5" customHeight="1">
      <c r="A11" s="113"/>
      <c r="B11" s="162"/>
      <c r="C11" s="162"/>
      <c r="D11" s="162"/>
      <c r="E11" s="162"/>
      <c r="F11" s="7"/>
      <c r="G11" s="117"/>
    </row>
    <row r="12" spans="1:7" ht="19.5" customHeight="1">
      <c r="A12" s="111" t="s">
        <v>5</v>
      </c>
      <c r="B12" s="158"/>
      <c r="C12" s="158"/>
      <c r="D12" s="158"/>
      <c r="E12" s="158"/>
      <c r="F12" s="7"/>
      <c r="G12" s="117"/>
    </row>
    <row r="13" spans="1:7" ht="19.5" customHeight="1">
      <c r="A13" s="112" t="s">
        <v>290</v>
      </c>
      <c r="B13" s="159"/>
      <c r="C13" s="158"/>
      <c r="D13" s="160"/>
      <c r="E13" s="176">
        <f>SUM(B13:D13)</f>
        <v>0</v>
      </c>
      <c r="F13" s="7"/>
      <c r="G13" s="117"/>
    </row>
    <row r="14" spans="1:7" ht="19.5" customHeight="1">
      <c r="A14" s="112" t="s">
        <v>7</v>
      </c>
      <c r="B14" s="159"/>
      <c r="C14" s="161"/>
      <c r="D14" s="160"/>
      <c r="E14" s="177">
        <f>SUM(B14:D14)</f>
        <v>0</v>
      </c>
      <c r="F14" s="178">
        <f>E14+PASH!C31</f>
        <v>0</v>
      </c>
      <c r="G14" s="114"/>
    </row>
    <row r="15" spans="1:7" ht="19.5" customHeight="1">
      <c r="A15" s="112" t="s">
        <v>4</v>
      </c>
      <c r="B15" s="160"/>
      <c r="C15" s="158"/>
      <c r="D15" s="160"/>
      <c r="E15" s="177">
        <f>SUM(B15:D15)</f>
        <v>0</v>
      </c>
      <c r="F15" s="7"/>
      <c r="G15" s="117"/>
    </row>
    <row r="16" spans="1:7" ht="19.5" customHeight="1">
      <c r="A16" s="112" t="s">
        <v>291</v>
      </c>
      <c r="B16" s="176">
        <f>B13+B14-B15</f>
        <v>0</v>
      </c>
      <c r="C16" s="176">
        <f>C13+C14-C15</f>
        <v>0</v>
      </c>
      <c r="D16" s="176">
        <f>D13+D14-D15</f>
        <v>0</v>
      </c>
      <c r="E16" s="176">
        <f>E13+E14-E15</f>
        <v>0</v>
      </c>
      <c r="F16" s="7"/>
      <c r="G16" s="117"/>
    </row>
    <row r="17" spans="1:7" ht="19.5" customHeight="1">
      <c r="A17" s="113"/>
      <c r="B17" s="162"/>
      <c r="C17" s="162"/>
      <c r="D17" s="162"/>
      <c r="E17" s="162"/>
      <c r="F17" s="7"/>
      <c r="G17" s="117"/>
    </row>
    <row r="18" spans="1:7" ht="19.5" customHeight="1">
      <c r="A18" s="111" t="s">
        <v>292</v>
      </c>
      <c r="B18" s="177">
        <f>B7-B13</f>
        <v>0</v>
      </c>
      <c r="C18" s="177">
        <f>C7-C13</f>
        <v>0</v>
      </c>
      <c r="D18" s="177">
        <f>D7-D13</f>
        <v>0</v>
      </c>
      <c r="E18" s="177">
        <f>SUM(B18:D18)</f>
        <v>0</v>
      </c>
      <c r="F18" s="7"/>
      <c r="G18" s="115"/>
    </row>
    <row r="19" spans="1:7" ht="19.5" customHeight="1">
      <c r="A19" s="111" t="s">
        <v>293</v>
      </c>
      <c r="B19" s="176">
        <f>B10-B16</f>
        <v>0</v>
      </c>
      <c r="C19" s="176">
        <f>C10-C16</f>
        <v>0</v>
      </c>
      <c r="D19" s="176">
        <f>D10-D16</f>
        <v>0</v>
      </c>
      <c r="E19" s="176">
        <f>SUM(B19:D19)</f>
        <v>0</v>
      </c>
      <c r="F19" s="178">
        <f>E19-Bilanci!D47-Bilanci!D48-Bilanci!D49</f>
        <v>0</v>
      </c>
      <c r="G19" s="117"/>
    </row>
    <row r="20" spans="1:7">
      <c r="A20" s="117"/>
      <c r="B20" s="114"/>
      <c r="C20" s="114"/>
      <c r="D20" s="114"/>
      <c r="E20" s="114"/>
      <c r="F20" s="114"/>
      <c r="G20" s="117"/>
    </row>
    <row r="21" spans="1:7">
      <c r="A21" s="117"/>
      <c r="B21" s="114"/>
      <c r="C21" s="114"/>
      <c r="D21" s="114"/>
      <c r="E21" s="114"/>
      <c r="F21" s="114"/>
      <c r="G21" s="117"/>
    </row>
    <row r="22" spans="1:7">
      <c r="A22" s="117"/>
      <c r="B22" s="114"/>
      <c r="C22" s="114"/>
      <c r="D22" s="114"/>
      <c r="E22" s="114"/>
      <c r="F22" s="114"/>
      <c r="G22" s="117"/>
    </row>
    <row r="23" spans="1:7">
      <c r="F23" s="97"/>
    </row>
    <row r="24" spans="1:7">
      <c r="D24" s="91"/>
      <c r="E24" s="91"/>
      <c r="F24" s="97"/>
    </row>
    <row r="25" spans="1:7">
      <c r="E25" s="91"/>
      <c r="F25" s="97"/>
    </row>
    <row r="26" spans="1:7">
      <c r="F26" s="97"/>
    </row>
    <row r="27" spans="1:7">
      <c r="C27" s="91"/>
      <c r="F27" s="97"/>
    </row>
    <row r="28" spans="1:7">
      <c r="F28" s="97"/>
    </row>
    <row r="29" spans="1:7">
      <c r="F29" s="97"/>
    </row>
    <row r="30" spans="1:7">
      <c r="F30" s="97"/>
    </row>
    <row r="31" spans="1:7">
      <c r="F31" s="97"/>
    </row>
    <row r="32" spans="1:7">
      <c r="F32" s="97"/>
    </row>
    <row r="33" spans="6:6">
      <c r="F33" s="97"/>
    </row>
    <row r="34" spans="6:6">
      <c r="F34" s="97"/>
    </row>
  </sheetData>
  <phoneticPr fontId="5" type="noConversion"/>
  <pageMargins left="0.75" right="0.75" top="1" bottom="1" header="0.5" footer="0.5"/>
  <pageSetup scale="85" orientation="landscape" r:id="rId1"/>
  <headerFooter alignWithMargins="0"/>
</worksheet>
</file>

<file path=xl/worksheets/sheet7.xml><?xml version="1.0" encoding="utf-8"?>
<worksheet xmlns="http://schemas.openxmlformats.org/spreadsheetml/2006/main" xmlns:r="http://schemas.openxmlformats.org/officeDocument/2006/relationships">
  <dimension ref="A1:F148"/>
  <sheetViews>
    <sheetView view="pageBreakPreview" zoomScale="60" zoomScaleNormal="100" workbookViewId="0">
      <selection activeCell="E51" sqref="E51"/>
    </sheetView>
  </sheetViews>
  <sheetFormatPr defaultRowHeight="12.75"/>
  <cols>
    <col min="1" max="1" width="2.140625" style="116" customWidth="1"/>
    <col min="2" max="2" width="34.85546875" style="116" customWidth="1"/>
    <col min="3" max="4" width="19" style="220" customWidth="1"/>
    <col min="5" max="6" width="9.140625" style="116"/>
  </cols>
  <sheetData>
    <row r="1" spans="1:4" ht="14.25">
      <c r="A1" s="42"/>
      <c r="B1" s="134" t="s">
        <v>283</v>
      </c>
    </row>
    <row r="2" spans="1:4" ht="14.25">
      <c r="A2" s="42"/>
      <c r="B2" s="132" t="s">
        <v>295</v>
      </c>
    </row>
    <row r="3" spans="1:4" ht="16.5">
      <c r="B3" s="132" t="s">
        <v>280</v>
      </c>
      <c r="C3" s="221"/>
      <c r="D3" s="221"/>
    </row>
    <row r="4" spans="1:4" ht="16.5">
      <c r="B4" s="132" t="s">
        <v>258</v>
      </c>
      <c r="C4" s="221"/>
      <c r="D4" s="221"/>
    </row>
    <row r="5" spans="1:4" ht="16.5">
      <c r="B5" s="222"/>
      <c r="C5" s="221"/>
      <c r="D5" s="221"/>
    </row>
    <row r="6" spans="1:4" ht="16.5">
      <c r="B6" s="223" t="s">
        <v>296</v>
      </c>
      <c r="C6" s="221"/>
      <c r="D6" s="221"/>
    </row>
    <row r="7" spans="1:4" ht="16.5">
      <c r="B7" s="224" t="s">
        <v>297</v>
      </c>
      <c r="C7" s="221"/>
      <c r="D7" s="221"/>
    </row>
    <row r="8" spans="1:4" ht="17.25">
      <c r="B8" s="225"/>
      <c r="C8" s="226" t="s">
        <v>358</v>
      </c>
      <c r="D8" s="226" t="s">
        <v>298</v>
      </c>
    </row>
    <row r="9" spans="1:4" ht="17.25">
      <c r="B9" s="225" t="s">
        <v>299</v>
      </c>
      <c r="C9" s="227">
        <v>503.89</v>
      </c>
      <c r="D9" s="227">
        <v>4091</v>
      </c>
    </row>
    <row r="10" spans="1:4" ht="17.25">
      <c r="B10" s="225" t="s">
        <v>300</v>
      </c>
      <c r="C10" s="227">
        <v>62283.68</v>
      </c>
      <c r="D10" s="227">
        <v>504</v>
      </c>
    </row>
    <row r="11" spans="1:4" ht="18" thickBot="1">
      <c r="B11" s="228" t="s">
        <v>0</v>
      </c>
      <c r="C11" s="229">
        <f>SUM(C9:C10)</f>
        <v>62787.57</v>
      </c>
      <c r="D11" s="229">
        <f>SUM(D9:D10)</f>
        <v>4595</v>
      </c>
    </row>
    <row r="12" spans="1:4" ht="17.25" thickTop="1">
      <c r="B12" s="230"/>
      <c r="C12" s="231">
        <f>C11-Bilanci!D14</f>
        <v>0</v>
      </c>
      <c r="D12" s="231">
        <f>D11-Bilanci!E14</f>
        <v>0</v>
      </c>
    </row>
    <row r="13" spans="1:4" ht="16.5">
      <c r="B13" s="232" t="s">
        <v>301</v>
      </c>
      <c r="C13" s="221"/>
      <c r="D13" s="221"/>
    </row>
    <row r="14" spans="1:4" ht="17.25">
      <c r="B14" s="233"/>
      <c r="C14" s="226" t="s">
        <v>358</v>
      </c>
      <c r="D14" s="226" t="s">
        <v>298</v>
      </c>
    </row>
    <row r="15" spans="1:4" ht="17.25">
      <c r="B15" s="233" t="s">
        <v>65</v>
      </c>
      <c r="C15" s="227">
        <v>0</v>
      </c>
      <c r="D15" s="227">
        <v>0</v>
      </c>
    </row>
    <row r="16" spans="1:4" ht="17.25">
      <c r="B16" s="234" t="s">
        <v>66</v>
      </c>
      <c r="C16" s="227">
        <v>0</v>
      </c>
      <c r="D16" s="227"/>
    </row>
    <row r="17" spans="2:4" ht="18" thickBot="1">
      <c r="B17" s="235" t="s">
        <v>0</v>
      </c>
      <c r="C17" s="229">
        <f>SUM(C15:C16)</f>
        <v>0</v>
      </c>
      <c r="D17" s="229">
        <f>SUM(D15:D16)</f>
        <v>0</v>
      </c>
    </row>
    <row r="18" spans="2:4" ht="17.25" thickTop="1">
      <c r="B18" s="230"/>
      <c r="C18" s="231">
        <f>C17-[1]Bilanci!D30</f>
        <v>0</v>
      </c>
      <c r="D18" s="231">
        <f>D17-[1]Bilanci!E30</f>
        <v>0</v>
      </c>
    </row>
    <row r="19" spans="2:4" ht="16.5">
      <c r="B19" s="232" t="s">
        <v>302</v>
      </c>
      <c r="C19" s="221"/>
      <c r="D19" s="221"/>
    </row>
    <row r="20" spans="2:4" ht="17.25">
      <c r="B20" s="233"/>
      <c r="C20" s="226" t="s">
        <v>358</v>
      </c>
      <c r="D20" s="226" t="s">
        <v>298</v>
      </c>
    </row>
    <row r="21" spans="2:4" ht="17.25">
      <c r="B21" s="233" t="s">
        <v>303</v>
      </c>
      <c r="C21" s="236">
        <v>0</v>
      </c>
      <c r="D21" s="236">
        <v>80874</v>
      </c>
    </row>
    <row r="22" spans="2:4" ht="18" thickBot="1">
      <c r="B22" s="235" t="s">
        <v>0</v>
      </c>
      <c r="C22" s="229">
        <f>SUM(C21:C21)</f>
        <v>0</v>
      </c>
      <c r="D22" s="229">
        <f>SUM(D21:D21)</f>
        <v>80874</v>
      </c>
    </row>
    <row r="23" spans="2:4" ht="18" thickTop="1">
      <c r="B23" s="233"/>
      <c r="C23" s="237">
        <f>C22-Bilanci!D21</f>
        <v>0</v>
      </c>
      <c r="D23" s="237">
        <f>D22-Bilanci!E21</f>
        <v>0</v>
      </c>
    </row>
    <row r="24" spans="2:4" ht="17.25">
      <c r="B24" s="238" t="s">
        <v>304</v>
      </c>
      <c r="C24" s="236"/>
      <c r="D24" s="236"/>
    </row>
    <row r="25" spans="2:4" ht="17.25">
      <c r="B25" s="233"/>
      <c r="C25" s="226" t="s">
        <v>358</v>
      </c>
      <c r="D25" s="226" t="s">
        <v>298</v>
      </c>
    </row>
    <row r="26" spans="2:4" ht="17.25">
      <c r="B26" s="233" t="s">
        <v>305</v>
      </c>
      <c r="C26" s="227">
        <v>0</v>
      </c>
      <c r="D26" s="227">
        <v>0</v>
      </c>
    </row>
    <row r="27" spans="2:4" ht="17.25">
      <c r="B27" s="233" t="s">
        <v>306</v>
      </c>
      <c r="C27" s="227">
        <v>0</v>
      </c>
      <c r="D27" s="227">
        <v>0</v>
      </c>
    </row>
    <row r="28" spans="2:4" ht="17.25">
      <c r="B28" s="233" t="s">
        <v>307</v>
      </c>
      <c r="C28" s="227">
        <v>0</v>
      </c>
      <c r="D28" s="227">
        <v>80874</v>
      </c>
    </row>
    <row r="29" spans="2:4" ht="18" thickBot="1">
      <c r="B29" s="235" t="s">
        <v>0</v>
      </c>
      <c r="C29" s="229">
        <f>SUM(C26:C28)</f>
        <v>0</v>
      </c>
      <c r="D29" s="229">
        <f>SUM(D26:D28)</f>
        <v>80874</v>
      </c>
    </row>
    <row r="30" spans="2:4" ht="17.25" thickTop="1">
      <c r="B30" s="230"/>
      <c r="C30" s="239">
        <f>C29-C21</f>
        <v>0</v>
      </c>
      <c r="D30" s="239">
        <f>D29-D21</f>
        <v>0</v>
      </c>
    </row>
    <row r="31" spans="2:4" ht="17.25">
      <c r="B31" s="240" t="s">
        <v>308</v>
      </c>
      <c r="C31" s="236"/>
      <c r="D31" s="236"/>
    </row>
    <row r="32" spans="2:4" ht="17.25">
      <c r="B32" s="225"/>
      <c r="C32" s="226" t="s">
        <v>358</v>
      </c>
      <c r="D32" s="226" t="s">
        <v>298</v>
      </c>
    </row>
    <row r="33" spans="2:4" ht="17.25">
      <c r="B33" s="225" t="s">
        <v>309</v>
      </c>
      <c r="C33" s="227">
        <f t="shared" ref="C33:D34" si="0">SUM(C30:C32)</f>
        <v>0</v>
      </c>
      <c r="D33" s="227">
        <v>0</v>
      </c>
    </row>
    <row r="34" spans="2:4" ht="18" thickBot="1">
      <c r="B34" s="241" t="s">
        <v>0</v>
      </c>
      <c r="C34" s="229">
        <f t="shared" si="0"/>
        <v>0</v>
      </c>
      <c r="D34" s="229">
        <f t="shared" si="0"/>
        <v>0</v>
      </c>
    </row>
    <row r="35" spans="2:4" ht="17.25" thickTop="1">
      <c r="B35" s="230"/>
      <c r="C35" s="242"/>
      <c r="D35" s="242"/>
    </row>
    <row r="36" spans="2:4" ht="17.25">
      <c r="B36" s="243" t="s">
        <v>310</v>
      </c>
      <c r="C36" s="236"/>
      <c r="D36" s="236"/>
    </row>
    <row r="37" spans="2:4" ht="17.25">
      <c r="B37" s="244"/>
      <c r="C37" s="226" t="s">
        <v>358</v>
      </c>
      <c r="D37" s="226" t="s">
        <v>298</v>
      </c>
    </row>
    <row r="38" spans="2:4" ht="17.25">
      <c r="B38" s="244" t="s">
        <v>311</v>
      </c>
      <c r="C38" s="227">
        <v>100000</v>
      </c>
      <c r="D38" s="227">
        <v>100000</v>
      </c>
    </row>
    <row r="39" spans="2:4" ht="18" thickBot="1">
      <c r="B39" s="241" t="s">
        <v>0</v>
      </c>
      <c r="C39" s="229">
        <f>SUM(C38)</f>
        <v>100000</v>
      </c>
      <c r="D39" s="229">
        <f>SUM(D38)</f>
        <v>100000</v>
      </c>
    </row>
    <row r="40" spans="2:4" ht="18" thickTop="1">
      <c r="B40" s="241"/>
      <c r="C40" s="245">
        <f>C39-[1]Bilanci!D45</f>
        <v>0</v>
      </c>
      <c r="D40" s="245">
        <f>D39-Bilanci!E45</f>
        <v>0</v>
      </c>
    </row>
    <row r="41" spans="2:4" ht="17.25">
      <c r="B41" s="241"/>
      <c r="C41" s="245"/>
      <c r="D41" s="245"/>
    </row>
    <row r="42" spans="2:4" ht="17.25">
      <c r="B42" s="246" t="s">
        <v>312</v>
      </c>
      <c r="C42" s="227"/>
      <c r="D42" s="227"/>
    </row>
    <row r="43" spans="2:4" ht="17.25">
      <c r="B43" s="247"/>
      <c r="C43" s="226" t="s">
        <v>358</v>
      </c>
      <c r="D43" s="226" t="s">
        <v>298</v>
      </c>
    </row>
    <row r="44" spans="2:4" ht="17.25">
      <c r="B44" s="248" t="s">
        <v>313</v>
      </c>
      <c r="C44" s="227">
        <v>0</v>
      </c>
      <c r="D44" s="227">
        <v>0</v>
      </c>
    </row>
    <row r="45" spans="2:4" ht="18" thickBot="1">
      <c r="B45" s="235" t="s">
        <v>0</v>
      </c>
      <c r="C45" s="229">
        <f>SUM(C44)</f>
        <v>0</v>
      </c>
      <c r="D45" s="229">
        <f>SUM(D44)</f>
        <v>0</v>
      </c>
    </row>
    <row r="46" spans="2:4" ht="18" thickTop="1">
      <c r="B46" s="249"/>
      <c r="C46" s="227"/>
      <c r="D46" s="227"/>
    </row>
    <row r="47" spans="2:4" ht="17.25">
      <c r="B47" s="249"/>
      <c r="C47" s="227"/>
      <c r="D47" s="227"/>
    </row>
    <row r="48" spans="2:4" ht="17.25">
      <c r="B48" s="243" t="s">
        <v>314</v>
      </c>
      <c r="C48" s="227"/>
      <c r="D48" s="227"/>
    </row>
    <row r="49" spans="2:4" ht="17.25">
      <c r="B49" s="249"/>
      <c r="C49" s="226" t="s">
        <v>358</v>
      </c>
      <c r="D49" s="226" t="s">
        <v>298</v>
      </c>
    </row>
    <row r="50" spans="2:4" ht="17.25">
      <c r="B50" s="244" t="s">
        <v>315</v>
      </c>
      <c r="C50" s="227">
        <v>198000</v>
      </c>
      <c r="D50" s="227">
        <v>162000</v>
      </c>
    </row>
    <row r="51" spans="2:4" ht="17.25">
      <c r="B51" s="244" t="s">
        <v>316</v>
      </c>
      <c r="C51" s="227">
        <v>1444858</v>
      </c>
      <c r="D51" s="227">
        <v>1175056</v>
      </c>
    </row>
    <row r="52" spans="2:4" ht="17.25">
      <c r="B52" s="244" t="s">
        <v>317</v>
      </c>
      <c r="C52" s="227">
        <v>26415550</v>
      </c>
      <c r="D52" s="227">
        <v>25963995</v>
      </c>
    </row>
    <row r="53" spans="2:4" ht="18" thickBot="1">
      <c r="B53" s="241" t="s">
        <v>0</v>
      </c>
      <c r="C53" s="229">
        <f>SUM(C50:C52)</f>
        <v>28058408</v>
      </c>
      <c r="D53" s="229">
        <f>SUM(D50:D52)</f>
        <v>27301051</v>
      </c>
    </row>
    <row r="54" spans="2:4" ht="18" thickTop="1">
      <c r="B54" s="241"/>
      <c r="C54" s="237">
        <f>C53-Bilanci!D77</f>
        <v>0</v>
      </c>
      <c r="D54" s="237">
        <f>D53-Bilanci!E77</f>
        <v>0</v>
      </c>
    </row>
    <row r="55" spans="2:4" ht="17.25">
      <c r="B55" s="241"/>
      <c r="C55" s="245"/>
      <c r="D55" s="245"/>
    </row>
    <row r="56" spans="2:4" ht="17.25">
      <c r="B56" s="240" t="s">
        <v>101</v>
      </c>
      <c r="C56" s="227"/>
      <c r="D56" s="227"/>
    </row>
    <row r="57" spans="2:4" ht="17.25">
      <c r="B57" s="225"/>
      <c r="C57" s="226" t="s">
        <v>358</v>
      </c>
      <c r="D57" s="226" t="s">
        <v>298</v>
      </c>
    </row>
    <row r="58" spans="2:4" ht="17.25">
      <c r="B58" s="225" t="s">
        <v>318</v>
      </c>
      <c r="C58" s="227">
        <v>0</v>
      </c>
      <c r="D58" s="227"/>
    </row>
    <row r="59" spans="2:4" ht="17.25">
      <c r="B59" s="225" t="s">
        <v>305</v>
      </c>
      <c r="C59" s="227"/>
      <c r="D59" s="227"/>
    </row>
    <row r="60" spans="2:4" ht="17.25">
      <c r="B60" s="225" t="s">
        <v>319</v>
      </c>
      <c r="C60" s="227"/>
      <c r="D60" s="227"/>
    </row>
    <row r="61" spans="2:4" ht="18" thickBot="1">
      <c r="B61" s="241" t="s">
        <v>0</v>
      </c>
      <c r="C61" s="229">
        <f>SUM(C58:C60)</f>
        <v>0</v>
      </c>
      <c r="D61" s="229">
        <f>SUM(D58:D60)</f>
        <v>0</v>
      </c>
    </row>
    <row r="62" spans="2:4" ht="18" thickTop="1">
      <c r="B62" s="241"/>
      <c r="C62" s="237" t="e">
        <f>C61-#REF!</f>
        <v>#REF!</v>
      </c>
      <c r="D62" s="237" t="e">
        <f>D61-#REF!</f>
        <v>#REF!</v>
      </c>
    </row>
    <row r="63" spans="2:4" ht="17.25">
      <c r="B63" s="249"/>
      <c r="C63" s="236"/>
      <c r="D63" s="236"/>
    </row>
    <row r="64" spans="2:4" ht="17.25">
      <c r="B64" s="243" t="s">
        <v>320</v>
      </c>
      <c r="C64" s="236"/>
      <c r="D64" s="236"/>
    </row>
    <row r="65" spans="2:4" ht="17.25">
      <c r="B65" s="249"/>
      <c r="C65" s="226" t="s">
        <v>358</v>
      </c>
      <c r="D65" s="226" t="s">
        <v>298</v>
      </c>
    </row>
    <row r="66" spans="2:4" ht="17.25">
      <c r="B66" s="248" t="s">
        <v>321</v>
      </c>
      <c r="C66" s="227">
        <v>0</v>
      </c>
      <c r="D66" s="227"/>
    </row>
    <row r="67" spans="2:4" ht="18" thickBot="1">
      <c r="B67" s="241" t="s">
        <v>0</v>
      </c>
      <c r="C67" s="229">
        <f>SUM(C66)</f>
        <v>0</v>
      </c>
      <c r="D67" s="229">
        <f>SUM(D66)</f>
        <v>0</v>
      </c>
    </row>
    <row r="68" spans="2:4" ht="18" thickTop="1">
      <c r="B68" s="249"/>
      <c r="C68" s="227"/>
      <c r="D68" s="227"/>
    </row>
    <row r="69" spans="2:4" ht="17.25">
      <c r="B69" s="243" t="s">
        <v>322</v>
      </c>
      <c r="C69" s="250"/>
      <c r="D69" s="250"/>
    </row>
    <row r="70" spans="2:4" ht="17.25">
      <c r="B70" s="249"/>
      <c r="C70" s="226" t="s">
        <v>358</v>
      </c>
      <c r="D70" s="226" t="s">
        <v>298</v>
      </c>
    </row>
    <row r="71" spans="2:4" ht="17.25">
      <c r="B71" s="244" t="s">
        <v>323</v>
      </c>
      <c r="C71" s="236">
        <v>100000</v>
      </c>
      <c r="D71" s="236">
        <v>100000</v>
      </c>
    </row>
    <row r="72" spans="2:4" ht="17.25">
      <c r="B72" s="248" t="s">
        <v>324</v>
      </c>
      <c r="C72" s="236">
        <v>0</v>
      </c>
      <c r="D72" s="236">
        <v>0</v>
      </c>
    </row>
    <row r="73" spans="2:4" ht="17.25">
      <c r="B73" s="244" t="s">
        <v>325</v>
      </c>
      <c r="C73" s="236">
        <v>-27215582</v>
      </c>
      <c r="D73" s="236">
        <v>-27040306</v>
      </c>
    </row>
    <row r="74" spans="2:4" ht="17.25">
      <c r="B74" s="244" t="s">
        <v>326</v>
      </c>
      <c r="C74" s="227">
        <v>-780038.13</v>
      </c>
      <c r="D74" s="227">
        <v>-175276</v>
      </c>
    </row>
    <row r="75" spans="2:4" ht="18" thickBot="1">
      <c r="B75" s="235" t="s">
        <v>0</v>
      </c>
      <c r="C75" s="229">
        <f>SUM(C71:C74)</f>
        <v>-27895620.129999999</v>
      </c>
      <c r="D75" s="229">
        <f>SUM(D71:D74)</f>
        <v>-27115582</v>
      </c>
    </row>
    <row r="76" spans="2:4" ht="18" thickTop="1">
      <c r="B76" s="235"/>
      <c r="C76" s="237">
        <f>C75-Bilanci!D116</f>
        <v>0</v>
      </c>
      <c r="D76" s="237">
        <f>D75-Bilanci!E116</f>
        <v>0</v>
      </c>
    </row>
    <row r="77" spans="2:4" ht="17.25">
      <c r="B77" s="251"/>
      <c r="C77" s="227"/>
      <c r="D77" s="227"/>
    </row>
    <row r="78" spans="2:4" ht="17.25">
      <c r="B78" s="252" t="s">
        <v>130</v>
      </c>
      <c r="C78" s="227"/>
      <c r="D78" s="227"/>
    </row>
    <row r="79" spans="2:4" ht="17.25">
      <c r="B79" s="247"/>
      <c r="C79" s="226" t="s">
        <v>358</v>
      </c>
      <c r="D79" s="226" t="s">
        <v>298</v>
      </c>
    </row>
    <row r="80" spans="2:4" ht="17.25">
      <c r="B80" s="248" t="s">
        <v>327</v>
      </c>
      <c r="C80" s="227">
        <v>40000</v>
      </c>
      <c r="D80" s="227"/>
    </row>
    <row r="81" spans="2:4" ht="18" thickBot="1">
      <c r="B81" s="235" t="s">
        <v>0</v>
      </c>
      <c r="C81" s="229">
        <f>SUM(C80)</f>
        <v>40000</v>
      </c>
      <c r="D81" s="229">
        <f>SUM(D80)</f>
        <v>0</v>
      </c>
    </row>
    <row r="82" spans="2:4" ht="18" thickTop="1">
      <c r="B82" s="247"/>
      <c r="C82" s="253">
        <f>C81-PASH!C19</f>
        <v>0</v>
      </c>
      <c r="D82" s="253">
        <f>D81-[1]PASH!D19</f>
        <v>0</v>
      </c>
    </row>
    <row r="83" spans="2:4" ht="17.25">
      <c r="B83" s="252" t="s">
        <v>130</v>
      </c>
      <c r="C83" s="227"/>
      <c r="D83" s="227"/>
    </row>
    <row r="84" spans="2:4" ht="17.25">
      <c r="B84" s="247"/>
      <c r="C84" s="226" t="s">
        <v>358</v>
      </c>
      <c r="D84" s="226" t="s">
        <v>298</v>
      </c>
    </row>
    <row r="85" spans="2:4" ht="17.25">
      <c r="B85" s="248" t="s">
        <v>328</v>
      </c>
      <c r="C85" s="236">
        <v>0</v>
      </c>
      <c r="D85" s="250"/>
    </row>
    <row r="86" spans="2:4" ht="17.25">
      <c r="B86" s="248" t="s">
        <v>329</v>
      </c>
      <c r="C86" s="236">
        <v>0</v>
      </c>
      <c r="D86" s="227"/>
    </row>
    <row r="87" spans="2:4" ht="17.25">
      <c r="B87" s="248" t="s">
        <v>330</v>
      </c>
      <c r="C87" s="236">
        <v>0</v>
      </c>
      <c r="D87" s="227"/>
    </row>
    <row r="88" spans="2:4" ht="18" thickBot="1">
      <c r="B88" s="247"/>
      <c r="C88" s="229">
        <f>SUM(C85:C87)</f>
        <v>0</v>
      </c>
      <c r="D88" s="229">
        <f>SUM(D85:D87)</f>
        <v>0</v>
      </c>
    </row>
    <row r="89" spans="2:4" ht="18" thickTop="1">
      <c r="B89" s="247"/>
      <c r="C89" s="237">
        <f>C88-C81</f>
        <v>-40000</v>
      </c>
      <c r="D89" s="237">
        <f>D88-D81</f>
        <v>0</v>
      </c>
    </row>
    <row r="90" spans="2:4" ht="17.25">
      <c r="B90" s="254" t="s">
        <v>127</v>
      </c>
      <c r="C90" s="227"/>
      <c r="D90" s="227"/>
    </row>
    <row r="91" spans="2:4" ht="17.25">
      <c r="B91" s="247"/>
      <c r="C91" s="226" t="s">
        <v>358</v>
      </c>
      <c r="D91" s="226" t="s">
        <v>298</v>
      </c>
    </row>
    <row r="92" spans="2:4" ht="17.25">
      <c r="B92" s="234" t="s">
        <v>127</v>
      </c>
      <c r="C92" s="227">
        <v>0</v>
      </c>
      <c r="D92" s="227"/>
    </row>
    <row r="93" spans="2:4" ht="18" thickBot="1">
      <c r="B93" s="235" t="s">
        <v>0</v>
      </c>
      <c r="C93" s="229">
        <f>SUM(C92)</f>
        <v>0</v>
      </c>
      <c r="D93" s="229">
        <f>SUM(D92)</f>
        <v>0</v>
      </c>
    </row>
    <row r="94" spans="2:4" ht="18" thickTop="1">
      <c r="B94" s="247"/>
      <c r="C94" s="253">
        <f>C93-[1]PASH!C11</f>
        <v>0</v>
      </c>
      <c r="D94" s="253">
        <f>D93-[1]PASH!D11</f>
        <v>0</v>
      </c>
    </row>
    <row r="95" spans="2:4" ht="17.25">
      <c r="B95" s="251" t="s">
        <v>331</v>
      </c>
      <c r="C95" s="227"/>
      <c r="D95" s="227"/>
    </row>
    <row r="96" spans="2:4" ht="17.25">
      <c r="B96" s="247"/>
      <c r="C96" s="226" t="s">
        <v>358</v>
      </c>
      <c r="D96" s="226" t="s">
        <v>298</v>
      </c>
    </row>
    <row r="97" spans="2:4" ht="17.25">
      <c r="B97" s="244" t="s">
        <v>332</v>
      </c>
      <c r="C97" s="227">
        <v>0</v>
      </c>
      <c r="D97" s="227"/>
    </row>
    <row r="98" spans="2:4" ht="18" thickBot="1">
      <c r="B98" s="235" t="s">
        <v>0</v>
      </c>
      <c r="C98" s="229">
        <f t="shared" ref="C98:D98" si="1">SUM(C95:C97)</f>
        <v>0</v>
      </c>
      <c r="D98" s="229">
        <f t="shared" si="1"/>
        <v>0</v>
      </c>
    </row>
    <row r="99" spans="2:4" ht="18" thickTop="1">
      <c r="B99" s="247"/>
      <c r="C99" s="227"/>
      <c r="D99" s="227"/>
    </row>
    <row r="100" spans="2:4" ht="17.25">
      <c r="B100" s="254" t="s">
        <v>131</v>
      </c>
      <c r="C100" s="227"/>
      <c r="D100" s="227"/>
    </row>
    <row r="101" spans="2:4" ht="17.25">
      <c r="B101" s="247"/>
      <c r="C101" s="226" t="s">
        <v>358</v>
      </c>
      <c r="D101" s="226" t="s">
        <v>298</v>
      </c>
    </row>
    <row r="102" spans="2:4" ht="17.25">
      <c r="B102" s="244" t="s">
        <v>333</v>
      </c>
      <c r="C102" s="227">
        <v>0</v>
      </c>
      <c r="D102" s="227">
        <v>0</v>
      </c>
    </row>
    <row r="103" spans="2:4" ht="17.25">
      <c r="B103" s="248" t="s">
        <v>334</v>
      </c>
      <c r="C103" s="227">
        <v>0</v>
      </c>
      <c r="D103" s="227">
        <v>0</v>
      </c>
    </row>
    <row r="104" spans="2:4" ht="17.25">
      <c r="B104" s="248" t="s">
        <v>335</v>
      </c>
      <c r="C104" s="227">
        <v>0</v>
      </c>
      <c r="D104" s="227">
        <v>0</v>
      </c>
    </row>
    <row r="105" spans="2:4" ht="18" thickBot="1">
      <c r="B105" s="235" t="s">
        <v>0</v>
      </c>
      <c r="C105" s="229">
        <f>SUM(C102:C104)</f>
        <v>0</v>
      </c>
      <c r="D105" s="229">
        <f>SUM(D102:D104)</f>
        <v>0</v>
      </c>
    </row>
    <row r="106" spans="2:4" ht="18" thickTop="1">
      <c r="B106" s="247"/>
      <c r="C106" s="227"/>
      <c r="D106" s="227"/>
    </row>
    <row r="107" spans="2:4" ht="17.25">
      <c r="B107" s="247"/>
      <c r="C107" s="227"/>
      <c r="D107" s="227"/>
    </row>
    <row r="108" spans="2:4" ht="17.25">
      <c r="B108" s="255" t="s">
        <v>336</v>
      </c>
      <c r="C108" s="227"/>
      <c r="D108" s="227"/>
    </row>
    <row r="109" spans="2:4" ht="17.25">
      <c r="B109" s="247"/>
      <c r="C109" s="226" t="s">
        <v>358</v>
      </c>
      <c r="D109" s="226" t="s">
        <v>298</v>
      </c>
    </row>
    <row r="110" spans="2:4" ht="17.25">
      <c r="B110" s="244" t="s">
        <v>337</v>
      </c>
      <c r="C110" s="227">
        <v>312000</v>
      </c>
      <c r="D110" s="227">
        <v>312000</v>
      </c>
    </row>
    <row r="111" spans="2:4" ht="17.25">
      <c r="B111" s="248" t="s">
        <v>338</v>
      </c>
      <c r="C111" s="227">
        <v>52104</v>
      </c>
      <c r="D111" s="227">
        <v>52104</v>
      </c>
    </row>
    <row r="112" spans="2:4" ht="18" thickBot="1">
      <c r="B112" s="235" t="s">
        <v>0</v>
      </c>
      <c r="C112" s="229">
        <f>SUM(C110:C111)</f>
        <v>364104</v>
      </c>
      <c r="D112" s="229">
        <f>SUM(D110:D111)</f>
        <v>364104</v>
      </c>
    </row>
    <row r="113" spans="2:4" ht="18" thickTop="1">
      <c r="B113" s="247"/>
      <c r="C113" s="253">
        <f>C112+PASH!C26+PASH!C27</f>
        <v>0</v>
      </c>
      <c r="D113" s="253">
        <f>D112+PASH!D26+PASH!D27</f>
        <v>0</v>
      </c>
    </row>
    <row r="114" spans="2:4" ht="17.25">
      <c r="B114" s="238" t="s">
        <v>339</v>
      </c>
      <c r="C114" s="256"/>
      <c r="D114" s="256"/>
    </row>
    <row r="115" spans="2:4" ht="17.25">
      <c r="B115" s="248"/>
      <c r="C115" s="226" t="s">
        <v>358</v>
      </c>
      <c r="D115" s="226" t="s">
        <v>298</v>
      </c>
    </row>
    <row r="116" spans="2:4" ht="17.25">
      <c r="B116" s="248" t="s">
        <v>340</v>
      </c>
      <c r="C116" s="236">
        <v>36000</v>
      </c>
      <c r="D116" s="236">
        <v>36000</v>
      </c>
    </row>
    <row r="117" spans="2:4" ht="17.25">
      <c r="B117" s="248" t="s">
        <v>341</v>
      </c>
      <c r="C117" s="236">
        <v>5000</v>
      </c>
      <c r="D117" s="236">
        <v>30000</v>
      </c>
    </row>
    <row r="118" spans="2:4" ht="17.25">
      <c r="B118" s="248" t="s">
        <v>342</v>
      </c>
      <c r="C118" s="236">
        <v>7950</v>
      </c>
      <c r="D118" s="236">
        <v>14908</v>
      </c>
    </row>
    <row r="119" spans="2:4" s="116" customFormat="1" ht="17.25">
      <c r="B119" s="248" t="s">
        <v>359</v>
      </c>
      <c r="C119" s="236">
        <v>9555</v>
      </c>
      <c r="D119" s="236">
        <v>0</v>
      </c>
    </row>
    <row r="120" spans="2:4" s="116" customFormat="1" ht="17.25">
      <c r="B120" s="248" t="s">
        <v>360</v>
      </c>
      <c r="C120" s="236">
        <v>81874.13</v>
      </c>
      <c r="D120" s="236">
        <v>0</v>
      </c>
    </row>
    <row r="121" spans="2:4" ht="18" thickBot="1">
      <c r="B121" s="235" t="s">
        <v>0</v>
      </c>
      <c r="C121" s="229">
        <f>SUM(C116:C120)</f>
        <v>140379.13</v>
      </c>
      <c r="D121" s="229">
        <f>SUM(D116:D120)</f>
        <v>80908</v>
      </c>
    </row>
    <row r="122" spans="2:4" ht="18" thickTop="1">
      <c r="B122" s="247"/>
      <c r="C122" s="253">
        <f>C121+PASH!C32</f>
        <v>0</v>
      </c>
      <c r="D122" s="253">
        <f>D121+PASH!D32</f>
        <v>0</v>
      </c>
    </row>
    <row r="123" spans="2:4" ht="17.25">
      <c r="B123" s="247"/>
      <c r="C123" s="227"/>
      <c r="D123" s="227"/>
    </row>
    <row r="124" spans="2:4" ht="17.25">
      <c r="B124" s="255" t="s">
        <v>343</v>
      </c>
      <c r="C124" s="227"/>
      <c r="D124" s="227"/>
    </row>
    <row r="125" spans="2:4" ht="17.25">
      <c r="B125" s="247"/>
      <c r="C125" s="226" t="s">
        <v>358</v>
      </c>
      <c r="D125" s="226" t="s">
        <v>298</v>
      </c>
    </row>
    <row r="126" spans="2:4" ht="17.25">
      <c r="B126" s="248" t="s">
        <v>344</v>
      </c>
      <c r="C126" s="236">
        <v>0</v>
      </c>
      <c r="D126" s="236">
        <v>269775</v>
      </c>
    </row>
    <row r="127" spans="2:4" ht="17.25">
      <c r="B127" s="248" t="s">
        <v>345</v>
      </c>
      <c r="C127" s="236">
        <v>-315555</v>
      </c>
      <c r="D127" s="236">
        <v>-29.24</v>
      </c>
    </row>
    <row r="128" spans="2:4" ht="18" thickBot="1">
      <c r="B128" s="235" t="s">
        <v>0</v>
      </c>
      <c r="C128" s="229">
        <f>SUM(C126:C127)</f>
        <v>-315555</v>
      </c>
      <c r="D128" s="229">
        <f>SUM(D126:D127)</f>
        <v>269745.76</v>
      </c>
    </row>
    <row r="129" spans="2:4" ht="18" thickTop="1">
      <c r="B129" s="247"/>
      <c r="C129" s="253">
        <f>C128-PASH!C49</f>
        <v>0</v>
      </c>
      <c r="D129" s="253">
        <f>D128-PASH!D49</f>
        <v>-0.23999999999068677</v>
      </c>
    </row>
    <row r="130" spans="2:4" ht="17.25">
      <c r="B130" s="255" t="s">
        <v>346</v>
      </c>
      <c r="C130" s="227"/>
      <c r="D130" s="227"/>
    </row>
    <row r="131" spans="2:4" ht="17.25">
      <c r="B131" s="248"/>
      <c r="C131" s="226" t="s">
        <v>358</v>
      </c>
      <c r="D131" s="226" t="s">
        <v>298</v>
      </c>
    </row>
    <row r="132" spans="2:4" ht="17.25">
      <c r="B132" s="248" t="s">
        <v>347</v>
      </c>
      <c r="C132" s="236">
        <v>0</v>
      </c>
      <c r="D132" s="236">
        <v>0</v>
      </c>
    </row>
    <row r="133" spans="2:4" ht="17.25">
      <c r="B133" s="248" t="s">
        <v>348</v>
      </c>
      <c r="C133" s="236">
        <v>0</v>
      </c>
      <c r="D133" s="236">
        <v>-9.8000000000000007</v>
      </c>
    </row>
    <row r="134" spans="2:4" ht="18" thickBot="1">
      <c r="B134" s="235" t="s">
        <v>0</v>
      </c>
      <c r="C134" s="229">
        <f>SUM(C132:C133)</f>
        <v>0</v>
      </c>
      <c r="D134" s="229">
        <f>SUM(D132:D133)</f>
        <v>-9.8000000000000007</v>
      </c>
    </row>
    <row r="135" spans="2:4" ht="18" thickTop="1">
      <c r="B135" s="235"/>
      <c r="C135" s="237">
        <f>C133-PASH!C47</f>
        <v>0</v>
      </c>
      <c r="D135" s="237">
        <f>D133-PASH!D47</f>
        <v>0.19999999999999929</v>
      </c>
    </row>
    <row r="136" spans="2:4" ht="17.25">
      <c r="B136" s="240" t="s">
        <v>349</v>
      </c>
      <c r="C136" s="227"/>
      <c r="D136" s="227"/>
    </row>
    <row r="137" spans="2:4" ht="17.25">
      <c r="B137" s="247"/>
      <c r="C137" s="226" t="s">
        <v>358</v>
      </c>
      <c r="D137" s="226" t="s">
        <v>298</v>
      </c>
    </row>
    <row r="138" spans="2:4" ht="17.25">
      <c r="B138" s="248" t="s">
        <v>350</v>
      </c>
      <c r="C138" s="227">
        <f>PASH!C53</f>
        <v>-780038.13</v>
      </c>
      <c r="D138" s="227">
        <f>PASH!D53</f>
        <v>-175276</v>
      </c>
    </row>
    <row r="139" spans="2:4" ht="17.25">
      <c r="B139" s="248" t="s">
        <v>351</v>
      </c>
      <c r="C139" s="257">
        <f>SUM(C140:C141)</f>
        <v>828296.3</v>
      </c>
      <c r="D139" s="257">
        <f>SUM(D140:D141)</f>
        <v>0</v>
      </c>
    </row>
    <row r="140" spans="2:4" ht="17.25">
      <c r="B140" s="258" t="s">
        <v>352</v>
      </c>
      <c r="C140" s="259">
        <v>9555</v>
      </c>
      <c r="D140" s="259">
        <v>0</v>
      </c>
    </row>
    <row r="141" spans="2:4" ht="17.25">
      <c r="B141" s="258" t="s">
        <v>353</v>
      </c>
      <c r="C141" s="259">
        <v>818741.3</v>
      </c>
      <c r="D141" s="259">
        <v>0</v>
      </c>
    </row>
    <row r="142" spans="2:4" ht="17.25">
      <c r="B142" s="248" t="s">
        <v>354</v>
      </c>
      <c r="C142" s="260">
        <f>C138+C139</f>
        <v>48258.170000000042</v>
      </c>
      <c r="D142" s="260">
        <f>D138+D139</f>
        <v>-175276</v>
      </c>
    </row>
    <row r="143" spans="2:4" ht="17.25">
      <c r="B143" s="248" t="s">
        <v>355</v>
      </c>
      <c r="C143" s="261">
        <v>15</v>
      </c>
      <c r="D143" s="261">
        <v>15</v>
      </c>
    </row>
    <row r="144" spans="2:4" ht="17.25">
      <c r="B144" s="235" t="s">
        <v>356</v>
      </c>
      <c r="C144" s="262">
        <v>0</v>
      </c>
      <c r="D144" s="262">
        <v>0</v>
      </c>
    </row>
    <row r="145" spans="2:4" ht="17.25">
      <c r="B145" s="247"/>
      <c r="C145" s="227"/>
      <c r="D145" s="227"/>
    </row>
    <row r="146" spans="2:4" ht="17.25">
      <c r="B146" s="235" t="s">
        <v>357</v>
      </c>
      <c r="C146" s="262">
        <f>C138-C144</f>
        <v>-780038.13</v>
      </c>
      <c r="D146" s="262">
        <f>D138-D144</f>
        <v>-175276</v>
      </c>
    </row>
    <row r="147" spans="2:4" ht="17.25">
      <c r="B147" s="247"/>
      <c r="C147" s="253">
        <f>C146-Bilanci!D115</f>
        <v>0</v>
      </c>
      <c r="D147" s="253">
        <f>D146-Bilanci!E115</f>
        <v>0</v>
      </c>
    </row>
    <row r="148" spans="2:4" ht="17.25">
      <c r="B148" s="247"/>
      <c r="C148" s="227"/>
      <c r="D148" s="22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Kapaku</vt:lpstr>
      <vt:lpstr>Bilanci</vt:lpstr>
      <vt:lpstr>PASH</vt:lpstr>
      <vt:lpstr>Cash-Flow</vt:lpstr>
      <vt:lpstr>Kapitalet e Veta</vt:lpstr>
      <vt:lpstr>Aktive A.M.</vt:lpstr>
      <vt:lpstr>Sheet1</vt:lpstr>
      <vt:lpstr>'Aktive A.M.'!Print_Area</vt:lpstr>
      <vt:lpstr>Bilanci!Print_Area</vt:lpstr>
      <vt:lpstr>'Cash-Flow'!Print_Area</vt:lpstr>
      <vt:lpstr>Kapaku!Print_Area</vt:lpstr>
      <vt:lpstr>'Kapitalet e Veta'!Print_Area</vt:lpstr>
      <vt:lpstr>PASH!Print_Area</vt:lpstr>
    </vt:vector>
  </TitlesOfParts>
  <Company>Compaq</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Compaq</dc:creator>
  <cp:lastModifiedBy>User</cp:lastModifiedBy>
  <cp:lastPrinted>2020-07-23T08:35:05Z</cp:lastPrinted>
  <dcterms:created xsi:type="dcterms:W3CDTF">2008-12-17T10:29:05Z</dcterms:created>
  <dcterms:modified xsi:type="dcterms:W3CDTF">2021-07-09T12:30:02Z</dcterms:modified>
</cp:coreProperties>
</file>