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  <sheet name="2.1-Pasqyra e Perform. (natyra)" sheetId="19" r:id="rId3"/>
    <sheet name="3.1-CashFlow (indirekt)" sheetId="20" r:id="rId4"/>
    <sheet name="4-Pasq. e Levizjeve ne Kapital" sheetId="21" r:id="rId5"/>
    <sheet name="Foglio1" sheetId="1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ADM08">'[1]P&amp;L'!$F$14</definedName>
    <definedName name="_ADM09">'[1]P&amp;L'!$D$14</definedName>
    <definedName name="_CIT08">'[2]BS+PL Booklet'!$G$57</definedName>
    <definedName name="_COS08">'[2]BS+PL Booklet'!$G$44</definedName>
    <definedName name="_COS09">'[2]BS+PL Booklet'!$E$44</definedName>
    <definedName name="_DEP009">'[2]BS+PL Booklet'!$E$52</definedName>
    <definedName name="_DEP08">'[2]BS+PL Booklet'!$G$52</definedName>
    <definedName name="_DEP09">'[1]P&amp;L'!$D$15</definedName>
    <definedName name="_DTT08">'[2]BS+PL Booklet'!$E$11</definedName>
    <definedName name="_xlnm._FilterDatabase" localSheetId="1" hidden="1">'Shpenzime te pazbritshme 14  '!$A$2:$M$2</definedName>
    <definedName name="_GAE08">'[2]BS+PL Booklet'!$G$51</definedName>
    <definedName name="_GAE09">'[2]BS+PL Booklet'!$E$51</definedName>
    <definedName name="_INV08">'[2]BS+PL Booklet'!$G$15</definedName>
    <definedName name="_INV09">'[2]BS+PL Booklet'!$E$15</definedName>
    <definedName name="_Key1" hidden="1">[3]PRODUKTE!#REF!</definedName>
    <definedName name="_Key2" hidden="1">[3]PRODUKTE!#REF!</definedName>
    <definedName name="_LTB08">'[2]BS+PL Booklet'!$G$27</definedName>
    <definedName name="_LTB09">'[2]BS+PL Booklet'!$E$27</definedName>
    <definedName name="_NFC08">'[1]P&amp;L'!$F$18</definedName>
    <definedName name="_NFC09">'[1]P&amp;L'!$D$18</definedName>
    <definedName name="_OOE08">'[2]BS+PL Booklet'!$G$48</definedName>
    <definedName name="_OOE09">'[2]BS+PL Booklet'!$E$48</definedName>
    <definedName name="_OOI08">'[2]BS+PL Booklet'!$G$47</definedName>
    <definedName name="_OOI09">'[2]BS+PL Booklet'!$E$47</definedName>
    <definedName name="_Order1" hidden="1">255</definedName>
    <definedName name="_Order2" hidden="1">255</definedName>
    <definedName name="_ORV08">'[2]BS+PL Booklet'!$G$43</definedName>
    <definedName name="_ORV09">'[2]BS+PL Booklet'!$E$43</definedName>
    <definedName name="_PBD08">'[2]BS+PL Booklet'!$G$49</definedName>
    <definedName name="_PBD09">'[2]BS+PL Booklet'!$E$49</definedName>
    <definedName name="_PPE08">'[2]BS+PL Booklet'!$G$7</definedName>
    <definedName name="_PPE09">'[2]BS+PL Booklet'!$E$7</definedName>
    <definedName name="_RTE08">'[2]BS+PL Booklet'!$G$23</definedName>
    <definedName name="_RTE09">'[2]BS+PL Booklet'!$E$23</definedName>
    <definedName name="_SHC08">'[2]BS+PL Booklet'!$G$22</definedName>
    <definedName name="_SHC09">'[2]BS+PL Booklet'!$E$22</definedName>
    <definedName name="_SME08">'[2]BS+PL Booklet'!$G$50</definedName>
    <definedName name="_SME09">'[2]BS+PL Booklet'!$E$50</definedName>
    <definedName name="_SUB08">'[2]BS+PL Booklet'!$G$9</definedName>
    <definedName name="_SUB09">'[2]BS+PL Booklet'!$E$9</definedName>
    <definedName name="_TOR08">'[2]BS+PL Booklet'!$G$16</definedName>
    <definedName name="_TOR09">'[2]BS+PL Booklet'!$E$16</definedName>
    <definedName name="_TR08">[1]BS!$F$15</definedName>
    <definedName name="_TR09">[1]BS!$D$15</definedName>
    <definedName name="_TRP08">'[2]BS+PL Booklet'!$G$32</definedName>
    <definedName name="_TRP09">'[2]BS+PL Booklet'!$E$32</definedName>
    <definedName name="a">#REF!</definedName>
    <definedName name="A_DM">#REF!</definedName>
    <definedName name="A_GRD">#REF!</definedName>
    <definedName name="A_ITL">#REF!</definedName>
    <definedName name="A_USD">#REF!</definedName>
    <definedName name="aaa">#REF!</definedName>
    <definedName name="Acc_Deprec_Mach">'[4]BS '!#REF!</definedName>
    <definedName name="Acc_Deprec_Veh">'[4]BS '!#REF!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dvertisment">#REF!</definedName>
    <definedName name="AdvPymt_Received_ALVACEM">'[4]BS '!#REF!</definedName>
    <definedName name="AdvPymtEmployee">#REF!+#REF!</definedName>
    <definedName name="AdvPymtSuppliers">#REF!+#REF!</definedName>
    <definedName name="ALL">#REF!</definedName>
    <definedName name="Amortiz">'[4]BS '!#REF!</definedName>
    <definedName name="ap">[5]INPUT!$AH$1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RA_Threshold">#REF!</definedName>
    <definedName name="_xlnm.Print_Area" localSheetId="0">'1-Pasqyra e Pozicioni Financiar'!$A$1:$D$116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sets">#REF!</definedName>
    <definedName name="b">#REF!</definedName>
    <definedName name="B_DM">#REF!</definedName>
    <definedName name="Balance_Sheet_as_on_28_February_1998">#REF!</definedName>
    <definedName name="BalanceSheetDates">#REF!</definedName>
    <definedName name="BG_Del" hidden="1">15</definedName>
    <definedName name="BG_Ins" hidden="1">4</definedName>
    <definedName name="BG_Mod" hidden="1">6</definedName>
    <definedName name="BILANCI_VALUTOR">#REF!</definedName>
    <definedName name="brd002_depo_contracts">#REF!</definedName>
    <definedName name="C0S8">'[2]BS+PL Booklet'!$G$44</definedName>
    <definedName name="CAPIND">IF([5]CAPITAL!XEU1=0,0,IF(RS=3,INDEX([5]IND!$B$6:$AN$17,MONTH([5]CAPITAL!XEU1),YEAR([5]CAPITAL!XEU1)-1969),INDEX([5]IND!$B$6:$AN$17,MONTH(ap),YEAR(ap)-1969)/INDEX([5]IND!$B$6:$AN$17,MONTH([5]CAPITAL!XEU1),YEAR([5]CAPITAL!XEU1)-1969)))</definedName>
    <definedName name="Capital">#REF!</definedName>
    <definedName name="Capitalized_L_Int_TGF">'[4]BS '!#REF!</definedName>
    <definedName name="Car_Insurance">#REF!</definedName>
    <definedName name="Car_Rent">#REF!</definedName>
    <definedName name="CASH08">'[2]BS+PL Booklet'!$G$17</definedName>
    <definedName name="CASH09">'[2]BS+PL Booklet'!$E$17</definedName>
    <definedName name="cc" hidden="1">{#N/A,#N/A,FALSE,"Aging Summary";#N/A,#N/A,FALSE,"Ratio Analysis";#N/A,#N/A,FALSE,"Test 120 Day Accts";#N/A,#N/A,FALSE,"Tickmarks"}</definedName>
    <definedName name="CementStock">#REF!</definedName>
    <definedName name="CIT">'[2]BS+PL Booklet'!$E$57</definedName>
    <definedName name="CLIENT">#REF!</definedName>
    <definedName name="ClientCr">#REF!</definedName>
    <definedName name="ClientDr">#REF!</definedName>
    <definedName name="COD023_balance_sheet_branch">#REF!</definedName>
    <definedName name="codeREF_A">#REF!</definedName>
    <definedName name="codeREF_B">#REF!</definedName>
    <definedName name="ColorNames">#REF!</definedName>
    <definedName name="Conferences">'[4] P&amp;L'!#REF!</definedName>
    <definedName name="ConstrProgress">#REF!,#REF!,#REF!,#REF!,#REF!</definedName>
    <definedName name="Conventions">#REF!</definedName>
    <definedName name="_xlnm.Criteria">#REF!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[5]INPUT!$AH$1</definedName>
    <definedName name="d">#REF!</definedName>
    <definedName name="data">#REF!</definedName>
    <definedName name="_xlnm.Database">#REF!</definedName>
    <definedName name="DateId_CY">#REF!</definedName>
    <definedName name="DateId_CYA">#REF!</definedName>
    <definedName name="DateId_INT">#REF!</definedName>
    <definedName name="DateId_PY">#REF!</definedName>
    <definedName name="DEFT08">'[2]BS+PL Booklet'!$G$58</definedName>
    <definedName name="DEFT09">'[2]BS+PL Booklet'!$E$58</definedName>
    <definedName name="Deprec_Lh">'[4]BS '!#REF!</definedName>
    <definedName name="Deprec_Mach">'[4]BS '!#REF!</definedName>
    <definedName name="Deprec_Veh">'[4]BS '!#REF!</definedName>
    <definedName name="descREF_A">#REF!</definedName>
    <definedName name="descREF_B">#REF!</definedName>
    <definedName name="dfgs">#REF!</definedName>
    <definedName name="Difference">#REF!</definedName>
    <definedName name="Disaggregations">#REF!</definedName>
    <definedName name="DM">#REF!</definedName>
    <definedName name="DM_USD">#REF!</definedName>
    <definedName name="Donation">#REF!</definedName>
    <definedName name="Emertimi_i_Kredive">#REF!</definedName>
    <definedName name="EmertimiKredive">#REF!</definedName>
    <definedName name="entries">#REF!</definedName>
    <definedName name="ER">[5]INPUT!$H$33</definedName>
    <definedName name="Ernst">#REF!</definedName>
    <definedName name="_xlnm.Extract">#REF!</definedName>
    <definedName name="ETGG">#REF!</definedName>
    <definedName name="EURO">#REF!</definedName>
    <definedName name="Evidenca_e_Gjendjes__Perdorimit_dhe_Shlyerjeve_te_Kreditit">#REF!</definedName>
    <definedName name="ewtYA">#REF!</definedName>
    <definedName name="f">#REF!</definedName>
    <definedName name="fff">#REF!</definedName>
    <definedName name="Financial">#REF!</definedName>
    <definedName name="FINCO08">'[2]BS+PL Booklet'!$G$55</definedName>
    <definedName name="FINCO09">'[2]BS+PL Booklet'!$E$55</definedName>
    <definedName name="Fines">#REF!</definedName>
    <definedName name="FINR08">'[2]BS+PL Booklet'!$G$54</definedName>
    <definedName name="FINR09">'[2]BS+PL Booklet'!$E$54</definedName>
    <definedName name="fixeur">[6]exch!$A$2</definedName>
    <definedName name="fixusd">[6]exch!$A$3</definedName>
    <definedName name="FONDET_E_VETA">#REF!</definedName>
    <definedName name="FOREX">INDEX([5]IND!$B$6:$AN$17,MONTH([5]INPUT!$AH$2),YEAR([5]INPUT!$AH$2)-1969)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Getout">'[7]Interest_income '!#REF!</definedName>
    <definedName name="gjj">#REF!</definedName>
    <definedName name="GLDFPDGB">#REF!</definedName>
    <definedName name="GRD_per_100">#REF!</definedName>
    <definedName name="GRD_USD">#REF!</definedName>
    <definedName name="Guarding">#REF!</definedName>
    <definedName name="GVGG">#REF!</definedName>
    <definedName name="House_Rent_Employee_Ireg">#REF!</definedName>
    <definedName name="Hydro_Water">#REF!</definedName>
    <definedName name="Hydro_Water_Ireg">#REF!</definedName>
    <definedName name="i">#REF!</definedName>
    <definedName name="ii">#REF!</definedName>
    <definedName name="In_Kind">#REF!</definedName>
    <definedName name="IncomeStatementDates">#REF!</definedName>
    <definedName name="INDEX">INDEX([5]IND!$B$6:$AN$17,MONTH(ap),YEAR(ap)-1969)/INDEX([5]IND!$B$6:$AN$17,MONTH([5]INPUT!$AH$2),YEAR([5]INPUT!$AH$2)-1969)</definedName>
    <definedName name="INTA08">'[2]BS+PL Booklet'!$G$8</definedName>
    <definedName name="INTA09">'[2]BS+PL Booklet'!$E$8</definedName>
    <definedName name="Internet">#REF!</definedName>
    <definedName name="Inventory">#REF!</definedName>
    <definedName name="INVES08">[1]BS!$F$10</definedName>
    <definedName name="INVES09">[1]BS!$D$10</definedName>
    <definedName name="ITL_per_1000">#REF!</definedName>
    <definedName name="ITL_USD">#REF!</definedName>
    <definedName name="k">[8]Parameters!$F$28</definedName>
    <definedName name="kliente">#REF!</definedName>
    <definedName name="KORREKTIMI_I_ZERAVE_JASHTE_BILANCIT">#REF!</definedName>
    <definedName name="Kredia_e_dhene_sipas_degeve_te_ekonomise">#REF!</definedName>
    <definedName name="L_Adjust">[9]Links!$H$1:$H$65536</definedName>
    <definedName name="L_AJE_Tot">[9]Links!$G$1:$G$65536</definedName>
    <definedName name="L_CY_Beg">[9]Links!$F$1:$F$65536</definedName>
    <definedName name="L_CY_End">[9]Links!$J$1:$J$65536</definedName>
    <definedName name="L_Int_Alvacim">#REF!</definedName>
    <definedName name="L_Int_EBRD">#REF!</definedName>
    <definedName name="L_Int_IFC">#REF!</definedName>
    <definedName name="L_PY_End">[9]Links!$K$1:$K$65536</definedName>
    <definedName name="L_RJE_Tot">[9]Links!$I$1:$I$65536</definedName>
    <definedName name="Legal">#REF!</definedName>
    <definedName name="Liabilities">#REF!</definedName>
    <definedName name="Loan_Alvacim">#REF!</definedName>
    <definedName name="Loan_EBRD">#REF!</definedName>
    <definedName name="Loan_IFC">#REF!</definedName>
    <definedName name="Mail">#REF!</definedName>
    <definedName name="Maintenance">#REF!</definedName>
    <definedName name="Monetary_Precision">#REF!</definedName>
    <definedName name="NAME">[5]INPUT!$H$7</definedName>
    <definedName name="Normat_Mesatare_Mujore_te_Interesave_per_pranim_Depozite_dhe_Dhenie_Kredie">#REF!</definedName>
    <definedName name="Office_Expense">#REF!</definedName>
    <definedName name="Office_Expense_Ireg">#REF!</definedName>
    <definedName name="Office_Rent">#REF!</definedName>
    <definedName name="ONCA08">'[2]BS+PL Booklet'!$G$10</definedName>
    <definedName name="ONCA09">'[2]BS+PL Booklet'!$E$10</definedName>
    <definedName name="OREV08">'[1]P&amp;L'!$F$7</definedName>
    <definedName name="OREV09">'[1]P&amp;L'!$D$7</definedName>
    <definedName name="Other_Exp">#REF!</definedName>
    <definedName name="pDelimiter">[10]Settings!#REF!</definedName>
    <definedName name="perigrafi_code">#REF!</definedName>
    <definedName name="Phone">#REF!</definedName>
    <definedName name="PLCY">"01.01.- "&amp; [5]INPUT!$AH$1</definedName>
    <definedName name="PLIP">"01.01.- "&amp; [5]INPUT!$AH$4</definedName>
    <definedName name="PLPY">[5]INPUT!$H$27</definedName>
    <definedName name="posoREF_A">#REF!</definedName>
    <definedName name="posoREF_B">#REF!</definedName>
    <definedName name="PROVA">#REF!</definedName>
    <definedName name="PurchCement">#REF!</definedName>
    <definedName name="PY">[5]INPUT!$AH$2</definedName>
    <definedName name="Q">#REF!</definedName>
    <definedName name="R_Factor">#REF!</definedName>
    <definedName name="RAPORTET_E_MJAFTUESHMERISE_SE_KAPITALIT">#REF!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IF('[5]LG RES'!XEL1=0,0,IF(RS=3,INDEX([5]IND!$B$6:$AN$17,MONTH('[5]LG RES'!XEL1),YEAR('[5]LG RES'!XEL1)-1969),INDEX([5]IND!$B$6:$AN$17,MONTH(ap),YEAR(ap)-1969)/INDEX([5]IND!$B$6:$AN$17,MONTH('[5]LG RES'!XEL1),YEAR('[5]LG RES'!XEL1)-1969)))</definedName>
    <definedName name="RS">[5]INPUT!$H$25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D">#REF!</definedName>
    <definedName name="Safety">#REF!</definedName>
    <definedName name="Salaries">#REF!</definedName>
    <definedName name="Salaries_CIP">'[4]BS '!#REF!</definedName>
    <definedName name="SALES08">'[2]BS+PL Booklet'!$G$42</definedName>
    <definedName name="SALES09">'[2]BS+PL Booklet'!$E$42</definedName>
    <definedName name="sd">#REF!</definedName>
    <definedName name="sdds">#REF!</definedName>
    <definedName name="sectionNames">#REF!</definedName>
    <definedName name="Securities_CIP">'[4] P&amp;L'!#REF!</definedName>
    <definedName name="SocialSecurities">#REF!</definedName>
    <definedName name="SocilaSecurities">#REF!</definedName>
    <definedName name="Software">'[4]BS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ubscription">#REF!</definedName>
    <definedName name="SupplierCr">#REF!</definedName>
    <definedName name="SupplierDr">#REF!</definedName>
    <definedName name="Taxes">#REF!</definedName>
    <definedName name="Taxes_Overpaid">'[4]BS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[11]Description!#REF!</definedName>
    <definedName name="TextRefCopy29">#REF!</definedName>
    <definedName name="TextRefCopy3">#REF!</definedName>
    <definedName name="TextRefCopy30">#REF!</definedName>
    <definedName name="TextRefCopy31">[12]Estimation!#REF!</definedName>
    <definedName name="TextRefCopy32">[12]Estimation!#REF!</definedName>
    <definedName name="TextRefCopy33">[12]Estimation!#REF!</definedName>
    <definedName name="TextRefCopy34">'[11]PBC Sep30.05'!#REF!</definedName>
    <definedName name="TextRefCopy38">'[11]PBC Sep30.05'!$AA$113</definedName>
    <definedName name="TextRefCopy4">#REF!</definedName>
    <definedName name="TextRefCopy45">[12]Estimation!#REF!</definedName>
    <definedName name="TextRefCopy47">[11]Description!$G$38</definedName>
    <definedName name="TextRefCopy48">[11]Description!$G$65</definedName>
    <definedName name="TextRefCopy5">#REF!</definedName>
    <definedName name="TextRefCopy51">[12]Estimation!#REF!</definedName>
    <definedName name="TextRefCopy52">[12]Estimation!#REF!</definedName>
    <definedName name="TextRefCopy53">[12]Estimation!#REF!</definedName>
    <definedName name="TextRefCopy54">[12]Estimation!#REF!</definedName>
    <definedName name="TextRefCopy55">[12]Estimation!#REF!</definedName>
    <definedName name="TextRefCopy56">[12]Estimation!#REF!</definedName>
    <definedName name="TextRefCopy57">[12]Estimation!#REF!</definedName>
    <definedName name="TextRefCopy58">[12]Estimation!#REF!</definedName>
    <definedName name="TextRefCopy59">[12]Estimation!#REF!</definedName>
    <definedName name="TextRefCopy6">#REF!</definedName>
    <definedName name="TextRefCopy60">'[7]Interest_income '!#REF!</definedName>
    <definedName name="TextRefCopy61">'[7]Interest_income '!#REF!</definedName>
    <definedName name="TextRefCopy62">'[7]Interest_income '!#REF!</definedName>
    <definedName name="TextRefCopy63">'[7]Interest_income '!#REF!</definedName>
    <definedName name="TextRefCopy64">'[7]Interest_income '!#REF!</definedName>
    <definedName name="TextRefCopy65">'[7]Interest_income '!#REF!</definedName>
    <definedName name="TextRefCopy66">'[7]Interest_income '!#REF!</definedName>
    <definedName name="TextRefCopy67">'[7]Interest_income '!#REF!</definedName>
    <definedName name="TextRefCopy68">'[7]Interest_income '!#REF!</definedName>
    <definedName name="TextRefCopy69">'[7]Interest_income '!#REF!</definedName>
    <definedName name="TextRefCopy7">#REF!</definedName>
    <definedName name="TextRefCopy70">'[7]Interest_income '!#REF!</definedName>
    <definedName name="TextRefCopy71">'[7]Interest_income '!#REF!</definedName>
    <definedName name="TextRefCopy76">'[7]Interest_income '!#REF!</definedName>
    <definedName name="TextRefCopy77">'[7]Interest_income '!#REF!</definedName>
    <definedName name="TextRefCopy78">'[7]Interest_income '!#REF!</definedName>
    <definedName name="TextRefCopy79">'[7]Interest_income '!#REF!</definedName>
    <definedName name="TextRefCopy8">#REF!</definedName>
    <definedName name="TextRefCopy80">'[7]Interest_income '!#REF!</definedName>
    <definedName name="TextRefCopy81">'[7]Interest_income '!#REF!</definedName>
    <definedName name="TextRefCopy82">'[7]Interest_income '!#REF!</definedName>
    <definedName name="TextRefCopy9">#REF!</definedName>
    <definedName name="TextRefCopyRangeCount" hidden="1">21</definedName>
    <definedName name="Threshold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raining">#REF!</definedName>
    <definedName name="Transport_Personel">#REF!</definedName>
    <definedName name="Travel">#REF!</definedName>
    <definedName name="Travel_irreg">#REF!</definedName>
    <definedName name="Trial_2014">#REF!</definedName>
    <definedName name="Trial_Balance_as_on_28_February_1998">#REF!</definedName>
    <definedName name="Trial_Balance_as_on_31_March_1998">#REF!</definedName>
    <definedName name="ttttt">#REF!</definedName>
    <definedName name="Unit">#REF!</definedName>
    <definedName name="Units">#REF!</definedName>
    <definedName name="USD">#REF!</definedName>
    <definedName name="USD_USD">#REF!</definedName>
    <definedName name="uu">#REF!</definedName>
    <definedName name="VATReceivable">#REF!,#REF!,#REF!</definedName>
    <definedName name="wrn.Aging._.and._.Trend._.Analysis." hidden="1">{#N/A,#N/A,FALSE,"Aging Summary";#N/A,#N/A,FALSE,"Ratio Analysis";#N/A,#N/A,FALSE,"Test 120 Day Accts";#N/A,#N/A,FALSE,"Tickmarks"}</definedName>
    <definedName name="WWS">#REF!</definedName>
    <definedName name="xe110soc">#REF!</definedName>
    <definedName name="xe180soc">#REF!</definedName>
    <definedName name="XREF_COLUMN_1" hidden="1">'[13]Test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">#REF!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  <definedName name="Zerat_e_aktivit">#REF!</definedName>
    <definedName name="Zerat_e_shpenzimeve">#REF!</definedName>
    <definedName name="Zerat_e_te_ardhurave">#REF!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34" i="20"/>
  <c r="C67"/>
  <c r="B69" i="17"/>
  <c r="B70" l="1"/>
  <c r="B46"/>
  <c r="H21" i="21" l="1"/>
  <c r="H34" l="1"/>
  <c r="H35" s="1"/>
  <c r="I27"/>
  <c r="K27" s="1"/>
  <c r="J35"/>
  <c r="G35"/>
  <c r="F35"/>
  <c r="E35"/>
  <c r="D35"/>
  <c r="C35"/>
  <c r="B35"/>
  <c r="I34"/>
  <c r="K34" s="1"/>
  <c r="I33"/>
  <c r="K33" s="1"/>
  <c r="I32"/>
  <c r="K32" s="1"/>
  <c r="I31"/>
  <c r="K31" s="1"/>
  <c r="J30"/>
  <c r="G30"/>
  <c r="F30"/>
  <c r="E30"/>
  <c r="D30"/>
  <c r="C30"/>
  <c r="B30"/>
  <c r="I29"/>
  <c r="K29" s="1"/>
  <c r="I28"/>
  <c r="K28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I14"/>
  <c r="K14" s="1"/>
  <c r="K13"/>
  <c r="I13"/>
  <c r="J12"/>
  <c r="J24" s="1"/>
  <c r="J37" s="1"/>
  <c r="H12"/>
  <c r="H24" s="1"/>
  <c r="G12"/>
  <c r="G24" s="1"/>
  <c r="G37" s="1"/>
  <c r="F12"/>
  <c r="F24" s="1"/>
  <c r="F37" s="1"/>
  <c r="D12"/>
  <c r="D24" s="1"/>
  <c r="D37" s="1"/>
  <c r="C12"/>
  <c r="C24" s="1"/>
  <c r="C37" s="1"/>
  <c r="B12"/>
  <c r="B24" s="1"/>
  <c r="K11"/>
  <c r="I11"/>
  <c r="I35" l="1"/>
  <c r="K35" s="1"/>
  <c r="H30"/>
  <c r="I30" s="1"/>
  <c r="K30" s="1"/>
  <c r="I22"/>
  <c r="K22" s="1"/>
  <c r="B37"/>
  <c r="E12"/>
  <c r="E24" s="1"/>
  <c r="E37" s="1"/>
  <c r="H37" l="1"/>
  <c r="I37" s="1"/>
  <c r="K37" s="1"/>
  <c r="I12"/>
  <c r="K12" s="1"/>
  <c r="I24"/>
  <c r="K24" s="1"/>
  <c r="E64" i="20" l="1"/>
  <c r="E49"/>
  <c r="E37"/>
  <c r="E66" l="1"/>
  <c r="E69" s="1"/>
  <c r="E72" s="1"/>
  <c r="D55" i="19"/>
  <c r="B55"/>
  <c r="D42"/>
  <c r="D47" s="1"/>
  <c r="D57" s="1"/>
  <c r="B42"/>
  <c r="B47" s="1"/>
  <c r="B57" s="1"/>
  <c r="D107" i="17" l="1"/>
  <c r="D109" s="1"/>
  <c r="D92"/>
  <c r="B92"/>
  <c r="D75"/>
  <c r="D94" s="1"/>
  <c r="D55"/>
  <c r="D33"/>
  <c r="D57" l="1"/>
  <c r="D11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  <c r="C64" i="20" l="1"/>
  <c r="C49" l="1"/>
  <c r="B107" i="17" l="1"/>
  <c r="B109" l="1"/>
  <c r="K40" i="21"/>
  <c r="B33" i="17"/>
  <c r="B75" l="1"/>
  <c r="B94" s="1"/>
  <c r="B111" s="1"/>
  <c r="C37" i="20" l="1"/>
  <c r="C66" s="1"/>
  <c r="C69" s="1"/>
  <c r="C72" s="1"/>
  <c r="B55" i="17" l="1"/>
  <c r="B57" s="1"/>
  <c r="B113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<sst xmlns="http://schemas.openxmlformats.org/spreadsheetml/2006/main" count="625" uniqueCount="428">
  <si>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</si>
  <si>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</si>
  <si>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</si>
  <si>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</si>
  <si>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</si>
  <si>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</si>
  <si>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</si>
  <si>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</si>
  <si>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</si>
  <si>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</si>
  <si>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</si>
  <si>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</si>
  <si>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</si>
  <si>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</si>
  <si>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</si>
  <si>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</si>
  <si>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</si>
  <si>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</si>
  <si>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</si>
  <si>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</si>
  <si>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</si>
  <si>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</si>
  <si>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</si>
  <si>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</si>
  <si>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</si>
  <si>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</si>
  <si>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</si>
  <si>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</si>
  <si>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</si>
  <si>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</si>
  <si>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</si>
  <si>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</si>
  <si>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</si>
  <si>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</si>
  <si>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</si>
  <si>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</si>
  <si>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</si>
  <si>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</si>
  <si>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</si>
  <si>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</si>
  <si>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</si>
  <si>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</si>
  <si>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</si>
  <si>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</si>
  <si>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</si>
  <si>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</si>
  <si>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</si>
  <si>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</si>
  <si>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</si>
  <si>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</si>
  <si>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</si>
  <si>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</si>
  <si>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</si>
  <si>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</si>
  <si>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</si>
  <si>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</si>
  <si>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</si>
  <si>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</si>
  <si>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</si>
  <si>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</si>
  <si>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</si>
  <si>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</si>
  <si>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</si>
  <si>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</si>
  <si>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</si>
  <si>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</si>
  <si>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</si>
  <si>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</si>
  <si>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</si>
  <si>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</si>
  <si>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</si>
  <si>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</si>
  <si>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</si>
  <si>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</si>
  <si>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</si>
  <si>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</si>
  <si>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</si>
  <si>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</si>
  <si>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</si>
  <si>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</si>
  <si>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</si>
  <si>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</si>
  <si>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</si>
  <si>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</si>
  <si>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</si>
  <si>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</si>
  <si>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</si>
  <si>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</si>
  <si>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</si>
  <si>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</si>
  <si>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</si>
  <si>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</si>
  <si>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</si>
  <si>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</si>
  <si>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</si>
  <si>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</si>
  <si>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</si>
  <si>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</si>
  <si>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</si>
  <si>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</si>
  <si>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</si>
  <si>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</si>
  <si>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</si>
  <si>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</si>
  <si>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</si>
  <si>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</si>
  <si>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</si>
  <si>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</si>
  <si>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</si>
  <si>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</si>
  <si>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</si>
  <si>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</si>
  <si>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</si>
  <si>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</si>
  <si>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</si>
  <si>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</si>
  <si>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</si>
  <si>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</si>
  <si>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</si>
  <si>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</si>
  <si>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</si>
  <si>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</si>
  <si>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</si>
  <si>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</si>
  <si>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</si>
  <si>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</si>
  <si>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</si>
  <si>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</si>
  <si>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</si>
  <si>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</si>
  <si>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</si>
  <si>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</si>
  <si>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</si>
  <si>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</si>
  <si>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</si>
  <si>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</si>
  <si>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</si>
  <si>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</si>
  <si>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</si>
  <si>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</si>
  <si>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</si>
  <si>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</si>
  <si>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</si>
  <si>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</si>
  <si>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</si>
  <si>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</si>
  <si>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</si>
  <si>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</si>
  <si>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</si>
  <si>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</si>
  <si>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</si>
  <si>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</si>
  <si>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</si>
  <si>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</si>
  <si>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</si>
  <si>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</si>
  <si>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</si>
  <si>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</si>
  <si>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</si>
  <si>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</si>
  <si>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</si>
  <si>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</si>
  <si>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</si>
  <si>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</si>
  <si>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</si>
  <si>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</si>
  <si>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</si>
  <si>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</si>
  <si>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</si>
  <si>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</si>
  <si>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</si>
  <si>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</si>
  <si>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</si>
  <si>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</si>
  <si>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</si>
  <si>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</si>
  <si>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</si>
  <si>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</si>
  <si>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</si>
  <si>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</si>
  <si>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</si>
  <si>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</si>
  <si>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</si>
  <si>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</si>
  <si>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</si>
  <si>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</si>
  <si>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</si>
  <si>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</si>
  <si>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</si>
  <si>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</si>
  <si>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</si>
  <si>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</si>
  <si>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</si>
  <si>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</si>
  <si>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</si>
  <si>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</si>
  <si>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</si>
  <si>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</si>
  <si>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</si>
  <si>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</si>
  <si>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</si>
  <si>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</si>
  <si>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</si>
  <si>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</si>
  <si>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</si>
  <si>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</si>
  <si>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</si>
  <si>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</si>
  <si>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</si>
  <si>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</si>
  <si>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</si>
  <si>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</si>
  <si>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</si>
  <si>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</si>
  <si>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</si>
  <si>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</si>
  <si>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</si>
  <si>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</si>
  <si>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</si>
  <si>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</si>
  <si>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</si>
  <si>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</si>
  <si>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</si>
  <si>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</si>
  <si>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</si>
  <si>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</si>
  <si>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</si>
  <si>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</si>
  <si>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</si>
  <si>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</si>
  <si>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</si>
  <si>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</si>
  <si>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</si>
  <si>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</si>
  <si>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</si>
  <si>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</si>
  <si>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</si>
  <si>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</si>
  <si>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</si>
  <si>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</si>
  <si>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</si>
  <si>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</si>
  <si>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</si>
  <si>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</si>
  <si>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</si>
  <si>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</si>
  <si>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</si>
  <si>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</si>
  <si>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</si>
  <si>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</si>
  <si>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</si>
  <si>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</si>
  <si>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</si>
  <si>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</si>
  <si>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</si>
  <si>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</si>
  <si>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</si>
  <si>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</si>
  <si>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</si>
  <si>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</si>
  <si>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</si>
  <si>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</si>
  <si>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</si>
  <si>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</si>
  <si>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</si>
  <si>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</si>
  <si>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</si>
  <si>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</si>
  <si>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</si>
  <si>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</si>
  <si>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</si>
  <si>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</si>
  <si>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</si>
  <si>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</si>
  <si>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</si>
  <si>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</si>
  <si>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</si>
  <si>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</si>
  <si>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</si>
  <si>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</si>
  <si>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</si>
  <si>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</si>
  <si>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</si>
  <si>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</si>
  <si>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</si>
  <si>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</si>
  <si>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</si>
  <si>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</si>
  <si>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</si>
  <si>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</si>
  <si>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</si>
  <si>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</si>
  <si>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</si>
  <si>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</si>
  <si>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</si>
  <si>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</si>
  <si>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</si>
  <si>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</si>
  <si>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2019</t>
  </si>
  <si>
    <t>Albanian Green Energy</t>
  </si>
  <si>
    <t>NIPT  K71624027U</t>
  </si>
  <si>
    <t>NIPT K71624027U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</si>
  <si>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</si>
  <si>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</si>
  <si>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</si>
  <si>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</si>
  <si>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</si>
  <si>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</si>
  <si>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</si>
  <si>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</si>
  <si>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</si>
  <si>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</si>
  <si>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</si>
  <si>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</si>
  <si>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</si>
  <si>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</si>
  <si>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</si>
  <si>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</si>
  <si>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</si>
  <si>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</si>
  <si>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</si>
  <si>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</si>
  <si>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</si>
  <si>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</si>
  <si>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</si>
  <si>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</si>
  <si>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</si>
  <si>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</si>
  <si>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</si>
  <si>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</si>
  <si>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</si>
  <si>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</si>
  <si>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</si>
  <si>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</si>
  <si>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</si>
  <si>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</si>
  <si>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</si>
  <si>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</si>
  <si>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</si>
  <si>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</si>
  <si>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</si>
  <si>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</si>
  <si>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</si>
  <si>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</si>
  <si>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</si>
  <si>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</si>
  <si>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</si>
  <si>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</si>
  <si>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</si>
  <si>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</si>
  <si>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</si>
  <si>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</si>
  <si>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</si>
  <si>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</si>
  <si>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</si>
  <si>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</si>
  <si>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</si>
  <si>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</si>
  <si>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</si>
  <si>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</si>
  <si>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</si>
  <si>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</si>
  <si>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</si>
  <si>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</si>
  <si>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</si>
  <si>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</si>
  <si>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</si>
  <si>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</si>
  <si>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(rritje /renie ne shpenzime te shtyra)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</si>
  <si>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</si>
  <si>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</si>
  <si>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</si>
  <si>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</si>
  <si>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</si>
  <si>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</si>
  <si>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</si>
  <si>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</si>
  <si>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</si>
  <si>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</si>
  <si>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</si>
  <si>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</si>
  <si>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</si>
  <si>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</si>
  <si>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</si>
  <si>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</si>
  <si>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</si>
  <si>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</si>
  <si>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</si>
  <si>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</si>
  <si>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</si>
  <si>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</si>
  <si>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</si>
  <si>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</si>
  <si>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</si>
  <si>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</si>
  <si>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</si>
  <si>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</si>
  <si>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</si>
  <si>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</si>
  <si>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</si>
  <si>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</si>
  <si>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</si>
  <si>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</si>
  <si>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</si>
  <si>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</si>
  <si>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</si>
  <si>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</si>
  <si>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</si>
  <si>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</si>
  <si>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</si>
  <si>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</si>
  <si>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</si>
  <si>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</si>
  <si>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</si>
  <si>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</si>
  <si>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</si>
  <si>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</si>
  <si>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</si>
  <si>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</si>
  <si>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</si>
  <si>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</si>
  <si>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</si>
  <si>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(transferimi ne rezerva ligjore dhe te tjera)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</si>
  <si>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</si>
  <si>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</si>
  <si>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</si>
  <si>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Pasqyrat financiare te vitit 2020</t>
  </si>
  <si>
    <t>Pasqyrat financiare te vitit 2021</t>
  </si>
</sst>
</file>

<file path=xl/styles.xml><?xml version="1.0" encoding="utf-8"?>
<styleSheet xmlns="http://schemas.openxmlformats.org/spreadsheetml/2006/main">
  <numFmts count="3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[$-409]dd/mmm/yy;@"/>
    <numFmt numFmtId="184" formatCode="_(* #,##0.0_);_(* \(#,##0.0\);_(* &quot;-&quot;??_);_(@_)"/>
    <numFmt numFmtId="185" formatCode="0.0%"/>
    <numFmt numFmtId="186" formatCode="_([$€-2]* #,##0.00_);_([$€-2]* \(#,##0.00\);_([$€-2]* &quot;-&quot;??_)"/>
    <numFmt numFmtId="187" formatCode="0%_);\(0%\)"/>
    <numFmt numFmtId="188" formatCode="_-* #,##0\ &quot;DM&quot;_-;\-* #,##0\ &quot;DM&quot;_-;_-* &quot;-&quot;\ &quot;DM&quot;_-;_-@_-"/>
    <numFmt numFmtId="189" formatCode="_-* #,##0.00\ &quot;DM&quot;_-;\-* #,##0.00\ &quot;DM&quot;_-;_-* &quot;-&quot;??\ &quot;DM&quot;_-;_-@_-"/>
  </numFmts>
  <fonts count="20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sz val="1"/>
      <name val="Arial"/>
      <family val="2"/>
      <charset val="204"/>
    </font>
    <font>
      <sz val="12"/>
      <name val="Arial CE"/>
      <charset val="238"/>
    </font>
    <font>
      <b/>
      <sz val="10"/>
      <color indexed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24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20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7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3" applyNumberFormat="0" applyFill="0" applyAlignment="0" applyProtection="0"/>
    <xf numFmtId="0" fontId="161" fillId="0" borderId="5" applyNumberFormat="0" applyFill="0" applyAlignment="0" applyProtection="0"/>
    <xf numFmtId="0" fontId="148" fillId="0" borderId="22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1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7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9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4" fillId="0" borderId="0"/>
    <xf numFmtId="0" fontId="3" fillId="0" borderId="0"/>
    <xf numFmtId="0" fontId="15" fillId="0" borderId="0"/>
    <xf numFmtId="0" fontId="2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83" fontId="24" fillId="0" borderId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65" fontId="198" fillId="0" borderId="0" applyFont="0" applyFill="0" applyBorder="0" applyAlignment="0" applyProtection="0"/>
    <xf numFmtId="185" fontId="14" fillId="0" borderId="0" applyFont="0" applyFill="0" applyBorder="0" applyAlignment="0" applyProtection="0"/>
    <xf numFmtId="14" fontId="199" fillId="64" borderId="27">
      <alignment horizontal="center" vertical="center" wrapText="1"/>
    </xf>
    <xf numFmtId="0" fontId="4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4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2" fillId="0" borderId="0"/>
    <xf numFmtId="0" fontId="2" fillId="0" borderId="0"/>
    <xf numFmtId="0" fontId="2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2" fillId="0" borderId="0"/>
    <xf numFmtId="0" fontId="198" fillId="0" borderId="0"/>
    <xf numFmtId="0" fontId="198" fillId="0" borderId="0"/>
    <xf numFmtId="183" fontId="2" fillId="0" borderId="0"/>
    <xf numFmtId="183" fontId="2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5" fillId="0" borderId="0"/>
    <xf numFmtId="0" fontId="14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200" fillId="0" borderId="0"/>
    <xf numFmtId="0" fontId="200" fillId="0" borderId="0"/>
    <xf numFmtId="0" fontId="198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0" fontId="198" fillId="0" borderId="0"/>
    <xf numFmtId="186" fontId="14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01" fillId="0" borderId="0"/>
    <xf numFmtId="187" fontId="1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02" fillId="0" borderId="0" applyFill="0" applyBorder="0" applyProtection="0">
      <alignment horizontal="left" vertical="top"/>
    </xf>
    <xf numFmtId="188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5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67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4" fillId="0" borderId="0" xfId="5403" applyNumberFormat="1" applyFont="1" applyFill="1" applyBorder="1" applyAlignment="1" applyProtection="1"/>
    <xf numFmtId="167" fontId="154" fillId="34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74" fillId="34" borderId="0" xfId="5403" applyNumberFormat="1" applyFont="1" applyFill="1" applyBorder="1" applyAlignment="1" applyProtection="1"/>
    <xf numFmtId="167" fontId="174" fillId="0" borderId="0" xfId="5403" applyNumberFormat="1" applyFont="1" applyFill="1" applyBorder="1" applyAlignment="1" applyProtection="1"/>
    <xf numFmtId="167" fontId="167" fillId="34" borderId="0" xfId="5403" applyNumberFormat="1" applyFont="1" applyFill="1" applyBorder="1" applyAlignment="1" applyProtection="1"/>
    <xf numFmtId="182" fontId="152" fillId="0" borderId="0" xfId="3641" applyNumberFormat="1" applyFont="1" applyFill="1" applyBorder="1" applyAlignment="1" applyProtection="1"/>
    <xf numFmtId="14" fontId="178" fillId="0" borderId="0" xfId="3275" applyNumberFormat="1" applyFont="1" applyFill="1" applyBorder="1" applyAlignment="1">
      <alignment horizontal="center" vertical="center"/>
    </xf>
    <xf numFmtId="0" fontId="178" fillId="0" borderId="0" xfId="3275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8" fillId="0" borderId="0" xfId="3506" applyNumberFormat="1" applyFont="1" applyFill="1" applyBorder="1" applyAlignment="1">
      <alignment horizontal="center" vertical="center"/>
    </xf>
    <xf numFmtId="0" fontId="178" fillId="0" borderId="0" xfId="3506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horizontal="center" vertical="center"/>
    </xf>
    <xf numFmtId="0" fontId="179" fillId="0" borderId="0" xfId="0" applyNumberFormat="1" applyFont="1" applyFill="1" applyBorder="1" applyAlignment="1" applyProtection="1"/>
    <xf numFmtId="3" fontId="182" fillId="0" borderId="0" xfId="0" applyNumberFormat="1" applyFont="1" applyBorder="1" applyAlignment="1">
      <alignment vertical="center"/>
    </xf>
    <xf numFmtId="0" fontId="181" fillId="0" borderId="0" xfId="3275" applyFont="1" applyFill="1" applyBorder="1" applyAlignment="1">
      <alignment horizontal="left" vertical="center"/>
    </xf>
    <xf numFmtId="0" fontId="183" fillId="0" borderId="0" xfId="0" applyFont="1"/>
    <xf numFmtId="0" fontId="184" fillId="0" borderId="0" xfId="0" applyNumberFormat="1" applyFont="1" applyFill="1" applyBorder="1" applyAlignment="1" applyProtection="1">
      <alignment wrapText="1"/>
    </xf>
    <xf numFmtId="37" fontId="183" fillId="0" borderId="0" xfId="0" applyNumberFormat="1" applyFont="1"/>
    <xf numFmtId="0" fontId="179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 applyAlignment="1">
      <alignment vertical="center"/>
    </xf>
    <xf numFmtId="0" fontId="181" fillId="0" borderId="0" xfId="3275" applyFont="1" applyFill="1" applyBorder="1" applyAlignment="1">
      <alignment vertical="center"/>
    </xf>
    <xf numFmtId="0" fontId="183" fillId="0" borderId="0" xfId="0" applyFont="1" applyBorder="1"/>
    <xf numFmtId="37" fontId="183" fillId="0" borderId="0" xfId="0" applyNumberFormat="1" applyFont="1" applyBorder="1"/>
    <xf numFmtId="0" fontId="180" fillId="0" borderId="0" xfId="0" applyFont="1" applyBorder="1" applyAlignment="1"/>
    <xf numFmtId="0" fontId="186" fillId="0" borderId="0" xfId="3506" applyNumberFormat="1" applyFont="1" applyFill="1" applyBorder="1" applyAlignment="1">
      <alignment vertical="center"/>
    </xf>
    <xf numFmtId="37" fontId="181" fillId="0" borderId="26" xfId="0" applyNumberFormat="1" applyFont="1" applyBorder="1" applyAlignment="1">
      <alignment vertical="center"/>
    </xf>
    <xf numFmtId="37" fontId="181" fillId="0" borderId="0" xfId="0" applyNumberFormat="1" applyFont="1" applyBorder="1" applyAlignment="1">
      <alignment vertical="center"/>
    </xf>
    <xf numFmtId="0" fontId="187" fillId="0" borderId="0" xfId="0" applyFont="1"/>
    <xf numFmtId="0" fontId="188" fillId="0" borderId="0" xfId="0" applyFont="1"/>
    <xf numFmtId="37" fontId="187" fillId="0" borderId="26" xfId="0" applyNumberFormat="1" applyFont="1" applyBorder="1"/>
    <xf numFmtId="37" fontId="187" fillId="0" borderId="0" xfId="0" applyNumberFormat="1" applyFont="1" applyBorder="1"/>
    <xf numFmtId="37" fontId="183" fillId="0" borderId="0" xfId="0" applyNumberFormat="1" applyFont="1" applyFill="1"/>
    <xf numFmtId="37" fontId="183" fillId="0" borderId="0" xfId="0" applyNumberFormat="1" applyFont="1" applyFill="1" applyBorder="1"/>
    <xf numFmtId="37" fontId="183" fillId="61" borderId="0" xfId="0" applyNumberFormat="1" applyFont="1" applyFill="1"/>
    <xf numFmtId="0" fontId="185" fillId="0" borderId="0" xfId="0" applyNumberFormat="1" applyFont="1" applyFill="1" applyBorder="1" applyAlignment="1" applyProtection="1">
      <alignment horizontal="left" wrapText="1" indent="2"/>
    </xf>
    <xf numFmtId="37" fontId="181" fillId="0" borderId="16" xfId="0" applyNumberFormat="1" applyFont="1" applyFill="1" applyBorder="1" applyAlignment="1">
      <alignment vertical="center"/>
    </xf>
    <xf numFmtId="37" fontId="181" fillId="0" borderId="0" xfId="0" applyNumberFormat="1" applyFont="1" applyFill="1" applyBorder="1" applyAlignment="1">
      <alignment vertical="center"/>
    </xf>
    <xf numFmtId="37" fontId="181" fillId="0" borderId="15" xfId="0" applyNumberFormat="1" applyFont="1" applyFill="1" applyBorder="1" applyAlignment="1">
      <alignment vertical="center"/>
    </xf>
    <xf numFmtId="0" fontId="179" fillId="0" borderId="0" xfId="0" applyNumberFormat="1" applyFont="1" applyFill="1" applyBorder="1" applyAlignment="1" applyProtection="1">
      <alignment vertical="top" wrapText="1"/>
    </xf>
    <xf numFmtId="37" fontId="187" fillId="0" borderId="0" xfId="0" applyNumberFormat="1" applyFont="1"/>
    <xf numFmtId="0" fontId="187" fillId="0" borderId="0" xfId="6595" applyFont="1"/>
    <xf numFmtId="0" fontId="176" fillId="0" borderId="0" xfId="6595" applyNumberFormat="1" applyFont="1" applyFill="1" applyBorder="1" applyAlignment="1" applyProtection="1">
      <alignment horizontal="center"/>
    </xf>
    <xf numFmtId="0" fontId="176" fillId="0" borderId="0" xfId="6595" applyNumberFormat="1" applyFont="1" applyFill="1" applyBorder="1" applyAlignment="1" applyProtection="1"/>
    <xf numFmtId="0" fontId="188" fillId="0" borderId="0" xfId="6595" applyFont="1"/>
    <xf numFmtId="0" fontId="183" fillId="0" borderId="0" xfId="6595" applyFont="1" applyAlignment="1"/>
    <xf numFmtId="3" fontId="181" fillId="0" borderId="0" xfId="6595" applyNumberFormat="1" applyFont="1" applyBorder="1" applyAlignment="1">
      <alignment horizontal="center" vertical="center"/>
    </xf>
    <xf numFmtId="3" fontId="181" fillId="0" borderId="0" xfId="6595" applyNumberFormat="1" applyFont="1" applyFill="1" applyBorder="1" applyAlignment="1">
      <alignment horizontal="center" vertical="center"/>
    </xf>
    <xf numFmtId="0" fontId="192" fillId="0" borderId="0" xfId="6595" applyFont="1" applyBorder="1" applyAlignment="1">
      <alignment vertical="center"/>
    </xf>
    <xf numFmtId="0" fontId="183" fillId="0" borderId="0" xfId="6595" applyFont="1"/>
    <xf numFmtId="0" fontId="183" fillId="0" borderId="0" xfId="6595" applyFont="1" applyBorder="1"/>
    <xf numFmtId="0" fontId="183" fillId="0" borderId="0" xfId="6595" applyFont="1" applyFill="1"/>
    <xf numFmtId="0" fontId="179" fillId="0" borderId="0" xfId="6595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83" fillId="0" borderId="0" xfId="6595" applyNumberFormat="1" applyFont="1" applyBorder="1" applyAlignment="1">
      <alignment horizontal="right"/>
    </xf>
    <xf numFmtId="0" fontId="193" fillId="0" borderId="0" xfId="6595" applyNumberFormat="1" applyFont="1" applyFill="1" applyBorder="1" applyAlignment="1" applyProtection="1"/>
    <xf numFmtId="0" fontId="185" fillId="0" borderId="0" xfId="6595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5" fillId="34" borderId="0" xfId="6595" applyNumberFormat="1" applyFont="1" applyFill="1" applyBorder="1" applyAlignment="1" applyProtection="1"/>
    <xf numFmtId="37" fontId="183" fillId="0" borderId="0" xfId="6595" applyNumberFormat="1" applyFont="1" applyFill="1" applyBorder="1" applyAlignment="1">
      <alignment horizontal="right"/>
    </xf>
    <xf numFmtId="0" fontId="179" fillId="62" borderId="0" xfId="6595" applyNumberFormat="1" applyFont="1" applyFill="1" applyBorder="1" applyAlignment="1" applyProtection="1">
      <alignment wrapText="1"/>
    </xf>
    <xf numFmtId="37" fontId="187" fillId="0" borderId="26" xfId="6595" applyNumberFormat="1" applyFont="1" applyBorder="1" applyAlignment="1">
      <alignment horizontal="right"/>
    </xf>
    <xf numFmtId="37" fontId="187" fillId="0" borderId="0" xfId="6595" applyNumberFormat="1" applyFont="1" applyBorder="1" applyAlignment="1">
      <alignment horizontal="right"/>
    </xf>
    <xf numFmtId="37" fontId="187" fillId="0" borderId="0" xfId="6595" applyNumberFormat="1" applyFont="1" applyFill="1" applyBorder="1" applyAlignment="1">
      <alignment horizontal="right"/>
    </xf>
    <xf numFmtId="37" fontId="187" fillId="0" borderId="26" xfId="6595" applyNumberFormat="1" applyFont="1" applyFill="1" applyBorder="1" applyAlignment="1">
      <alignment horizontal="right"/>
    </xf>
    <xf numFmtId="0" fontId="179" fillId="0" borderId="16" xfId="6595" applyNumberFormat="1" applyFont="1" applyFill="1" applyBorder="1" applyAlignment="1" applyProtection="1">
      <alignment wrapText="1"/>
    </xf>
    <xf numFmtId="37" fontId="183" fillId="0" borderId="16" xfId="6595" applyNumberFormat="1" applyFont="1" applyBorder="1" applyAlignment="1">
      <alignment horizontal="right"/>
    </xf>
    <xf numFmtId="37" fontId="183" fillId="0" borderId="0" xfId="6595" applyNumberFormat="1" applyFont="1" applyFill="1" applyAlignment="1">
      <alignment horizontal="right"/>
    </xf>
    <xf numFmtId="0" fontId="179" fillId="0" borderId="0" xfId="6596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4" fillId="61" borderId="0" xfId="215" applyNumberFormat="1" applyFont="1" applyFill="1" applyBorder="1" applyAlignment="1" applyProtection="1">
      <alignment horizontal="right" wrapText="1"/>
    </xf>
    <xf numFmtId="0" fontId="177" fillId="0" borderId="0" xfId="6597" applyFont="1" applyFill="1" applyAlignment="1">
      <alignment horizontal="center"/>
    </xf>
    <xf numFmtId="0" fontId="177" fillId="0" borderId="0" xfId="6597" applyFont="1" applyAlignment="1">
      <alignment horizontal="center"/>
    </xf>
    <xf numFmtId="0" fontId="185" fillId="62" borderId="0" xfId="6595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81" fillId="0" borderId="26" xfId="6596" applyNumberFormat="1" applyFont="1" applyBorder="1" applyAlignment="1">
      <alignment horizontal="right" vertical="center"/>
    </xf>
    <xf numFmtId="37" fontId="181" fillId="0" borderId="0" xfId="6596" applyNumberFormat="1" applyFont="1" applyBorder="1" applyAlignment="1">
      <alignment horizontal="right" vertical="center"/>
    </xf>
    <xf numFmtId="0" fontId="184" fillId="0" borderId="0" xfId="6596" applyNumberFormat="1" applyFont="1" applyFill="1" applyBorder="1" applyAlignment="1" applyProtection="1">
      <alignment wrapText="1"/>
    </xf>
    <xf numFmtId="37" fontId="183" fillId="0" borderId="0" xfId="6596" applyNumberFormat="1" applyFont="1" applyAlignment="1">
      <alignment horizontal="right"/>
    </xf>
    <xf numFmtId="37" fontId="183" fillId="0" borderId="0" xfId="6596" applyNumberFormat="1" applyFont="1" applyBorder="1" applyAlignment="1">
      <alignment horizontal="right"/>
    </xf>
    <xf numFmtId="37" fontId="187" fillId="0" borderId="16" xfId="6596" applyNumberFormat="1" applyFont="1" applyFill="1" applyBorder="1" applyAlignment="1">
      <alignment horizontal="right"/>
    </xf>
    <xf numFmtId="37" fontId="187" fillId="0" borderId="0" xfId="6596" applyNumberFormat="1" applyFont="1" applyFill="1" applyBorder="1" applyAlignment="1">
      <alignment horizontal="right"/>
    </xf>
    <xf numFmtId="0" fontId="193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Alignment="1">
      <alignment horizontal="center" vertical="center"/>
    </xf>
    <xf numFmtId="0" fontId="177" fillId="0" borderId="0" xfId="6597" applyFont="1" applyAlignment="1">
      <alignment horizontal="center" vertical="center"/>
    </xf>
    <xf numFmtId="0" fontId="177" fillId="0" borderId="0" xfId="6597" applyFont="1" applyAlignment="1">
      <alignment vertical="center"/>
    </xf>
    <xf numFmtId="0" fontId="178" fillId="0" borderId="0" xfId="3275" applyFont="1"/>
    <xf numFmtId="0" fontId="178" fillId="0" borderId="0" xfId="3275" applyFont="1" applyAlignment="1">
      <alignment horizontal="center"/>
    </xf>
    <xf numFmtId="0" fontId="178" fillId="0" borderId="0" xfId="3275" applyFont="1" applyFill="1" applyAlignment="1">
      <alignment horizontal="center"/>
    </xf>
    <xf numFmtId="38" fontId="183" fillId="0" borderId="0" xfId="6595" applyNumberFormat="1" applyFont="1"/>
    <xf numFmtId="38" fontId="183" fillId="0" borderId="0" xfId="6595" applyNumberFormat="1" applyFont="1" applyBorder="1"/>
    <xf numFmtId="0" fontId="184" fillId="0" borderId="0" xfId="6595" applyNumberFormat="1" applyFont="1" applyFill="1" applyBorder="1" applyAlignment="1" applyProtection="1">
      <alignment wrapText="1"/>
    </xf>
    <xf numFmtId="37" fontId="183" fillId="0" borderId="0" xfId="6595" applyNumberFormat="1" applyFont="1"/>
    <xf numFmtId="37" fontId="183" fillId="0" borderId="0" xfId="6595" applyNumberFormat="1" applyFont="1" applyBorder="1"/>
    <xf numFmtId="0" fontId="185" fillId="0" borderId="0" xfId="6595" applyNumberFormat="1" applyFont="1" applyFill="1" applyBorder="1" applyAlignment="1" applyProtection="1">
      <alignment wrapText="1"/>
    </xf>
    <xf numFmtId="0" fontId="184" fillId="0" borderId="0" xfId="6595" applyNumberFormat="1" applyFont="1" applyFill="1" applyBorder="1" applyAlignment="1" applyProtection="1">
      <alignment horizontal="left" wrapText="1" indent="2"/>
    </xf>
    <xf numFmtId="0" fontId="184" fillId="0" borderId="0" xfId="6595" applyNumberFormat="1" applyFont="1" applyFill="1" applyBorder="1" applyAlignment="1" applyProtection="1">
      <alignment horizontal="left" indent="2"/>
    </xf>
    <xf numFmtId="37" fontId="183" fillId="0" borderId="0" xfId="6595" applyNumberFormat="1" applyFont="1" applyFill="1" applyBorder="1"/>
    <xf numFmtId="37" fontId="183" fillId="0" borderId="0" xfId="6595" applyNumberFormat="1" applyFont="1" applyFill="1"/>
    <xf numFmtId="37" fontId="187" fillId="0" borderId="26" xfId="6595" applyNumberFormat="1" applyFont="1" applyBorder="1"/>
    <xf numFmtId="37" fontId="187" fillId="0" borderId="0" xfId="6595" applyNumberFormat="1" applyFont="1" applyBorder="1"/>
    <xf numFmtId="0" fontId="179" fillId="0" borderId="0" xfId="3275" applyFont="1" applyFill="1" applyAlignment="1">
      <alignment vertical="top" wrapText="1"/>
    </xf>
    <xf numFmtId="37" fontId="187" fillId="0" borderId="15" xfId="6595" applyNumberFormat="1" applyFont="1" applyBorder="1"/>
    <xf numFmtId="0" fontId="184" fillId="0" borderId="0" xfId="6595" applyNumberFormat="1" applyFont="1" applyFill="1" applyBorder="1" applyAlignment="1" applyProtection="1">
      <alignment horizontal="left" wrapText="1"/>
    </xf>
    <xf numFmtId="0" fontId="179" fillId="61" borderId="0" xfId="6595" applyNumberFormat="1" applyFont="1" applyFill="1" applyBorder="1" applyAlignment="1" applyProtection="1">
      <alignment horizontal="left" wrapText="1"/>
    </xf>
    <xf numFmtId="37" fontId="187" fillId="61" borderId="16" xfId="6595" applyNumberFormat="1" applyFont="1" applyFill="1" applyBorder="1"/>
    <xf numFmtId="37" fontId="187" fillId="61" borderId="0" xfId="6595" applyNumberFormat="1" applyFont="1" applyFill="1" applyBorder="1"/>
    <xf numFmtId="1" fontId="186" fillId="0" borderId="0" xfId="3506" applyNumberFormat="1" applyFont="1" applyFill="1" applyBorder="1" applyAlignment="1">
      <alignment vertical="center"/>
    </xf>
    <xf numFmtId="0" fontId="183" fillId="0" borderId="0" xfId="6596" applyFont="1"/>
    <xf numFmtId="0" fontId="188" fillId="0" borderId="0" xfId="6596" applyFont="1"/>
    <xf numFmtId="0" fontId="179" fillId="0" borderId="0" xfId="6596" applyNumberFormat="1" applyFont="1" applyFill="1" applyBorder="1" applyAlignment="1" applyProtection="1">
      <alignment horizontal="center" wrapText="1"/>
    </xf>
    <xf numFmtId="0" fontId="179" fillId="0" borderId="0" xfId="6598" applyFont="1" applyFill="1" applyBorder="1"/>
    <xf numFmtId="0" fontId="183" fillId="0" borderId="0" xfId="6596" applyFont="1" applyBorder="1"/>
    <xf numFmtId="0" fontId="184" fillId="0" borderId="0" xfId="6596" applyNumberFormat="1" applyFont="1" applyFill="1" applyBorder="1" applyAlignment="1" applyProtection="1"/>
    <xf numFmtId="0" fontId="179" fillId="0" borderId="0" xfId="6596" applyNumberFormat="1" applyFont="1" applyFill="1" applyBorder="1" applyAlignment="1" applyProtection="1">
      <alignment horizontal="right" wrapText="1"/>
    </xf>
    <xf numFmtId="0" fontId="184" fillId="0" borderId="0" xfId="6598" applyFont="1" applyFill="1" applyBorder="1"/>
    <xf numFmtId="37" fontId="184" fillId="0" borderId="0" xfId="6599" applyNumberFormat="1" applyFont="1" applyBorder="1" applyAlignment="1">
      <alignment horizontal="right"/>
    </xf>
    <xf numFmtId="37" fontId="184" fillId="0" borderId="0" xfId="6599" applyNumberFormat="1" applyFont="1" applyFill="1" applyBorder="1" applyAlignment="1" applyProtection="1">
      <alignment horizontal="right" wrapText="1"/>
    </xf>
    <xf numFmtId="0" fontId="194" fillId="0" borderId="0" xfId="6596" applyNumberFormat="1" applyFont="1" applyFill="1" applyBorder="1" applyAlignment="1" applyProtection="1">
      <alignment vertical="center"/>
    </xf>
    <xf numFmtId="0" fontId="195" fillId="0" borderId="0" xfId="6596" applyNumberFormat="1" applyFont="1" applyFill="1" applyBorder="1" applyAlignment="1" applyProtection="1">
      <alignment vertical="center"/>
    </xf>
    <xf numFmtId="37" fontId="184" fillId="0" borderId="0" xfId="6599" applyNumberFormat="1" applyFont="1" applyFill="1" applyBorder="1" applyAlignment="1">
      <alignment horizontal="right"/>
    </xf>
    <xf numFmtId="37" fontId="179" fillId="0" borderId="26" xfId="6599" applyNumberFormat="1" applyFont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top" wrapText="1"/>
    </xf>
    <xf numFmtId="0" fontId="195" fillId="0" borderId="0" xfId="6596" applyNumberFormat="1" applyFont="1" applyFill="1" applyBorder="1" applyAlignment="1" applyProtection="1">
      <alignment vertical="top" wrapText="1"/>
    </xf>
    <xf numFmtId="37" fontId="183" fillId="63" borderId="0" xfId="6596" applyNumberFormat="1" applyFont="1" applyFill="1" applyAlignment="1">
      <alignment horizontal="right"/>
    </xf>
    <xf numFmtId="37" fontId="187" fillId="0" borderId="26" xfId="6596" applyNumberFormat="1" applyFont="1" applyBorder="1" applyAlignment="1">
      <alignment horizontal="right"/>
    </xf>
    <xf numFmtId="37" fontId="187" fillId="63" borderId="2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/>
    </xf>
    <xf numFmtId="37" fontId="183" fillId="0" borderId="0" xfId="6596" applyNumberFormat="1" applyFont="1" applyFill="1" applyBorder="1" applyAlignment="1">
      <alignment horizontal="right"/>
    </xf>
    <xf numFmtId="37" fontId="183" fillId="0" borderId="0" xfId="6596" applyNumberFormat="1" applyFont="1" applyFill="1" applyAlignment="1">
      <alignment horizontal="right"/>
    </xf>
    <xf numFmtId="0" fontId="183" fillId="0" borderId="0" xfId="6596" applyFont="1" applyFill="1" applyBorder="1"/>
    <xf numFmtId="0" fontId="183" fillId="0" borderId="0" xfId="6596" applyFont="1" applyFill="1"/>
    <xf numFmtId="37" fontId="187" fillId="61" borderId="16" xfId="6596" applyNumberFormat="1" applyFont="1" applyFill="1" applyBorder="1" applyAlignment="1">
      <alignment horizontal="right"/>
    </xf>
    <xf numFmtId="0" fontId="194" fillId="0" borderId="0" xfId="6596" applyNumberFormat="1" applyFont="1" applyFill="1" applyBorder="1" applyAlignment="1" applyProtection="1"/>
    <xf numFmtId="0" fontId="195" fillId="62" borderId="0" xfId="6596" applyNumberFormat="1" applyFont="1" applyFill="1" applyBorder="1" applyAlignment="1" applyProtection="1">
      <alignment vertical="top"/>
    </xf>
    <xf numFmtId="37" fontId="183" fillId="0" borderId="0" xfId="6596" applyNumberFormat="1" applyFont="1" applyBorder="1"/>
    <xf numFmtId="37" fontId="183" fillId="0" borderId="0" xfId="6596" applyNumberFormat="1" applyFont="1"/>
    <xf numFmtId="167" fontId="197" fillId="0" borderId="26" xfId="215" applyNumberFormat="1" applyFont="1" applyBorder="1" applyAlignment="1">
      <alignment horizontal="right"/>
    </xf>
    <xf numFmtId="43" fontId="186" fillId="0" borderId="0" xfId="215" applyFont="1" applyFill="1" applyBorder="1" applyAlignment="1">
      <alignment vertical="center"/>
    </xf>
    <xf numFmtId="37" fontId="180" fillId="63" borderId="0" xfId="6596" applyNumberFormat="1" applyFont="1" applyFill="1" applyAlignment="1">
      <alignment horizontal="right"/>
    </xf>
    <xf numFmtId="37" fontId="180" fillId="0" borderId="0" xfId="6596" applyNumberFormat="1" applyFont="1" applyFill="1" applyBorder="1" applyAlignment="1">
      <alignment horizontal="right"/>
    </xf>
    <xf numFmtId="167" fontId="181" fillId="0" borderId="16" xfId="215" applyNumberFormat="1" applyFont="1" applyFill="1" applyBorder="1" applyAlignment="1">
      <alignment vertical="center"/>
    </xf>
    <xf numFmtId="184" fontId="186" fillId="0" borderId="0" xfId="3506" applyNumberFormat="1" applyFont="1" applyFill="1" applyBorder="1" applyAlignment="1">
      <alignment vertical="center"/>
    </xf>
    <xf numFmtId="0" fontId="178" fillId="0" borderId="0" xfId="3506" applyNumberFormat="1" applyFont="1" applyFill="1" applyBorder="1" applyAlignment="1">
      <alignment horizontal="left" vertical="center" wrapText="1"/>
    </xf>
    <xf numFmtId="0" fontId="180" fillId="0" borderId="0" xfId="6595" applyFont="1" applyBorder="1" applyAlignment="1">
      <alignment horizontal="left"/>
    </xf>
  </cellXfs>
  <cellStyles count="724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10" xfId="6604"/>
    <cellStyle name="Comma 10 11" xfId="6605"/>
    <cellStyle name="Comma 10 12" xfId="6606"/>
    <cellStyle name="Comma 10 13" xfId="6607"/>
    <cellStyle name="Comma 10 14" xfId="6608"/>
    <cellStyle name="Comma 10 15" xfId="6609"/>
    <cellStyle name="Comma 10 16" xfId="6610"/>
    <cellStyle name="Comma 10 17" xfId="6611"/>
    <cellStyle name="Comma 10 18" xfId="6612"/>
    <cellStyle name="Comma 10 19" xfId="661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20" xfId="6614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 9" xfId="6615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10" xfId="6616"/>
    <cellStyle name="Comma 11 11" xfId="6617"/>
    <cellStyle name="Comma 11 12" xfId="6618"/>
    <cellStyle name="Comma 11 13" xfId="6619"/>
    <cellStyle name="Comma 11 14" xfId="6620"/>
    <cellStyle name="Comma 11 15" xfId="6621"/>
    <cellStyle name="Comma 11 16" xfId="6622"/>
    <cellStyle name="Comma 11 17" xfId="6623"/>
    <cellStyle name="Comma 11 18" xfId="6624"/>
    <cellStyle name="Comma 11 19" xfId="6625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20" xfId="6626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10" xfId="6627"/>
    <cellStyle name="Comma 14 11" xfId="6628"/>
    <cellStyle name="Comma 14 12" xfId="6629"/>
    <cellStyle name="Comma 14 13" xfId="6630"/>
    <cellStyle name="Comma 14 14" xfId="6631"/>
    <cellStyle name="Comma 14 15" xfId="6632"/>
    <cellStyle name="Comma 14 16" xfId="6633"/>
    <cellStyle name="Comma 14 17" xfId="6634"/>
    <cellStyle name="Comma 14 18" xfId="6635"/>
    <cellStyle name="Comma 14 19" xfId="6636"/>
    <cellStyle name="Comma 14 2" xfId="768"/>
    <cellStyle name="Comma 14 2 2" xfId="769"/>
    <cellStyle name="Comma 14 2 3" xfId="770"/>
    <cellStyle name="Comma 14 2 3 2" xfId="4021"/>
    <cellStyle name="Comma 14 2 4" xfId="4020"/>
    <cellStyle name="Comma 14 20" xfId="6637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 5" xfId="6638"/>
    <cellStyle name="Comma 14 6" xfId="6639"/>
    <cellStyle name="Comma 14 7" xfId="6640"/>
    <cellStyle name="Comma 14 8" xfId="6641"/>
    <cellStyle name="Comma 14 9" xfId="664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10" xfId="6643"/>
    <cellStyle name="Comma 15 11" xfId="6644"/>
    <cellStyle name="Comma 15 12" xfId="6645"/>
    <cellStyle name="Comma 15 13" xfId="6646"/>
    <cellStyle name="Comma 15 14" xfId="6647"/>
    <cellStyle name="Comma 15 15" xfId="6648"/>
    <cellStyle name="Comma 15 16" xfId="6649"/>
    <cellStyle name="Comma 15 17" xfId="6650"/>
    <cellStyle name="Comma 15 18" xfId="6651"/>
    <cellStyle name="Comma 15 19" xfId="6652"/>
    <cellStyle name="Comma 15 2" xfId="832"/>
    <cellStyle name="Comma 15 2 2" xfId="833"/>
    <cellStyle name="Comma 15 2 3" xfId="834"/>
    <cellStyle name="Comma 15 2 3 2" xfId="4041"/>
    <cellStyle name="Comma 15 2 4" xfId="4039"/>
    <cellStyle name="Comma 15 20" xfId="6653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 5" xfId="6654"/>
    <cellStyle name="Comma 15 6" xfId="6655"/>
    <cellStyle name="Comma 15 7" xfId="6656"/>
    <cellStyle name="Comma 15 8" xfId="6657"/>
    <cellStyle name="Comma 15 9" xfId="665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7" xfId="6659"/>
    <cellStyle name="Comma 2 17 2" xfId="6660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9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10" xfId="6661"/>
    <cellStyle name="Comma 8 11" xfId="6662"/>
    <cellStyle name="Comma 8 12" xfId="6663"/>
    <cellStyle name="Comma 8 13" xfId="6664"/>
    <cellStyle name="Comma 8 14" xfId="6665"/>
    <cellStyle name="Comma 8 15" xfId="6666"/>
    <cellStyle name="Comma 8 16" xfId="6667"/>
    <cellStyle name="Comma 8 17" xfId="6668"/>
    <cellStyle name="Comma 8 18" xfId="6669"/>
    <cellStyle name="Comma 8 19" xfId="6670"/>
    <cellStyle name="Comma 8 2" xfId="2529"/>
    <cellStyle name="Comma 8 20" xfId="6671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 7" xfId="6672"/>
    <cellStyle name="Comma 8 8" xfId="6673"/>
    <cellStyle name="Comma 8 9" xfId="6674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10" xfId="6675"/>
    <cellStyle name="Comma 9 11" xfId="6676"/>
    <cellStyle name="Comma 9 12" xfId="6677"/>
    <cellStyle name="Comma 9 13" xfId="6678"/>
    <cellStyle name="Comma 9 14" xfId="6679"/>
    <cellStyle name="Comma 9 15" xfId="6680"/>
    <cellStyle name="Comma 9 16" xfId="6681"/>
    <cellStyle name="Comma 9 17" xfId="6682"/>
    <cellStyle name="Comma 9 18" xfId="6683"/>
    <cellStyle name="Comma 9 19" xfId="6684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20" xfId="6685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omma_Bilanc i Formatuar" xfId="668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" xfId="6687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" xfId="215" builtinId="3"/>
    <cellStyle name="Migliaia 2" xfId="6602"/>
    <cellStyle name="Migliaia 2 2" xfId="6601"/>
    <cellStyle name="Migliaia 3" xfId="6688"/>
    <cellStyle name="Migliaia 4" xfId="6689"/>
    <cellStyle name="Migliaia 5" xfId="6690"/>
    <cellStyle name="Migliaia 5 2" xfId="6603"/>
    <cellStyle name="Migliaia 5 2 2" xfId="7244"/>
    <cellStyle name="Migliaia 6" xfId="7243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10" xfId="6691"/>
    <cellStyle name="Normal 10 11" xfId="6692"/>
    <cellStyle name="Normal 10 12" xfId="6693"/>
    <cellStyle name="Normal 10 13" xfId="6694"/>
    <cellStyle name="Normal 10 14" xfId="6695"/>
    <cellStyle name="Normal 10 15" xfId="6696"/>
    <cellStyle name="Normal 10 16" xfId="6697"/>
    <cellStyle name="Normal 10 17" xfId="6698"/>
    <cellStyle name="Normal 10 18" xfId="6699"/>
    <cellStyle name="Normal 10 19" xfId="6700"/>
    <cellStyle name="Normal 10 2" xfId="3097"/>
    <cellStyle name="Normal 10 2 2" xfId="3098"/>
    <cellStyle name="Normal 10 2 3" xfId="3099"/>
    <cellStyle name="Normal 10 20" xfId="6701"/>
    <cellStyle name="Normal 10 21" xfId="6702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0 9" xfId="6703"/>
    <cellStyle name="Normal 11" xfId="3115"/>
    <cellStyle name="Normal 11 10" xfId="5622"/>
    <cellStyle name="Normal 11 10 2" xfId="6345"/>
    <cellStyle name="Normal 11 11" xfId="5863"/>
    <cellStyle name="Normal 11 12" xfId="6704"/>
    <cellStyle name="Normal 11 13" xfId="6705"/>
    <cellStyle name="Normal 11 14" xfId="6706"/>
    <cellStyle name="Normal 11 15" xfId="6707"/>
    <cellStyle name="Normal 11 16" xfId="6708"/>
    <cellStyle name="Normal 11 17" xfId="6709"/>
    <cellStyle name="Normal 11 18" xfId="6710"/>
    <cellStyle name="Normal 11 19" xfId="6711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20" xfId="6712"/>
    <cellStyle name="Normal 11 21" xfId="6713"/>
    <cellStyle name="Normal 11 21 2" xfId="6714"/>
    <cellStyle name="Normal 11 22" xfId="6715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12" xfId="6716"/>
    <cellStyle name="Normal 12 13" xfId="6717"/>
    <cellStyle name="Normal 12 14" xfId="6718"/>
    <cellStyle name="Normal 12 15" xfId="6719"/>
    <cellStyle name="Normal 12 16" xfId="6720"/>
    <cellStyle name="Normal 12 17" xfId="6721"/>
    <cellStyle name="Normal 12 18" xfId="6722"/>
    <cellStyle name="Normal 12 19" xfId="6723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20" xfId="6724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10" xfId="6725"/>
    <cellStyle name="Normal 13 11" xfId="6726"/>
    <cellStyle name="Normal 13 12" xfId="6727"/>
    <cellStyle name="Normal 13 13" xfId="6728"/>
    <cellStyle name="Normal 13 14" xfId="6729"/>
    <cellStyle name="Normal 13 15" xfId="6730"/>
    <cellStyle name="Normal 13 16" xfId="6731"/>
    <cellStyle name="Normal 13 17" xfId="6732"/>
    <cellStyle name="Normal 13 18" xfId="6733"/>
    <cellStyle name="Normal 13 19" xfId="6734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20" xfId="6735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3 6" xfId="6736"/>
    <cellStyle name="Normal 13 7" xfId="6737"/>
    <cellStyle name="Normal 13 8" xfId="6738"/>
    <cellStyle name="Normal 13 9" xfId="6739"/>
    <cellStyle name="Normal 14" xfId="3178"/>
    <cellStyle name="Normal 14 10" xfId="6740"/>
    <cellStyle name="Normal 14 11" xfId="6741"/>
    <cellStyle name="Normal 14 12" xfId="6742"/>
    <cellStyle name="Normal 14 13" xfId="6743"/>
    <cellStyle name="Normal 14 14" xfId="6744"/>
    <cellStyle name="Normal 14 15" xfId="6745"/>
    <cellStyle name="Normal 14 16" xfId="6746"/>
    <cellStyle name="Normal 14 17" xfId="6747"/>
    <cellStyle name="Normal 14 18" xfId="6748"/>
    <cellStyle name="Normal 14 19" xfId="6749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20" xfId="6750"/>
    <cellStyle name="Normal 14 21" xfId="6751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4 8" xfId="6752"/>
    <cellStyle name="Normal 14 9" xfId="6753"/>
    <cellStyle name="Normal 15" xfId="3189"/>
    <cellStyle name="Normal 15 2" xfId="3190"/>
    <cellStyle name="Normal 15 2 2" xfId="6754"/>
    <cellStyle name="Normal 15 2 3" xfId="6755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10" xfId="6756"/>
    <cellStyle name="Normal 18 11" xfId="6757"/>
    <cellStyle name="Normal 18 12" xfId="6758"/>
    <cellStyle name="Normal 18 13" xfId="6759"/>
    <cellStyle name="Normal 18 14" xfId="6760"/>
    <cellStyle name="Normal 18 15" xfId="6761"/>
    <cellStyle name="Normal 18 16" xfId="6762"/>
    <cellStyle name="Normal 18 17" xfId="6763"/>
    <cellStyle name="Normal 18 18" xfId="6764"/>
    <cellStyle name="Normal 18 19" xfId="6765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20" xfId="6766"/>
    <cellStyle name="Normal 18 3" xfId="5261"/>
    <cellStyle name="Normal 18 3 2" xfId="6150"/>
    <cellStyle name="Normal 18 4" xfId="5668"/>
    <cellStyle name="Normal 18 4 2" xfId="6391"/>
    <cellStyle name="Normal 18 5" xfId="5909"/>
    <cellStyle name="Normal 18 6" xfId="6767"/>
    <cellStyle name="Normal 18 7" xfId="6768"/>
    <cellStyle name="Normal 18 8" xfId="6769"/>
    <cellStyle name="Normal 18 9" xfId="6770"/>
    <cellStyle name="Normal 19" xfId="3887"/>
    <cellStyle name="Normal 19 10" xfId="6771"/>
    <cellStyle name="Normal 19 11" xfId="6772"/>
    <cellStyle name="Normal 19 12" xfId="6773"/>
    <cellStyle name="Normal 19 13" xfId="6774"/>
    <cellStyle name="Normal 19 14" xfId="6775"/>
    <cellStyle name="Normal 19 15" xfId="6776"/>
    <cellStyle name="Normal 19 16" xfId="6777"/>
    <cellStyle name="Normal 19 17" xfId="6778"/>
    <cellStyle name="Normal 19 18" xfId="6779"/>
    <cellStyle name="Normal 19 19" xfId="6780"/>
    <cellStyle name="Normal 19 2" xfId="4909"/>
    <cellStyle name="Normal 19 20" xfId="6781"/>
    <cellStyle name="Normal 19 3" xfId="6782"/>
    <cellStyle name="Normal 19 4" xfId="6783"/>
    <cellStyle name="Normal 19 5" xfId="6784"/>
    <cellStyle name="Normal 19 6" xfId="6785"/>
    <cellStyle name="Normal 19 7" xfId="6786"/>
    <cellStyle name="Normal 19 8" xfId="6787"/>
    <cellStyle name="Normal 19 9" xfId="6788"/>
    <cellStyle name="Normal 2" xfId="3204"/>
    <cellStyle name="Normal 2 10" xfId="3205"/>
    <cellStyle name="Normal 2 11" xfId="4907"/>
    <cellStyle name="Normal 2 12" xfId="6789"/>
    <cellStyle name="Normal 2 13" xfId="6790"/>
    <cellStyle name="Normal 2 14" xfId="6791"/>
    <cellStyle name="Normal 2 15" xfId="6792"/>
    <cellStyle name="Normal 2 16" xfId="6793"/>
    <cellStyle name="Normal 2 17" xfId="6794"/>
    <cellStyle name="Normal 2 18" xfId="6795"/>
    <cellStyle name="Normal 2 2" xfId="3206"/>
    <cellStyle name="Normal 2 2 10" xfId="6796"/>
    <cellStyle name="Normal 2 2 11" xfId="6797"/>
    <cellStyle name="Normal 2 2 12" xfId="6798"/>
    <cellStyle name="Normal 2 2 13" xfId="6799"/>
    <cellStyle name="Normal 2 2 14" xfId="6800"/>
    <cellStyle name="Normal 2 2 14 10" xfId="6801"/>
    <cellStyle name="Normal 2 2 14 11" xfId="6802"/>
    <cellStyle name="Normal 2 2 14 12" xfId="6803"/>
    <cellStyle name="Normal 2 2 14 13" xfId="6804"/>
    <cellStyle name="Normal 2 2 14 14" xfId="6805"/>
    <cellStyle name="Normal 2 2 14 2" xfId="6806"/>
    <cellStyle name="Normal 2 2 14 3" xfId="6807"/>
    <cellStyle name="Normal 2 2 14 4" xfId="6808"/>
    <cellStyle name="Normal 2 2 14 5" xfId="6809"/>
    <cellStyle name="Normal 2 2 14 6" xfId="6810"/>
    <cellStyle name="Normal 2 2 14 7" xfId="6811"/>
    <cellStyle name="Normal 2 2 14 8" xfId="6812"/>
    <cellStyle name="Normal 2 2 14 9" xfId="6813"/>
    <cellStyle name="Normal 2 2 15" xfId="6814"/>
    <cellStyle name="Normal 2 2 16" xfId="6815"/>
    <cellStyle name="Normal 2 2 17" xfId="6816"/>
    <cellStyle name="Normal 2 2 18" xfId="6817"/>
    <cellStyle name="Normal 2 2 19" xfId="6818"/>
    <cellStyle name="Normal 2 2 2" xfId="3207"/>
    <cellStyle name="Normal 2 2 2 10" xfId="6819"/>
    <cellStyle name="Normal 2 2 2 11" xfId="6820"/>
    <cellStyle name="Normal 2 2 2 12" xfId="6821"/>
    <cellStyle name="Normal 2 2 2 13" xfId="6822"/>
    <cellStyle name="Normal 2 2 2 14" xfId="6823"/>
    <cellStyle name="Normal 2 2 2 15" xfId="6824"/>
    <cellStyle name="Normal 2 2 2 16" xfId="6825"/>
    <cellStyle name="Normal 2 2 2 17" xfId="6826"/>
    <cellStyle name="Normal 2 2 2 18" xfId="6827"/>
    <cellStyle name="Normal 2 2 2 19" xfId="6828"/>
    <cellStyle name="Normal 2 2 2 2" xfId="3208"/>
    <cellStyle name="Normal 2 2 2 2 10" xfId="6829"/>
    <cellStyle name="Normal 2 2 2 2 11" xfId="6830"/>
    <cellStyle name="Normal 2 2 2 2 12" xfId="6831"/>
    <cellStyle name="Normal 2 2 2 2 13" xfId="6832"/>
    <cellStyle name="Normal 2 2 2 2 14" xfId="6833"/>
    <cellStyle name="Normal 2 2 2 2 15" xfId="6834"/>
    <cellStyle name="Normal 2 2 2 2 16" xfId="6835"/>
    <cellStyle name="Normal 2 2 2 2 17" xfId="6836"/>
    <cellStyle name="Normal 2 2 2 2 2" xfId="3209"/>
    <cellStyle name="Normal 2 2 2 2 2 10" xfId="6837"/>
    <cellStyle name="Normal 2 2 2 2 2 11" xfId="6838"/>
    <cellStyle name="Normal 2 2 2 2 2 12" xfId="6839"/>
    <cellStyle name="Normal 2 2 2 2 2 13" xfId="6840"/>
    <cellStyle name="Normal 2 2 2 2 2 14" xfId="6841"/>
    <cellStyle name="Normal 2 2 2 2 2 2" xfId="6842"/>
    <cellStyle name="Normal 2 2 2 2 2 3" xfId="6843"/>
    <cellStyle name="Normal 2 2 2 2 2 4" xfId="6844"/>
    <cellStyle name="Normal 2 2 2 2 2 5" xfId="6845"/>
    <cellStyle name="Normal 2 2 2 2 2 6" xfId="6846"/>
    <cellStyle name="Normal 2 2 2 2 2 7" xfId="6847"/>
    <cellStyle name="Normal 2 2 2 2 2 8" xfId="6848"/>
    <cellStyle name="Normal 2 2 2 2 2 9" xfId="6849"/>
    <cellStyle name="Normal 2 2 2 2 3" xfId="6850"/>
    <cellStyle name="Normal 2 2 2 2 4" xfId="6851"/>
    <cellStyle name="Normal 2 2 2 2 5" xfId="6852"/>
    <cellStyle name="Normal 2 2 2 2 6" xfId="6853"/>
    <cellStyle name="Normal 2 2 2 2 7" xfId="6854"/>
    <cellStyle name="Normal 2 2 2 2 8" xfId="6855"/>
    <cellStyle name="Normal 2 2 2 2 9" xfId="6856"/>
    <cellStyle name="Normal 2 2 2 20" xfId="6857"/>
    <cellStyle name="Normal 2 2 2 21" xfId="6858"/>
    <cellStyle name="Normal 2 2 2 22" xfId="685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2 4" xfId="6860"/>
    <cellStyle name="Normal 2 2 2 5" xfId="6861"/>
    <cellStyle name="Normal 2 2 2 6" xfId="6862"/>
    <cellStyle name="Normal 2 2 2 7" xfId="6863"/>
    <cellStyle name="Normal 2 2 2 8" xfId="6864"/>
    <cellStyle name="Normal 2 2 2 8 10" xfId="6865"/>
    <cellStyle name="Normal 2 2 2 8 11" xfId="6866"/>
    <cellStyle name="Normal 2 2 2 8 12" xfId="6867"/>
    <cellStyle name="Normal 2 2 2 8 13" xfId="6868"/>
    <cellStyle name="Normal 2 2 2 8 14" xfId="6869"/>
    <cellStyle name="Normal 2 2 2 8 2" xfId="6870"/>
    <cellStyle name="Normal 2 2 2 8 3" xfId="6871"/>
    <cellStyle name="Normal 2 2 2 8 4" xfId="6872"/>
    <cellStyle name="Normal 2 2 2 8 5" xfId="6873"/>
    <cellStyle name="Normal 2 2 2 8 6" xfId="6874"/>
    <cellStyle name="Normal 2 2 2 8 7" xfId="6875"/>
    <cellStyle name="Normal 2 2 2 8 8" xfId="6876"/>
    <cellStyle name="Normal 2 2 2 8 9" xfId="6877"/>
    <cellStyle name="Normal 2 2 2 9" xfId="6878"/>
    <cellStyle name="Normal 2 2 20" xfId="6879"/>
    <cellStyle name="Normal 2 2 21" xfId="6880"/>
    <cellStyle name="Normal 2 2 22" xfId="6881"/>
    <cellStyle name="Normal 2 2 23" xfId="6882"/>
    <cellStyle name="Normal 2 2 24" xfId="6883"/>
    <cellStyle name="Normal 2 2 25" xfId="6884"/>
    <cellStyle name="Normal 2 2 26" xfId="6885"/>
    <cellStyle name="Normal 2 2 27" xfId="6886"/>
    <cellStyle name="Normal 2 2 28" xfId="6887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2 7" xfId="6888"/>
    <cellStyle name="Normal 2 2 8" xfId="6889"/>
    <cellStyle name="Normal 2 2 9" xfId="6890"/>
    <cellStyle name="Normal 2 2 9 10" xfId="6891"/>
    <cellStyle name="Normal 2 2 9 11" xfId="6892"/>
    <cellStyle name="Normal 2 2 9 12" xfId="6893"/>
    <cellStyle name="Normal 2 2 9 13" xfId="6894"/>
    <cellStyle name="Normal 2 2 9 14" xfId="6895"/>
    <cellStyle name="Normal 2 2 9 15" xfId="6896"/>
    <cellStyle name="Normal 2 2 9 16" xfId="6897"/>
    <cellStyle name="Normal 2 2 9 17" xfId="6898"/>
    <cellStyle name="Normal 2 2 9 2" xfId="6899"/>
    <cellStyle name="Normal 2 2 9 2 10" xfId="6900"/>
    <cellStyle name="Normal 2 2 9 2 11" xfId="6901"/>
    <cellStyle name="Normal 2 2 9 2 12" xfId="6902"/>
    <cellStyle name="Normal 2 2 9 2 13" xfId="6903"/>
    <cellStyle name="Normal 2 2 9 2 14" xfId="6904"/>
    <cellStyle name="Normal 2 2 9 2 2" xfId="6905"/>
    <cellStyle name="Normal 2 2 9 2 3" xfId="6906"/>
    <cellStyle name="Normal 2 2 9 2 4" xfId="6907"/>
    <cellStyle name="Normal 2 2 9 2 5" xfId="6908"/>
    <cellStyle name="Normal 2 2 9 2 6" xfId="6909"/>
    <cellStyle name="Normal 2 2 9 2 7" xfId="6910"/>
    <cellStyle name="Normal 2 2 9 2 8" xfId="6911"/>
    <cellStyle name="Normal 2 2 9 2 9" xfId="6912"/>
    <cellStyle name="Normal 2 2 9 3" xfId="6913"/>
    <cellStyle name="Normal 2 2 9 4" xfId="6914"/>
    <cellStyle name="Normal 2 2 9 5" xfId="6915"/>
    <cellStyle name="Normal 2 2 9 6" xfId="6916"/>
    <cellStyle name="Normal 2 2 9 7" xfId="6917"/>
    <cellStyle name="Normal 2 2 9 8" xfId="6918"/>
    <cellStyle name="Normal 2 2 9 9" xfId="691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0 10" xfId="6920"/>
    <cellStyle name="Normal 20 11" xfId="6921"/>
    <cellStyle name="Normal 20 12" xfId="6922"/>
    <cellStyle name="Normal 20 13" xfId="6923"/>
    <cellStyle name="Normal 20 14" xfId="6924"/>
    <cellStyle name="Normal 20 15" xfId="6925"/>
    <cellStyle name="Normal 20 16" xfId="6926"/>
    <cellStyle name="Normal 20 17" xfId="6927"/>
    <cellStyle name="Normal 20 18" xfId="6928"/>
    <cellStyle name="Normal 20 19" xfId="6929"/>
    <cellStyle name="Normal 20 2" xfId="6930"/>
    <cellStyle name="Normal 20 20" xfId="6931"/>
    <cellStyle name="Normal 20 3" xfId="6932"/>
    <cellStyle name="Normal 20 4" xfId="6933"/>
    <cellStyle name="Normal 20 5" xfId="6934"/>
    <cellStyle name="Normal 20 6" xfId="6935"/>
    <cellStyle name="Normal 20 7" xfId="6936"/>
    <cellStyle name="Normal 20 8" xfId="6937"/>
    <cellStyle name="Normal 20 9" xfId="6938"/>
    <cellStyle name="Normal 21" xfId="6587"/>
    <cellStyle name="Normal 21 10" xfId="6939"/>
    <cellStyle name="Normal 21 11" xfId="6940"/>
    <cellStyle name="Normal 21 12" xfId="6941"/>
    <cellStyle name="Normal 21 13" xfId="6942"/>
    <cellStyle name="Normal 21 14" xfId="6943"/>
    <cellStyle name="Normal 21 15" xfId="6944"/>
    <cellStyle name="Normal 21 16" xfId="6945"/>
    <cellStyle name="Normal 21 17" xfId="6946"/>
    <cellStyle name="Normal 21 18" xfId="6947"/>
    <cellStyle name="Normal 21 19" xfId="6948"/>
    <cellStyle name="Normal 21 2" xfId="6591"/>
    <cellStyle name="Normal 21 2 2" xfId="6596"/>
    <cellStyle name="Normal 21 20" xfId="6949"/>
    <cellStyle name="Normal 21 3" xfId="6594"/>
    <cellStyle name="Normal 21 4" xfId="6950"/>
    <cellStyle name="Normal 21 5" xfId="6951"/>
    <cellStyle name="Normal 21 6" xfId="6952"/>
    <cellStyle name="Normal 21 7" xfId="6953"/>
    <cellStyle name="Normal 21 8" xfId="6954"/>
    <cellStyle name="Normal 21 9" xfId="6955"/>
    <cellStyle name="Normal 22" xfId="6589"/>
    <cellStyle name="Normal 22 10" xfId="6956"/>
    <cellStyle name="Normal 22 11" xfId="6957"/>
    <cellStyle name="Normal 22 12" xfId="6958"/>
    <cellStyle name="Normal 22 13" xfId="6959"/>
    <cellStyle name="Normal 22 14" xfId="6960"/>
    <cellStyle name="Normal 22 15" xfId="6961"/>
    <cellStyle name="Normal 22 16" xfId="6962"/>
    <cellStyle name="Normal 22 17" xfId="6963"/>
    <cellStyle name="Normal 22 18" xfId="6964"/>
    <cellStyle name="Normal 22 19" xfId="6965"/>
    <cellStyle name="Normal 22 2" xfId="6593"/>
    <cellStyle name="Normal 22 20" xfId="6966"/>
    <cellStyle name="Normal 22 3" xfId="6967"/>
    <cellStyle name="Normal 22 4" xfId="6968"/>
    <cellStyle name="Normal 22 5" xfId="6969"/>
    <cellStyle name="Normal 22 6" xfId="6970"/>
    <cellStyle name="Normal 22 7" xfId="6971"/>
    <cellStyle name="Normal 22 8" xfId="6972"/>
    <cellStyle name="Normal 22 9" xfId="6973"/>
    <cellStyle name="Normal 23 10" xfId="6974"/>
    <cellStyle name="Normal 23 11" xfId="6975"/>
    <cellStyle name="Normal 23 12" xfId="6976"/>
    <cellStyle name="Normal 23 13" xfId="6977"/>
    <cellStyle name="Normal 23 14" xfId="6978"/>
    <cellStyle name="Normal 23 15" xfId="6979"/>
    <cellStyle name="Normal 23 16" xfId="6980"/>
    <cellStyle name="Normal 23 17" xfId="6981"/>
    <cellStyle name="Normal 23 18" xfId="6982"/>
    <cellStyle name="Normal 23 19" xfId="6983"/>
    <cellStyle name="Normal 23 2" xfId="6984"/>
    <cellStyle name="Normal 23 20" xfId="6985"/>
    <cellStyle name="Normal 23 3" xfId="6986"/>
    <cellStyle name="Normal 23 4" xfId="6987"/>
    <cellStyle name="Normal 23 5" xfId="6988"/>
    <cellStyle name="Normal 23 6" xfId="6989"/>
    <cellStyle name="Normal 23 7" xfId="6990"/>
    <cellStyle name="Normal 23 8" xfId="6991"/>
    <cellStyle name="Normal 23 9" xfId="6992"/>
    <cellStyle name="Normal 24 10" xfId="6993"/>
    <cellStyle name="Normal 24 11" xfId="6994"/>
    <cellStyle name="Normal 24 12" xfId="6995"/>
    <cellStyle name="Normal 24 13" xfId="6996"/>
    <cellStyle name="Normal 24 14" xfId="6997"/>
    <cellStyle name="Normal 24 15" xfId="6998"/>
    <cellStyle name="Normal 24 16" xfId="6999"/>
    <cellStyle name="Normal 24 17" xfId="7000"/>
    <cellStyle name="Normal 24 18" xfId="7001"/>
    <cellStyle name="Normal 24 19" xfId="7002"/>
    <cellStyle name="Normal 24 2" xfId="7003"/>
    <cellStyle name="Normal 24 20" xfId="7004"/>
    <cellStyle name="Normal 24 3" xfId="7005"/>
    <cellStyle name="Normal 24 4" xfId="7006"/>
    <cellStyle name="Normal 24 5" xfId="7007"/>
    <cellStyle name="Normal 24 6" xfId="7008"/>
    <cellStyle name="Normal 24 7" xfId="7009"/>
    <cellStyle name="Normal 24 8" xfId="7010"/>
    <cellStyle name="Normal 24 9" xfId="7011"/>
    <cellStyle name="Normal 25 10" xfId="7012"/>
    <cellStyle name="Normal 25 11" xfId="7013"/>
    <cellStyle name="Normal 25 12" xfId="7014"/>
    <cellStyle name="Normal 25 13" xfId="7015"/>
    <cellStyle name="Normal 25 14" xfId="7016"/>
    <cellStyle name="Normal 25 15" xfId="7017"/>
    <cellStyle name="Normal 25 16" xfId="7018"/>
    <cellStyle name="Normal 25 17" xfId="7019"/>
    <cellStyle name="Normal 25 18" xfId="7020"/>
    <cellStyle name="Normal 25 19" xfId="7021"/>
    <cellStyle name="Normal 25 2" xfId="7022"/>
    <cellStyle name="Normal 25 20" xfId="7023"/>
    <cellStyle name="Normal 25 3" xfId="7024"/>
    <cellStyle name="Normal 25 4" xfId="7025"/>
    <cellStyle name="Normal 25 5" xfId="7026"/>
    <cellStyle name="Normal 25 6" xfId="7027"/>
    <cellStyle name="Normal 25 7" xfId="7028"/>
    <cellStyle name="Normal 25 8" xfId="7029"/>
    <cellStyle name="Normal 25 9" xfId="7030"/>
    <cellStyle name="Normal 256" xfId="7031"/>
    <cellStyle name="Normal 26 10" xfId="7032"/>
    <cellStyle name="Normal 26 11" xfId="7033"/>
    <cellStyle name="Normal 26 12" xfId="7034"/>
    <cellStyle name="Normal 26 13" xfId="7035"/>
    <cellStyle name="Normal 26 14" xfId="7036"/>
    <cellStyle name="Normal 26 15" xfId="7037"/>
    <cellStyle name="Normal 26 16" xfId="7038"/>
    <cellStyle name="Normal 26 17" xfId="7039"/>
    <cellStyle name="Normal 26 18" xfId="7040"/>
    <cellStyle name="Normal 26 19" xfId="7041"/>
    <cellStyle name="Normal 26 2" xfId="7042"/>
    <cellStyle name="Normal 26 20" xfId="7043"/>
    <cellStyle name="Normal 26 3" xfId="7044"/>
    <cellStyle name="Normal 26 4" xfId="7045"/>
    <cellStyle name="Normal 26 5" xfId="7046"/>
    <cellStyle name="Normal 26 6" xfId="7047"/>
    <cellStyle name="Normal 26 7" xfId="7048"/>
    <cellStyle name="Normal 26 8" xfId="7049"/>
    <cellStyle name="Normal 26 9" xfId="7050"/>
    <cellStyle name="Normal 27 10" xfId="7051"/>
    <cellStyle name="Normal 27 11" xfId="7052"/>
    <cellStyle name="Normal 27 12" xfId="7053"/>
    <cellStyle name="Normal 27 13" xfId="7054"/>
    <cellStyle name="Normal 27 14" xfId="7055"/>
    <cellStyle name="Normal 27 15" xfId="7056"/>
    <cellStyle name="Normal 27 16" xfId="7057"/>
    <cellStyle name="Normal 27 17" xfId="7058"/>
    <cellStyle name="Normal 27 18" xfId="7059"/>
    <cellStyle name="Normal 27 19" xfId="7060"/>
    <cellStyle name="Normal 27 2" xfId="7061"/>
    <cellStyle name="Normal 27 20" xfId="7062"/>
    <cellStyle name="Normal 27 3" xfId="7063"/>
    <cellStyle name="Normal 27 4" xfId="7064"/>
    <cellStyle name="Normal 27 5" xfId="7065"/>
    <cellStyle name="Normal 27 6" xfId="7066"/>
    <cellStyle name="Normal 27 7" xfId="7067"/>
    <cellStyle name="Normal 27 8" xfId="7068"/>
    <cellStyle name="Normal 27 9" xfId="7069"/>
    <cellStyle name="Normal 28 10" xfId="7070"/>
    <cellStyle name="Normal 28 11" xfId="7071"/>
    <cellStyle name="Normal 28 12" xfId="7072"/>
    <cellStyle name="Normal 28 13" xfId="7073"/>
    <cellStyle name="Normal 28 14" xfId="7074"/>
    <cellStyle name="Normal 28 15" xfId="7075"/>
    <cellStyle name="Normal 28 16" xfId="7076"/>
    <cellStyle name="Normal 28 17" xfId="7077"/>
    <cellStyle name="Normal 28 18" xfId="7078"/>
    <cellStyle name="Normal 28 19" xfId="7079"/>
    <cellStyle name="Normal 28 2" xfId="7080"/>
    <cellStyle name="Normal 28 20" xfId="7081"/>
    <cellStyle name="Normal 28 3" xfId="7082"/>
    <cellStyle name="Normal 28 4" xfId="7083"/>
    <cellStyle name="Normal 28 5" xfId="7084"/>
    <cellStyle name="Normal 28 6" xfId="7085"/>
    <cellStyle name="Normal 28 7" xfId="7086"/>
    <cellStyle name="Normal 28 8" xfId="7087"/>
    <cellStyle name="Normal 28 9" xfId="7088"/>
    <cellStyle name="Normal 29 10" xfId="7089"/>
    <cellStyle name="Normal 29 11" xfId="7090"/>
    <cellStyle name="Normal 29 12" xfId="7091"/>
    <cellStyle name="Normal 29 13" xfId="7092"/>
    <cellStyle name="Normal 29 14" xfId="7093"/>
    <cellStyle name="Normal 29 15" xfId="7094"/>
    <cellStyle name="Normal 29 16" xfId="7095"/>
    <cellStyle name="Normal 29 17" xfId="7096"/>
    <cellStyle name="Normal 29 18" xfId="7097"/>
    <cellStyle name="Normal 29 19" xfId="7098"/>
    <cellStyle name="Normal 29 2" xfId="7099"/>
    <cellStyle name="Normal 29 20" xfId="7100"/>
    <cellStyle name="Normal 29 3" xfId="7101"/>
    <cellStyle name="Normal 29 4" xfId="7102"/>
    <cellStyle name="Normal 29 5" xfId="7103"/>
    <cellStyle name="Normal 29 6" xfId="7104"/>
    <cellStyle name="Normal 29 7" xfId="7105"/>
    <cellStyle name="Normal 29 8" xfId="7106"/>
    <cellStyle name="Normal 29 9" xfId="7107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30 10" xfId="7108"/>
    <cellStyle name="Normal 30 11" xfId="7109"/>
    <cellStyle name="Normal 30 12" xfId="7110"/>
    <cellStyle name="Normal 30 13" xfId="7111"/>
    <cellStyle name="Normal 30 14" xfId="7112"/>
    <cellStyle name="Normal 30 15" xfId="7113"/>
    <cellStyle name="Normal 30 16" xfId="7114"/>
    <cellStyle name="Normal 30 17" xfId="7115"/>
    <cellStyle name="Normal 30 18" xfId="7116"/>
    <cellStyle name="Normal 30 19" xfId="7117"/>
    <cellStyle name="Normal 30 2" xfId="7118"/>
    <cellStyle name="Normal 30 20" xfId="7119"/>
    <cellStyle name="Normal 30 3" xfId="7120"/>
    <cellStyle name="Normal 30 4" xfId="7121"/>
    <cellStyle name="Normal 30 5" xfId="7122"/>
    <cellStyle name="Normal 30 6" xfId="7123"/>
    <cellStyle name="Normal 30 7" xfId="7124"/>
    <cellStyle name="Normal 30 8" xfId="7125"/>
    <cellStyle name="Normal 30 9" xfId="7126"/>
    <cellStyle name="Normal 31 10" xfId="7127"/>
    <cellStyle name="Normal 31 11" xfId="7128"/>
    <cellStyle name="Normal 31 12" xfId="7129"/>
    <cellStyle name="Normal 31 13" xfId="7130"/>
    <cellStyle name="Normal 31 14" xfId="7131"/>
    <cellStyle name="Normal 31 15" xfId="7132"/>
    <cellStyle name="Normal 31 16" xfId="7133"/>
    <cellStyle name="Normal 31 17" xfId="7134"/>
    <cellStyle name="Normal 31 18" xfId="7135"/>
    <cellStyle name="Normal 31 19" xfId="7136"/>
    <cellStyle name="Normal 31 2" xfId="7137"/>
    <cellStyle name="Normal 31 20" xfId="7138"/>
    <cellStyle name="Normal 31 3" xfId="7139"/>
    <cellStyle name="Normal 31 4" xfId="7140"/>
    <cellStyle name="Normal 31 5" xfId="7141"/>
    <cellStyle name="Normal 31 6" xfId="7142"/>
    <cellStyle name="Normal 31 7" xfId="7143"/>
    <cellStyle name="Normal 31 8" xfId="7144"/>
    <cellStyle name="Normal 31 9" xfId="7145"/>
    <cellStyle name="Normal 32 10" xfId="7146"/>
    <cellStyle name="Normal 32 11" xfId="7147"/>
    <cellStyle name="Normal 32 12" xfId="7148"/>
    <cellStyle name="Normal 32 13" xfId="7149"/>
    <cellStyle name="Normal 32 14" xfId="7150"/>
    <cellStyle name="Normal 32 15" xfId="7151"/>
    <cellStyle name="Normal 32 16" xfId="7152"/>
    <cellStyle name="Normal 32 17" xfId="7153"/>
    <cellStyle name="Normal 32 18" xfId="7154"/>
    <cellStyle name="Normal 32 19" xfId="7155"/>
    <cellStyle name="Normal 32 2" xfId="7156"/>
    <cellStyle name="Normal 32 20" xfId="7157"/>
    <cellStyle name="Normal 32 3" xfId="7158"/>
    <cellStyle name="Normal 32 4" xfId="7159"/>
    <cellStyle name="Normal 32 5" xfId="7160"/>
    <cellStyle name="Normal 32 6" xfId="7161"/>
    <cellStyle name="Normal 32 7" xfId="7162"/>
    <cellStyle name="Normal 32 8" xfId="7163"/>
    <cellStyle name="Normal 32 9" xfId="7164"/>
    <cellStyle name="Normal 38 10" xfId="7165"/>
    <cellStyle name="Normal 38 11" xfId="7166"/>
    <cellStyle name="Normal 38 12" xfId="7167"/>
    <cellStyle name="Normal 38 13" xfId="7168"/>
    <cellStyle name="Normal 38 14" xfId="7169"/>
    <cellStyle name="Normal 38 2" xfId="7170"/>
    <cellStyle name="Normal 38 3" xfId="7171"/>
    <cellStyle name="Normal 38 4" xfId="7172"/>
    <cellStyle name="Normal 38 5" xfId="7173"/>
    <cellStyle name="Normal 38 6" xfId="7174"/>
    <cellStyle name="Normal 38 7" xfId="7175"/>
    <cellStyle name="Normal 38 8" xfId="7176"/>
    <cellStyle name="Normal 38 9" xfId="7177"/>
    <cellStyle name="Normal 39 10" xfId="7178"/>
    <cellStyle name="Normal 39 11" xfId="7179"/>
    <cellStyle name="Normal 39 12" xfId="7180"/>
    <cellStyle name="Normal 39 13" xfId="7181"/>
    <cellStyle name="Normal 39 14" xfId="7182"/>
    <cellStyle name="Normal 39 2" xfId="7183"/>
    <cellStyle name="Normal 39 3" xfId="7184"/>
    <cellStyle name="Normal 39 4" xfId="7185"/>
    <cellStyle name="Normal 39 5" xfId="7186"/>
    <cellStyle name="Normal 39 6" xfId="7187"/>
    <cellStyle name="Normal 39 7" xfId="7188"/>
    <cellStyle name="Normal 39 8" xfId="7189"/>
    <cellStyle name="Normal 39 9" xfId="719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52" xfId="7191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10" xfId="7192"/>
    <cellStyle name="Normal 7 11" xfId="7193"/>
    <cellStyle name="Normal 7 12" xfId="7194"/>
    <cellStyle name="Normal 7 13" xfId="7195"/>
    <cellStyle name="Normal 7 14" xfId="7196"/>
    <cellStyle name="Normal 7 15" xfId="7197"/>
    <cellStyle name="Normal 7 16" xfId="7198"/>
    <cellStyle name="Normal 7 17" xfId="7199"/>
    <cellStyle name="Normal 7 18" xfId="7200"/>
    <cellStyle name="Normal 7 19" xfId="7201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20" xfId="720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7 7" xfId="7203"/>
    <cellStyle name="Normal 7 8" xfId="7204"/>
    <cellStyle name="Normal 7 9" xfId="7205"/>
    <cellStyle name="Normal 8" xfId="3445"/>
    <cellStyle name="Normal 8 10" xfId="7206"/>
    <cellStyle name="Normal 8 11" xfId="7207"/>
    <cellStyle name="Normal 8 12" xfId="7208"/>
    <cellStyle name="Normal 8 13" xfId="7209"/>
    <cellStyle name="Normal 8 14" xfId="7210"/>
    <cellStyle name="Normal 8 15" xfId="7211"/>
    <cellStyle name="Normal 8 16" xfId="7212"/>
    <cellStyle name="Normal 8 17" xfId="7213"/>
    <cellStyle name="Normal 8 18" xfId="7214"/>
    <cellStyle name="Normal 8 19" xfId="721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20" xfId="7216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8 9" xfId="7217"/>
    <cellStyle name="Normal 9" xfId="3466"/>
    <cellStyle name="Normal 9 10" xfId="3467"/>
    <cellStyle name="Normal 9 10 2" xfId="4806"/>
    <cellStyle name="Normal 9 10 3" xfId="5410"/>
    <cellStyle name="Normal 9 11" xfId="4938"/>
    <cellStyle name="Normal 9 12" xfId="7218"/>
    <cellStyle name="Normal 9 13" xfId="7219"/>
    <cellStyle name="Normal 9 14" xfId="7220"/>
    <cellStyle name="Normal 9 15" xfId="7221"/>
    <cellStyle name="Normal 9 16" xfId="7222"/>
    <cellStyle name="Normal 9 17" xfId="7223"/>
    <cellStyle name="Normal 9 18" xfId="7224"/>
    <cellStyle name="Normal 9 19" xfId="7225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20" xfId="7226"/>
    <cellStyle name="Normal 9 21" xfId="7227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02WP050" xfId="7228"/>
    <cellStyle name="Normal_Albania_-__Income_Statement_September_2009" xfId="6597"/>
    <cellStyle name="Normal_Global IFRS YE2009" xfId="6598"/>
    <cellStyle name="Normal_SHEET" xfId="3506"/>
    <cellStyle name="Normale" xfId="0" builtinId="0"/>
    <cellStyle name="Normale 2" xfId="6595"/>
    <cellStyle name="Normale 2 2" xfId="6600"/>
    <cellStyle name="Normale 3" xfId="7229"/>
    <cellStyle name="Normale 4" xfId="7230"/>
    <cellStyle name="Normale 4 2" xfId="7231"/>
    <cellStyle name="Normale 5" xfId="7232"/>
    <cellStyle name="Normale 6" xfId="7233"/>
    <cellStyle name="Normale 6 2" xfId="7234"/>
    <cellStyle name="Normale 7" xfId="7235"/>
    <cellStyle name="Normalny_AKTYWA" xfId="723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(0)" xfId="7237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Percentuale 2" xfId="7238"/>
    <cellStyle name="Percentuale 2 2" xfId="7239"/>
    <cellStyle name="Style 1" xfId="3857"/>
    <cellStyle name="Style 1 2" xfId="3858"/>
    <cellStyle name="Tickmark" xfId="7240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ährung [0]_MASTAT" xfId="7241"/>
    <cellStyle name="Währung_MASTAT" xfId="7242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Documents%20and%20Settings/adrian.qirjako/My%20Documents/ADQ/1-%20Clients/Antea%20Cement%20Sha/Year%202009/Q2%20Review%202009/A-Deliverables/Booklet/Antea%20booklet%20(draft)-30%20June%2009%20E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ssyziu/Desktop/interest%20sprea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mhoxha/Desktop/secur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Documents%20and%20Settings/joana.pano/Desktop/Antea%20Q2%202010%20-%20Leadsheets%20Y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17C35546-9384-2DA0-E395-33868F98BBA7%7d/Documents%20and%20Settings/Fujitsu-Siemens/Local%20Settings/Temporary%20Internet%20Files/Content.IE5/85KB27UB/E-ALB%20LEK%2031.12.2008/E-ALB%20LEK%2030.06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Desktop\CEM%202008\INCOMING%20REP\Mgmt%2005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  <sheetName val="TRIAL"/>
      <sheetName val="P&amp;L natyre"/>
      <sheetName val="Onglet à masquer"/>
    </sheetNames>
    <sheetDataSet>
      <sheetData sheetId="0" refreshError="1">
        <row r="9">
          <cell r="D9">
            <v>15803599</v>
          </cell>
        </row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6">
          <cell r="D6">
            <v>1905117</v>
          </cell>
        </row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  <sheetName val="PBC_Sep30_051"/>
      <sheetName val="PBC_Sep30_052"/>
      <sheetName val="Threshold_Calc"/>
      <sheetName val="Excess_calc"/>
      <sheetName val="Excess_calc_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  <sheetData sheetId="10" refreshError="1"/>
      <sheetData sheetId="11">
        <row r="113">
          <cell r="AA113">
            <v>4528451929.3800001</v>
          </cell>
        </row>
      </sheetData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  <sheetName val="Disclosure_Sep_05"/>
      <sheetName val="Test_Sep_05"/>
      <sheetName val="Int_income_Sep_05"/>
      <sheetName val="Market_Value_Sep_30,_05"/>
      <sheetName val="PBC_Sep_05"/>
      <sheetName val="Disclosure_Sep_051"/>
      <sheetName val="Test_Sep_051"/>
      <sheetName val="Int_income_Sep_051"/>
      <sheetName val="Market_Value_Sep_30,_051"/>
      <sheetName val="PBC_Sep_05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INPUT SHEET"/>
      <sheetName val="INPUT_SHEET"/>
      <sheetName val="AAM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  <sheetName val="TB_Jun_as_at_Jul_8,_13_15"/>
      <sheetName val="TB_non-evaluated"/>
      <sheetName val="TB_Evaluated"/>
      <sheetName val="BS_"/>
      <sheetName val="_P&amp;L"/>
      <sheetName val="Deprec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  <sheetName val="E-ALB LEK 30.06.2008"/>
      <sheetName val="RSTMT_DIFF"/>
      <sheetName val="LG_RES"/>
      <sheetName val="PIVOT_R_CALC"/>
      <sheetName val="CALC_PIVOT"/>
      <sheetName val="E-ALB_LEK_30_06_2008"/>
    </sheetNames>
    <sheetDataSet>
      <sheetData sheetId="0" refreshError="1"/>
      <sheetData sheetId="1" refreshError="1">
        <row r="1">
          <cell r="AH1" t="str">
            <v>30.06.2008</v>
          </cell>
        </row>
        <row r="2">
          <cell r="AH2" t="str">
            <v>31.12.2007</v>
          </cell>
        </row>
        <row r="4">
          <cell r="AH4" t="str">
            <v>31.12.2007</v>
          </cell>
        </row>
        <row r="7">
          <cell r="H7" t="str">
            <v>ALBTELECOM Sh.a</v>
          </cell>
        </row>
        <row r="25">
          <cell r="H25">
            <v>1</v>
          </cell>
        </row>
        <row r="27">
          <cell r="H27" t="str">
            <v>01.01.-30.06.2007</v>
          </cell>
        </row>
        <row r="33">
          <cell r="H33">
            <v>8.1999999999999993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6">
          <cell r="B6">
            <v>1.8769999999999998E-2</v>
          </cell>
          <cell r="C6">
            <v>1.8769999999999998E-2</v>
          </cell>
          <cell r="D6">
            <v>1.8769999999999998E-2</v>
          </cell>
          <cell r="E6">
            <v>1.8769999999999998E-2</v>
          </cell>
          <cell r="F6">
            <v>1.8769999999999998E-2</v>
          </cell>
          <cell r="G6">
            <v>1.8769999999999998E-2</v>
          </cell>
          <cell r="H6">
            <v>1.8769999999999998E-2</v>
          </cell>
          <cell r="I6">
            <v>1.8769999999999998E-2</v>
          </cell>
          <cell r="J6">
            <v>1.8769999999999998E-2</v>
          </cell>
          <cell r="K6">
            <v>1.8769999999999998E-2</v>
          </cell>
          <cell r="L6">
            <v>1.8769999999999998E-2</v>
          </cell>
          <cell r="M6">
            <v>1.8769999999999998E-2</v>
          </cell>
          <cell r="N6">
            <v>1.8769999999999998E-2</v>
          </cell>
          <cell r="O6">
            <v>1.8769999999999998E-2</v>
          </cell>
          <cell r="P6">
            <v>1.8769999999999998E-2</v>
          </cell>
          <cell r="Q6">
            <v>1.8769999999999998E-2</v>
          </cell>
          <cell r="R6">
            <v>1.8769999999999998E-2</v>
          </cell>
          <cell r="S6">
            <v>1.8769999999999998E-2</v>
          </cell>
          <cell r="T6">
            <v>1.8769999999999998E-2</v>
          </cell>
          <cell r="U6">
            <v>1.8769999999999998E-2</v>
          </cell>
          <cell r="V6">
            <v>1.8769999999999998E-2</v>
          </cell>
          <cell r="W6">
            <v>1.8769999999999998E-2</v>
          </cell>
          <cell r="X6">
            <v>1.8769999999999998E-2</v>
          </cell>
          <cell r="Y6">
            <v>1.8769999999999998E-2</v>
          </cell>
          <cell r="Z6">
            <v>1.8769999999999998E-2</v>
          </cell>
          <cell r="AA6">
            <v>1.8769999999999998E-2</v>
          </cell>
          <cell r="AB6">
            <v>1.8769999999999998E-2</v>
          </cell>
          <cell r="AC6">
            <v>1.8769999999999998E-2</v>
          </cell>
          <cell r="AD6">
            <v>1.8769999999999998E-2</v>
          </cell>
          <cell r="AE6">
            <v>1.8769999999999998E-2</v>
          </cell>
          <cell r="AF6">
            <v>1.8769999999999998E-2</v>
          </cell>
          <cell r="AG6">
            <v>1.8769999999999998E-2</v>
          </cell>
          <cell r="AH6">
            <v>1.8769999999999998E-2</v>
          </cell>
          <cell r="AI6">
            <v>1.8769999999999998E-2</v>
          </cell>
          <cell r="AJ6">
            <v>1.8769999999999998E-2</v>
          </cell>
          <cell r="AK6">
            <v>1.8769999999999998E-2</v>
          </cell>
          <cell r="AL6">
            <v>1.8769999999999998E-2</v>
          </cell>
          <cell r="AM6">
            <v>1.8769999999999998E-2</v>
          </cell>
          <cell r="AN6">
            <v>1.8769999999999998E-2</v>
          </cell>
        </row>
        <row r="7">
          <cell r="B7">
            <v>1.8769999999999998E-2</v>
          </cell>
          <cell r="C7">
            <v>1.8769999999999998E-2</v>
          </cell>
          <cell r="D7">
            <v>1.8769999999999998E-2</v>
          </cell>
          <cell r="E7">
            <v>1.8769999999999998E-2</v>
          </cell>
          <cell r="F7">
            <v>1.8769999999999998E-2</v>
          </cell>
          <cell r="G7">
            <v>1.8769999999999998E-2</v>
          </cell>
          <cell r="H7">
            <v>1.8769999999999998E-2</v>
          </cell>
          <cell r="I7">
            <v>1.8769999999999998E-2</v>
          </cell>
          <cell r="J7">
            <v>1.8769999999999998E-2</v>
          </cell>
          <cell r="K7">
            <v>1.8769999999999998E-2</v>
          </cell>
          <cell r="L7">
            <v>1.8769999999999998E-2</v>
          </cell>
          <cell r="M7">
            <v>1.8769999999999998E-2</v>
          </cell>
          <cell r="N7">
            <v>1.8769999999999998E-2</v>
          </cell>
          <cell r="O7">
            <v>1.8769999999999998E-2</v>
          </cell>
          <cell r="P7">
            <v>1.8769999999999998E-2</v>
          </cell>
          <cell r="Q7">
            <v>1.8769999999999998E-2</v>
          </cell>
          <cell r="R7">
            <v>1.8769999999999998E-2</v>
          </cell>
          <cell r="S7">
            <v>1.8769999999999998E-2</v>
          </cell>
          <cell r="T7">
            <v>1.8769999999999998E-2</v>
          </cell>
          <cell r="U7">
            <v>1.8769999999999998E-2</v>
          </cell>
          <cell r="V7">
            <v>1.8769999999999998E-2</v>
          </cell>
          <cell r="W7">
            <v>1.8769999999999998E-2</v>
          </cell>
          <cell r="X7">
            <v>1.8769999999999998E-2</v>
          </cell>
          <cell r="Y7">
            <v>1.8769999999999998E-2</v>
          </cell>
          <cell r="Z7">
            <v>1.8769999999999998E-2</v>
          </cell>
          <cell r="AA7">
            <v>1.8769999999999998E-2</v>
          </cell>
          <cell r="AB7">
            <v>1.8769999999999998E-2</v>
          </cell>
          <cell r="AC7">
            <v>1.8769999999999998E-2</v>
          </cell>
          <cell r="AD7">
            <v>1.8769999999999998E-2</v>
          </cell>
          <cell r="AE7">
            <v>1.8769999999999998E-2</v>
          </cell>
          <cell r="AF7">
            <v>1.8769999999999998E-2</v>
          </cell>
          <cell r="AG7">
            <v>1.8769999999999998E-2</v>
          </cell>
          <cell r="AH7">
            <v>1.8769999999999998E-2</v>
          </cell>
          <cell r="AI7">
            <v>1.8769999999999998E-2</v>
          </cell>
          <cell r="AJ7">
            <v>1.8769999999999998E-2</v>
          </cell>
          <cell r="AK7">
            <v>1.8769999999999998E-2</v>
          </cell>
          <cell r="AL7">
            <v>1.8769999999999998E-2</v>
          </cell>
          <cell r="AM7">
            <v>1.8769999999999998E-2</v>
          </cell>
          <cell r="AN7">
            <v>1.8769999999999998E-2</v>
          </cell>
        </row>
        <row r="8">
          <cell r="B8">
            <v>1.8769999999999998E-2</v>
          </cell>
          <cell r="C8">
            <v>1.8769999999999998E-2</v>
          </cell>
          <cell r="D8">
            <v>1.8769999999999998E-2</v>
          </cell>
          <cell r="E8">
            <v>1.8769999999999998E-2</v>
          </cell>
          <cell r="F8">
            <v>1.8769999999999998E-2</v>
          </cell>
          <cell r="G8">
            <v>1.8769999999999998E-2</v>
          </cell>
          <cell r="H8">
            <v>1.8769999999999998E-2</v>
          </cell>
          <cell r="I8">
            <v>1.8769999999999998E-2</v>
          </cell>
          <cell r="J8">
            <v>1.8769999999999998E-2</v>
          </cell>
          <cell r="K8">
            <v>1.8769999999999998E-2</v>
          </cell>
          <cell r="L8">
            <v>1.8769999999999998E-2</v>
          </cell>
          <cell r="M8">
            <v>1.8769999999999998E-2</v>
          </cell>
          <cell r="N8">
            <v>1.8769999999999998E-2</v>
          </cell>
          <cell r="O8">
            <v>1.8769999999999998E-2</v>
          </cell>
          <cell r="P8">
            <v>1.8769999999999998E-2</v>
          </cell>
          <cell r="Q8">
            <v>1.8769999999999998E-2</v>
          </cell>
          <cell r="R8">
            <v>1.8769999999999998E-2</v>
          </cell>
          <cell r="S8">
            <v>1.8769999999999998E-2</v>
          </cell>
          <cell r="T8">
            <v>1.8769999999999998E-2</v>
          </cell>
          <cell r="U8">
            <v>1.8769999999999998E-2</v>
          </cell>
          <cell r="V8">
            <v>1.8769999999999998E-2</v>
          </cell>
          <cell r="W8">
            <v>1.8769999999999998E-2</v>
          </cell>
          <cell r="X8">
            <v>1.8769999999999998E-2</v>
          </cell>
          <cell r="Y8">
            <v>1.8769999999999998E-2</v>
          </cell>
          <cell r="Z8">
            <v>1.8769999999999998E-2</v>
          </cell>
          <cell r="AA8">
            <v>1.8769999999999998E-2</v>
          </cell>
          <cell r="AB8">
            <v>1.8769999999999998E-2</v>
          </cell>
          <cell r="AC8">
            <v>1.8769999999999998E-2</v>
          </cell>
          <cell r="AD8">
            <v>1.8769999999999998E-2</v>
          </cell>
          <cell r="AE8">
            <v>1.8769999999999998E-2</v>
          </cell>
          <cell r="AF8">
            <v>1.8769999999999998E-2</v>
          </cell>
          <cell r="AG8">
            <v>1.8769999999999998E-2</v>
          </cell>
          <cell r="AH8">
            <v>1.8769999999999998E-2</v>
          </cell>
          <cell r="AI8">
            <v>1.8769999999999998E-2</v>
          </cell>
          <cell r="AJ8">
            <v>1.8769999999999998E-2</v>
          </cell>
          <cell r="AK8">
            <v>1.8769999999999998E-2</v>
          </cell>
          <cell r="AL8">
            <v>1.8769999999999998E-2</v>
          </cell>
          <cell r="AM8">
            <v>1.8769999999999998E-2</v>
          </cell>
          <cell r="AN8">
            <v>1.8769999999999998E-2</v>
          </cell>
        </row>
        <row r="9">
          <cell r="B9">
            <v>1.8769999999999998E-2</v>
          </cell>
          <cell r="C9">
            <v>1.8769999999999998E-2</v>
          </cell>
          <cell r="D9">
            <v>1.8769999999999998E-2</v>
          </cell>
          <cell r="E9">
            <v>1.8769999999999998E-2</v>
          </cell>
          <cell r="F9">
            <v>1.8769999999999998E-2</v>
          </cell>
          <cell r="G9">
            <v>1.8769999999999998E-2</v>
          </cell>
          <cell r="H9">
            <v>1.8769999999999998E-2</v>
          </cell>
          <cell r="I9">
            <v>1.8769999999999998E-2</v>
          </cell>
          <cell r="J9">
            <v>1.8769999999999998E-2</v>
          </cell>
          <cell r="K9">
            <v>1.8769999999999998E-2</v>
          </cell>
          <cell r="L9">
            <v>1.8769999999999998E-2</v>
          </cell>
          <cell r="M9">
            <v>1.8769999999999998E-2</v>
          </cell>
          <cell r="N9">
            <v>1.8769999999999998E-2</v>
          </cell>
          <cell r="O9">
            <v>1.8769999999999998E-2</v>
          </cell>
          <cell r="P9">
            <v>1.8769999999999998E-2</v>
          </cell>
          <cell r="Q9">
            <v>1.8769999999999998E-2</v>
          </cell>
          <cell r="R9">
            <v>1.8769999999999998E-2</v>
          </cell>
          <cell r="S9">
            <v>1.8769999999999998E-2</v>
          </cell>
          <cell r="T9">
            <v>1.8769999999999998E-2</v>
          </cell>
          <cell r="U9">
            <v>1.8769999999999998E-2</v>
          </cell>
          <cell r="V9">
            <v>1.8769999999999998E-2</v>
          </cell>
          <cell r="W9">
            <v>1.8769999999999998E-2</v>
          </cell>
          <cell r="X9">
            <v>1.8769999999999998E-2</v>
          </cell>
          <cell r="Y9">
            <v>1.8769999999999998E-2</v>
          </cell>
          <cell r="Z9">
            <v>1.8769999999999998E-2</v>
          </cell>
          <cell r="AA9">
            <v>1.8769999999999998E-2</v>
          </cell>
          <cell r="AB9">
            <v>1.8769999999999998E-2</v>
          </cell>
          <cell r="AC9">
            <v>1.8769999999999998E-2</v>
          </cell>
          <cell r="AD9">
            <v>1.8769999999999998E-2</v>
          </cell>
          <cell r="AE9">
            <v>1.8769999999999998E-2</v>
          </cell>
          <cell r="AF9">
            <v>1.8769999999999998E-2</v>
          </cell>
          <cell r="AG9">
            <v>1.8769999999999998E-2</v>
          </cell>
          <cell r="AH9">
            <v>1.8769999999999998E-2</v>
          </cell>
          <cell r="AI9">
            <v>1.8769999999999998E-2</v>
          </cell>
          <cell r="AJ9">
            <v>1.8769999999999998E-2</v>
          </cell>
          <cell r="AK9">
            <v>1.8769999999999998E-2</v>
          </cell>
          <cell r="AL9">
            <v>1.8769999999999998E-2</v>
          </cell>
          <cell r="AM9">
            <v>1.8769999999999998E-2</v>
          </cell>
          <cell r="AN9">
            <v>1.8769999999999998E-2</v>
          </cell>
        </row>
        <row r="10">
          <cell r="B10">
            <v>1.8769999999999998E-2</v>
          </cell>
          <cell r="C10">
            <v>1.8769999999999998E-2</v>
          </cell>
          <cell r="D10">
            <v>1.8769999999999998E-2</v>
          </cell>
          <cell r="E10">
            <v>1.8769999999999998E-2</v>
          </cell>
          <cell r="F10">
            <v>1.8769999999999998E-2</v>
          </cell>
          <cell r="G10">
            <v>1.8769999999999998E-2</v>
          </cell>
          <cell r="H10">
            <v>1.8769999999999998E-2</v>
          </cell>
          <cell r="I10">
            <v>1.8769999999999998E-2</v>
          </cell>
          <cell r="J10">
            <v>1.8769999999999998E-2</v>
          </cell>
          <cell r="K10">
            <v>1.8769999999999998E-2</v>
          </cell>
          <cell r="L10">
            <v>1.8769999999999998E-2</v>
          </cell>
          <cell r="M10">
            <v>1.8769999999999998E-2</v>
          </cell>
          <cell r="N10">
            <v>1.8769999999999998E-2</v>
          </cell>
          <cell r="O10">
            <v>1.8769999999999998E-2</v>
          </cell>
          <cell r="P10">
            <v>1.8769999999999998E-2</v>
          </cell>
          <cell r="Q10">
            <v>1.8769999999999998E-2</v>
          </cell>
          <cell r="R10">
            <v>1.8769999999999998E-2</v>
          </cell>
          <cell r="S10">
            <v>1.8769999999999998E-2</v>
          </cell>
          <cell r="T10">
            <v>1.8769999999999998E-2</v>
          </cell>
          <cell r="U10">
            <v>1.8769999999999998E-2</v>
          </cell>
          <cell r="V10">
            <v>1.8769999999999998E-2</v>
          </cell>
          <cell r="W10">
            <v>1.8769999999999998E-2</v>
          </cell>
          <cell r="X10">
            <v>1.8769999999999998E-2</v>
          </cell>
          <cell r="Y10">
            <v>1.8769999999999998E-2</v>
          </cell>
          <cell r="Z10">
            <v>1.8769999999999998E-2</v>
          </cell>
          <cell r="AA10">
            <v>1.8769999999999998E-2</v>
          </cell>
          <cell r="AB10">
            <v>1.8769999999999998E-2</v>
          </cell>
          <cell r="AC10">
            <v>1.8769999999999998E-2</v>
          </cell>
          <cell r="AD10">
            <v>1.8769999999999998E-2</v>
          </cell>
          <cell r="AE10">
            <v>1.8769999999999998E-2</v>
          </cell>
          <cell r="AF10">
            <v>1.8769999999999998E-2</v>
          </cell>
          <cell r="AG10">
            <v>1.8769999999999998E-2</v>
          </cell>
          <cell r="AH10">
            <v>1.8769999999999998E-2</v>
          </cell>
          <cell r="AI10">
            <v>1.8769999999999998E-2</v>
          </cell>
          <cell r="AJ10">
            <v>1.8769999999999998E-2</v>
          </cell>
          <cell r="AK10">
            <v>1.8769999999999998E-2</v>
          </cell>
          <cell r="AL10">
            <v>1.8769999999999998E-2</v>
          </cell>
          <cell r="AM10">
            <v>1.8769999999999998E-2</v>
          </cell>
          <cell r="AN10">
            <v>1.8769999999999998E-2</v>
          </cell>
        </row>
        <row r="11">
          <cell r="B11">
            <v>1.8769999999999998E-2</v>
          </cell>
          <cell r="C11">
            <v>1.8769999999999998E-2</v>
          </cell>
          <cell r="D11">
            <v>1.8769999999999998E-2</v>
          </cell>
          <cell r="E11">
            <v>1.8769999999999998E-2</v>
          </cell>
          <cell r="F11">
            <v>1.8769999999999998E-2</v>
          </cell>
          <cell r="G11">
            <v>1.8769999999999998E-2</v>
          </cell>
          <cell r="H11">
            <v>1.8769999999999998E-2</v>
          </cell>
          <cell r="I11">
            <v>1.8769999999999998E-2</v>
          </cell>
          <cell r="J11">
            <v>1.8769999999999998E-2</v>
          </cell>
          <cell r="K11">
            <v>1.8769999999999998E-2</v>
          </cell>
          <cell r="L11">
            <v>1.8769999999999998E-2</v>
          </cell>
          <cell r="M11">
            <v>1.8769999999999998E-2</v>
          </cell>
          <cell r="N11">
            <v>1.8769999999999998E-2</v>
          </cell>
          <cell r="O11">
            <v>1.8769999999999998E-2</v>
          </cell>
          <cell r="P11">
            <v>1.8769999999999998E-2</v>
          </cell>
          <cell r="Q11">
            <v>1.8769999999999998E-2</v>
          </cell>
          <cell r="R11">
            <v>1.8769999999999998E-2</v>
          </cell>
          <cell r="S11">
            <v>1.8769999999999998E-2</v>
          </cell>
          <cell r="T11">
            <v>1.8769999999999998E-2</v>
          </cell>
          <cell r="U11">
            <v>1.8769999999999998E-2</v>
          </cell>
          <cell r="V11">
            <v>1.8769999999999998E-2</v>
          </cell>
          <cell r="W11">
            <v>1.8769999999999998E-2</v>
          </cell>
          <cell r="X11">
            <v>1.8769999999999998E-2</v>
          </cell>
          <cell r="Y11">
            <v>1.8769999999999998E-2</v>
          </cell>
          <cell r="Z11">
            <v>1.8769999999999998E-2</v>
          </cell>
          <cell r="AA11">
            <v>1.8769999999999998E-2</v>
          </cell>
          <cell r="AB11">
            <v>1.8769999999999998E-2</v>
          </cell>
          <cell r="AC11">
            <v>1.8769999999999998E-2</v>
          </cell>
          <cell r="AD11">
            <v>1.8769999999999998E-2</v>
          </cell>
          <cell r="AE11">
            <v>1.8769999999999998E-2</v>
          </cell>
          <cell r="AF11">
            <v>1.8769999999999998E-2</v>
          </cell>
          <cell r="AG11">
            <v>1.8769999999999998E-2</v>
          </cell>
          <cell r="AH11">
            <v>1.8769999999999998E-2</v>
          </cell>
          <cell r="AI11">
            <v>1.8769999999999998E-2</v>
          </cell>
          <cell r="AJ11">
            <v>1.8769999999999998E-2</v>
          </cell>
          <cell r="AK11">
            <v>1.8769999999999998E-2</v>
          </cell>
          <cell r="AL11">
            <v>1.8769999999999998E-2</v>
          </cell>
          <cell r="AM11">
            <v>1.8769999999999998E-2</v>
          </cell>
          <cell r="AN11">
            <v>1.8769999999999998E-2</v>
          </cell>
        </row>
        <row r="12">
          <cell r="B12">
            <v>1.8769999999999998E-2</v>
          </cell>
          <cell r="C12">
            <v>1.8769999999999998E-2</v>
          </cell>
          <cell r="D12">
            <v>1.8769999999999998E-2</v>
          </cell>
          <cell r="E12">
            <v>1.8769999999999998E-2</v>
          </cell>
          <cell r="F12">
            <v>1.8769999999999998E-2</v>
          </cell>
          <cell r="G12">
            <v>1.8769999999999998E-2</v>
          </cell>
          <cell r="H12">
            <v>1.8769999999999998E-2</v>
          </cell>
          <cell r="I12">
            <v>1.8769999999999998E-2</v>
          </cell>
          <cell r="J12">
            <v>1.8769999999999998E-2</v>
          </cell>
          <cell r="K12">
            <v>1.8769999999999998E-2</v>
          </cell>
          <cell r="L12">
            <v>1.8769999999999998E-2</v>
          </cell>
          <cell r="M12">
            <v>1.8769999999999998E-2</v>
          </cell>
          <cell r="N12">
            <v>1.8769999999999998E-2</v>
          </cell>
          <cell r="O12">
            <v>1.8769999999999998E-2</v>
          </cell>
          <cell r="P12">
            <v>1.8769999999999998E-2</v>
          </cell>
          <cell r="Q12">
            <v>1.8769999999999998E-2</v>
          </cell>
          <cell r="R12">
            <v>1.8769999999999998E-2</v>
          </cell>
          <cell r="S12">
            <v>1.8769999999999998E-2</v>
          </cell>
          <cell r="T12">
            <v>1.8769999999999998E-2</v>
          </cell>
          <cell r="U12">
            <v>1.8769999999999998E-2</v>
          </cell>
          <cell r="V12">
            <v>1.8769999999999998E-2</v>
          </cell>
          <cell r="W12">
            <v>1.8769999999999998E-2</v>
          </cell>
          <cell r="X12">
            <v>1.8769999999999998E-2</v>
          </cell>
          <cell r="Y12">
            <v>1.8769999999999998E-2</v>
          </cell>
          <cell r="Z12">
            <v>1.8769999999999998E-2</v>
          </cell>
          <cell r="AA12">
            <v>1.8769999999999998E-2</v>
          </cell>
          <cell r="AB12">
            <v>1.8769999999999998E-2</v>
          </cell>
          <cell r="AC12">
            <v>1.8769999999999998E-2</v>
          </cell>
          <cell r="AD12">
            <v>1.8769999999999998E-2</v>
          </cell>
          <cell r="AE12">
            <v>1.8769999999999998E-2</v>
          </cell>
          <cell r="AF12">
            <v>1.8769999999999998E-2</v>
          </cell>
          <cell r="AG12">
            <v>1.8769999999999998E-2</v>
          </cell>
          <cell r="AH12">
            <v>1.8769999999999998E-2</v>
          </cell>
          <cell r="AI12">
            <v>1.8769999999999998E-2</v>
          </cell>
          <cell r="AJ12">
            <v>1.8769999999999998E-2</v>
          </cell>
          <cell r="AK12">
            <v>1.8769999999999998E-2</v>
          </cell>
          <cell r="AL12">
            <v>1.8769999999999998E-2</v>
          </cell>
          <cell r="AM12">
            <v>1.8769999999999998E-2</v>
          </cell>
          <cell r="AN12">
            <v>1.8769999999999998E-2</v>
          </cell>
        </row>
        <row r="13">
          <cell r="B13">
            <v>1.8769999999999998E-2</v>
          </cell>
          <cell r="C13">
            <v>1.8769999999999998E-2</v>
          </cell>
          <cell r="D13">
            <v>1.8769999999999998E-2</v>
          </cell>
          <cell r="E13">
            <v>1.8769999999999998E-2</v>
          </cell>
          <cell r="F13">
            <v>1.8769999999999998E-2</v>
          </cell>
          <cell r="G13">
            <v>1.8769999999999998E-2</v>
          </cell>
          <cell r="H13">
            <v>1.8769999999999998E-2</v>
          </cell>
          <cell r="I13">
            <v>1.8769999999999998E-2</v>
          </cell>
          <cell r="J13">
            <v>1.8769999999999998E-2</v>
          </cell>
          <cell r="K13">
            <v>1.8769999999999998E-2</v>
          </cell>
          <cell r="L13">
            <v>1.8769999999999998E-2</v>
          </cell>
          <cell r="M13">
            <v>1.8769999999999998E-2</v>
          </cell>
          <cell r="N13">
            <v>1.8769999999999998E-2</v>
          </cell>
          <cell r="O13">
            <v>1.8769999999999998E-2</v>
          </cell>
          <cell r="P13">
            <v>1.8769999999999998E-2</v>
          </cell>
          <cell r="Q13">
            <v>1.8769999999999998E-2</v>
          </cell>
          <cell r="R13">
            <v>1.8769999999999998E-2</v>
          </cell>
          <cell r="S13">
            <v>1.8769999999999998E-2</v>
          </cell>
          <cell r="T13">
            <v>1.8769999999999998E-2</v>
          </cell>
          <cell r="U13">
            <v>1.8769999999999998E-2</v>
          </cell>
          <cell r="V13">
            <v>1.8769999999999998E-2</v>
          </cell>
          <cell r="W13">
            <v>1.8769999999999998E-2</v>
          </cell>
          <cell r="X13">
            <v>1.8769999999999998E-2</v>
          </cell>
          <cell r="Y13">
            <v>1.8769999999999998E-2</v>
          </cell>
          <cell r="Z13">
            <v>1.8769999999999998E-2</v>
          </cell>
          <cell r="AA13">
            <v>1.8769999999999998E-2</v>
          </cell>
          <cell r="AB13">
            <v>1.8769999999999998E-2</v>
          </cell>
          <cell r="AC13">
            <v>1.8769999999999998E-2</v>
          </cell>
          <cell r="AD13">
            <v>1.8769999999999998E-2</v>
          </cell>
          <cell r="AE13">
            <v>1.8769999999999998E-2</v>
          </cell>
          <cell r="AF13">
            <v>1.8769999999999998E-2</v>
          </cell>
          <cell r="AG13">
            <v>1.8769999999999998E-2</v>
          </cell>
          <cell r="AH13">
            <v>1.8769999999999998E-2</v>
          </cell>
          <cell r="AI13">
            <v>1.8769999999999998E-2</v>
          </cell>
          <cell r="AJ13">
            <v>1.8769999999999998E-2</v>
          </cell>
          <cell r="AK13">
            <v>1.8769999999999998E-2</v>
          </cell>
          <cell r="AL13">
            <v>1.8769999999999998E-2</v>
          </cell>
          <cell r="AM13">
            <v>1.8769999999999998E-2</v>
          </cell>
          <cell r="AN13">
            <v>1.8769999999999998E-2</v>
          </cell>
        </row>
        <row r="14">
          <cell r="B14">
            <v>1.8769999999999998E-2</v>
          </cell>
          <cell r="C14">
            <v>1.8769999999999998E-2</v>
          </cell>
          <cell r="D14">
            <v>1.8769999999999998E-2</v>
          </cell>
          <cell r="E14">
            <v>1.8769999999999998E-2</v>
          </cell>
          <cell r="F14">
            <v>1.8769999999999998E-2</v>
          </cell>
          <cell r="G14">
            <v>1.8769999999999998E-2</v>
          </cell>
          <cell r="H14">
            <v>1.8769999999999998E-2</v>
          </cell>
          <cell r="I14">
            <v>1.8769999999999998E-2</v>
          </cell>
          <cell r="J14">
            <v>1.8769999999999998E-2</v>
          </cell>
          <cell r="K14">
            <v>1.8769999999999998E-2</v>
          </cell>
          <cell r="L14">
            <v>1.8769999999999998E-2</v>
          </cell>
          <cell r="M14">
            <v>1.8769999999999998E-2</v>
          </cell>
          <cell r="N14">
            <v>1.8769999999999998E-2</v>
          </cell>
          <cell r="O14">
            <v>1.8769999999999998E-2</v>
          </cell>
          <cell r="P14">
            <v>1.8769999999999998E-2</v>
          </cell>
          <cell r="Q14">
            <v>1.8769999999999998E-2</v>
          </cell>
          <cell r="R14">
            <v>1.8769999999999998E-2</v>
          </cell>
          <cell r="S14">
            <v>1.8769999999999998E-2</v>
          </cell>
          <cell r="T14">
            <v>1.8769999999999998E-2</v>
          </cell>
          <cell r="U14">
            <v>1.8769999999999998E-2</v>
          </cell>
          <cell r="V14">
            <v>1.8769999999999998E-2</v>
          </cell>
          <cell r="W14">
            <v>1.8769999999999998E-2</v>
          </cell>
          <cell r="X14">
            <v>1.8769999999999998E-2</v>
          </cell>
          <cell r="Y14">
            <v>1.8769999999999998E-2</v>
          </cell>
          <cell r="Z14">
            <v>1.8769999999999998E-2</v>
          </cell>
          <cell r="AA14">
            <v>1.8769999999999998E-2</v>
          </cell>
          <cell r="AB14">
            <v>1.8769999999999998E-2</v>
          </cell>
          <cell r="AC14">
            <v>1.8769999999999998E-2</v>
          </cell>
          <cell r="AD14">
            <v>1.8769999999999998E-2</v>
          </cell>
          <cell r="AE14">
            <v>1.8769999999999998E-2</v>
          </cell>
          <cell r="AF14">
            <v>1.8769999999999998E-2</v>
          </cell>
          <cell r="AG14">
            <v>1.8769999999999998E-2</v>
          </cell>
          <cell r="AH14">
            <v>1.8769999999999998E-2</v>
          </cell>
          <cell r="AI14">
            <v>1.8769999999999998E-2</v>
          </cell>
          <cell r="AJ14">
            <v>1.8769999999999998E-2</v>
          </cell>
          <cell r="AK14">
            <v>1.8769999999999998E-2</v>
          </cell>
          <cell r="AL14">
            <v>1.8769999999999998E-2</v>
          </cell>
          <cell r="AM14">
            <v>1.8769999999999998E-2</v>
          </cell>
          <cell r="AN14">
            <v>1.8769999999999998E-2</v>
          </cell>
        </row>
        <row r="15">
          <cell r="B15">
            <v>1.8769999999999998E-2</v>
          </cell>
          <cell r="C15">
            <v>1.8769999999999998E-2</v>
          </cell>
          <cell r="D15">
            <v>1.8769999999999998E-2</v>
          </cell>
          <cell r="E15">
            <v>1.8769999999999998E-2</v>
          </cell>
          <cell r="F15">
            <v>1.8769999999999998E-2</v>
          </cell>
          <cell r="G15">
            <v>1.8769999999999998E-2</v>
          </cell>
          <cell r="H15">
            <v>1.8769999999999998E-2</v>
          </cell>
          <cell r="I15">
            <v>1.8769999999999998E-2</v>
          </cell>
          <cell r="J15">
            <v>1.8769999999999998E-2</v>
          </cell>
          <cell r="K15">
            <v>1.8769999999999998E-2</v>
          </cell>
          <cell r="L15">
            <v>1.8769999999999998E-2</v>
          </cell>
          <cell r="M15">
            <v>1.8769999999999998E-2</v>
          </cell>
          <cell r="N15">
            <v>1.8769999999999998E-2</v>
          </cell>
          <cell r="O15">
            <v>1.8769999999999998E-2</v>
          </cell>
          <cell r="P15">
            <v>1.8769999999999998E-2</v>
          </cell>
          <cell r="Q15">
            <v>1.8769999999999998E-2</v>
          </cell>
          <cell r="R15">
            <v>1.8769999999999998E-2</v>
          </cell>
          <cell r="S15">
            <v>1.8769999999999998E-2</v>
          </cell>
          <cell r="T15">
            <v>1.8769999999999998E-2</v>
          </cell>
          <cell r="U15">
            <v>1.8769999999999998E-2</v>
          </cell>
          <cell r="V15">
            <v>1.8769999999999998E-2</v>
          </cell>
          <cell r="W15">
            <v>1.8769999999999998E-2</v>
          </cell>
          <cell r="X15">
            <v>1.8769999999999998E-2</v>
          </cell>
          <cell r="Y15">
            <v>1.8769999999999998E-2</v>
          </cell>
          <cell r="Z15">
            <v>1.8769999999999998E-2</v>
          </cell>
          <cell r="AA15">
            <v>1.8769999999999998E-2</v>
          </cell>
          <cell r="AB15">
            <v>1.8769999999999998E-2</v>
          </cell>
          <cell r="AC15">
            <v>1.8769999999999998E-2</v>
          </cell>
          <cell r="AD15">
            <v>1.8769999999999998E-2</v>
          </cell>
          <cell r="AE15">
            <v>1.8769999999999998E-2</v>
          </cell>
          <cell r="AF15">
            <v>1.8769999999999998E-2</v>
          </cell>
          <cell r="AG15">
            <v>1.8769999999999998E-2</v>
          </cell>
          <cell r="AH15">
            <v>1.8769999999999998E-2</v>
          </cell>
          <cell r="AI15">
            <v>1.8769999999999998E-2</v>
          </cell>
          <cell r="AJ15">
            <v>1.8769999999999998E-2</v>
          </cell>
          <cell r="AK15">
            <v>1.8769999999999998E-2</v>
          </cell>
          <cell r="AL15">
            <v>1.8769999999999998E-2</v>
          </cell>
          <cell r="AM15">
            <v>1.8769999999999998E-2</v>
          </cell>
          <cell r="AN15">
            <v>1.8769999999999998E-2</v>
          </cell>
        </row>
        <row r="16">
          <cell r="B16">
            <v>1.8769999999999998E-2</v>
          </cell>
          <cell r="C16">
            <v>1.8769999999999998E-2</v>
          </cell>
          <cell r="D16">
            <v>1.8769999999999998E-2</v>
          </cell>
          <cell r="E16">
            <v>1.8769999999999998E-2</v>
          </cell>
          <cell r="F16">
            <v>1.8769999999999998E-2</v>
          </cell>
          <cell r="G16">
            <v>1.8769999999999998E-2</v>
          </cell>
          <cell r="H16">
            <v>1.8769999999999998E-2</v>
          </cell>
          <cell r="I16">
            <v>1.8769999999999998E-2</v>
          </cell>
          <cell r="J16">
            <v>1.8769999999999998E-2</v>
          </cell>
          <cell r="K16">
            <v>1.8769999999999998E-2</v>
          </cell>
          <cell r="L16">
            <v>1.8769999999999998E-2</v>
          </cell>
          <cell r="M16">
            <v>1.8769999999999998E-2</v>
          </cell>
          <cell r="N16">
            <v>1.8769999999999998E-2</v>
          </cell>
          <cell r="O16">
            <v>1.8769999999999998E-2</v>
          </cell>
          <cell r="P16">
            <v>1.8769999999999998E-2</v>
          </cell>
          <cell r="Q16">
            <v>1.8769999999999998E-2</v>
          </cell>
          <cell r="R16">
            <v>1.8769999999999998E-2</v>
          </cell>
          <cell r="S16">
            <v>1.8769999999999998E-2</v>
          </cell>
          <cell r="T16">
            <v>1.8769999999999998E-2</v>
          </cell>
          <cell r="U16">
            <v>1.8769999999999998E-2</v>
          </cell>
          <cell r="V16">
            <v>1.8769999999999998E-2</v>
          </cell>
          <cell r="W16">
            <v>1.8769999999999998E-2</v>
          </cell>
          <cell r="X16">
            <v>1.8769999999999998E-2</v>
          </cell>
          <cell r="Y16">
            <v>1.8769999999999998E-2</v>
          </cell>
          <cell r="Z16">
            <v>1.8769999999999998E-2</v>
          </cell>
          <cell r="AA16">
            <v>1.8769999999999998E-2</v>
          </cell>
          <cell r="AB16">
            <v>1.8769999999999998E-2</v>
          </cell>
          <cell r="AC16">
            <v>1.8769999999999998E-2</v>
          </cell>
          <cell r="AD16">
            <v>1.8769999999999998E-2</v>
          </cell>
          <cell r="AE16">
            <v>1.8769999999999998E-2</v>
          </cell>
          <cell r="AF16">
            <v>1.8769999999999998E-2</v>
          </cell>
          <cell r="AG16">
            <v>1.8769999999999998E-2</v>
          </cell>
          <cell r="AH16">
            <v>1.8769999999999998E-2</v>
          </cell>
          <cell r="AI16">
            <v>1.8769999999999998E-2</v>
          </cell>
          <cell r="AJ16">
            <v>1.8769999999999998E-2</v>
          </cell>
          <cell r="AK16">
            <v>1.8769999999999998E-2</v>
          </cell>
          <cell r="AL16">
            <v>1.8769999999999998E-2</v>
          </cell>
          <cell r="AM16">
            <v>1.8769999999999998E-2</v>
          </cell>
          <cell r="AN16">
            <v>1.8769999999999998E-2</v>
          </cell>
        </row>
        <row r="17">
          <cell r="B17">
            <v>1.8769999999999998E-2</v>
          </cell>
          <cell r="C17">
            <v>1.8769999999999998E-2</v>
          </cell>
          <cell r="D17">
            <v>1.8769999999999998E-2</v>
          </cell>
          <cell r="E17">
            <v>1.8769999999999998E-2</v>
          </cell>
          <cell r="F17">
            <v>1.8769999999999998E-2</v>
          </cell>
          <cell r="G17">
            <v>1.8769999999999998E-2</v>
          </cell>
          <cell r="H17">
            <v>1.8769999999999998E-2</v>
          </cell>
          <cell r="I17">
            <v>1.8769999999999998E-2</v>
          </cell>
          <cell r="J17">
            <v>1.8769999999999998E-2</v>
          </cell>
          <cell r="K17">
            <v>1.8769999999999998E-2</v>
          </cell>
          <cell r="L17">
            <v>1.8769999999999998E-2</v>
          </cell>
          <cell r="M17">
            <v>1.8769999999999998E-2</v>
          </cell>
          <cell r="N17">
            <v>1.8769999999999998E-2</v>
          </cell>
          <cell r="O17">
            <v>1.8769999999999998E-2</v>
          </cell>
          <cell r="P17">
            <v>1.8769999999999998E-2</v>
          </cell>
          <cell r="Q17">
            <v>1.8769999999999998E-2</v>
          </cell>
          <cell r="R17">
            <v>1.8769999999999998E-2</v>
          </cell>
          <cell r="S17">
            <v>1.8769999999999998E-2</v>
          </cell>
          <cell r="T17">
            <v>1.8769999999999998E-2</v>
          </cell>
          <cell r="U17">
            <v>1.8769999999999998E-2</v>
          </cell>
          <cell r="V17">
            <v>1.8769999999999998E-2</v>
          </cell>
          <cell r="W17">
            <v>1.8769999999999998E-2</v>
          </cell>
          <cell r="X17">
            <v>1.8769999999999998E-2</v>
          </cell>
          <cell r="Y17">
            <v>1.8769999999999998E-2</v>
          </cell>
          <cell r="Z17">
            <v>1.8769999999999998E-2</v>
          </cell>
          <cell r="AA17">
            <v>1.8769999999999998E-2</v>
          </cell>
          <cell r="AB17">
            <v>1.8769999999999998E-2</v>
          </cell>
          <cell r="AC17">
            <v>1.8769999999999998E-2</v>
          </cell>
          <cell r="AD17">
            <v>1.8769999999999998E-2</v>
          </cell>
          <cell r="AE17">
            <v>1.8769999999999998E-2</v>
          </cell>
          <cell r="AF17">
            <v>1.8769999999999998E-2</v>
          </cell>
          <cell r="AG17">
            <v>1.8769999999999998E-2</v>
          </cell>
          <cell r="AH17">
            <v>1.8769999999999998E-2</v>
          </cell>
          <cell r="AI17">
            <v>1.8769999999999998E-2</v>
          </cell>
          <cell r="AJ17">
            <v>1.8769999999999998E-2</v>
          </cell>
          <cell r="AK17">
            <v>1.8769999999999998E-2</v>
          </cell>
          <cell r="AL17">
            <v>1.8769999999999998E-2</v>
          </cell>
          <cell r="AM17">
            <v>1.8769999999999998E-2</v>
          </cell>
          <cell r="AN17">
            <v>1.8769999999999998E-2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terest_income "/>
      <sheetName val="Threshold"/>
      <sheetName val="Interest_income_"/>
      <sheetName val="Interest_income_1"/>
      <sheetName val="Interest_income_2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  <sheetData sheetId="3" refreshError="1"/>
      <sheetData sheetId="4">
        <row r="85">
          <cell r="AG85">
            <v>14735400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  <sheetName val="1_0_Key_Indicators"/>
      <sheetName val="2_0_Monthly_Variations"/>
      <sheetName val="3_1_Supply_Vol_&amp;_Market_Share"/>
      <sheetName val="3_2_Vol"/>
      <sheetName val="3_3_1_Prd-Mix_Anal_(V)"/>
      <sheetName val="3_3_2_Prd-Mix_Anal_(P)"/>
      <sheetName val="3_3_3_Prd-Mix_Anal_(R)"/>
      <sheetName val="3_4_Marginal_Analysis"/>
      <sheetName val="3_5_Disp_"/>
      <sheetName val="4_1_Production2"/>
      <sheetName val="4_0_Production"/>
      <sheetName val="Prd_Charts"/>
      <sheetName val="5_0_Manp"/>
      <sheetName val="6_1_IncSt"/>
      <sheetName val="6_2_BalSh"/>
      <sheetName val="6_3_Cash"/>
      <sheetName val="6_4_NetIcome_Tree"/>
      <sheetName val="6_5_IS_Var__Analysis"/>
      <sheetName val="6_6_BS_Var__Analysis"/>
      <sheetName val="6_7_Capex"/>
      <sheetName val="6_8_Latest_Estimate"/>
      <sheetName val="6_9_Covenants_Chart"/>
      <sheetName val="6_5_Var__Analysis_1"/>
      <sheetName val="6_8_Graphs_(IS)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Lead"/>
      <sheetName val="Links"/>
      <sheetName val="Tickmarks"/>
      <sheetName val="FA Note rev"/>
      <sheetName val="FA_Note_rev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J23" sqref="J23"/>
    </sheetView>
  </sheetViews>
  <sheetFormatPr defaultRowHeight="15"/>
  <cols>
    <col min="1" max="1" width="83.42578125" style="41" customWidth="1"/>
    <col min="2" max="2" width="14.855468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8" t="s">
        <v>427</v>
      </c>
    </row>
    <row r="2" spans="1:5">
      <c r="A2" s="59" t="s">
        <v>299</v>
      </c>
    </row>
    <row r="3" spans="1:5">
      <c r="A3" s="59" t="s">
        <v>300</v>
      </c>
    </row>
    <row r="4" spans="1:5">
      <c r="A4" s="59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4">
        <v>34350928</v>
      </c>
      <c r="C11" s="53"/>
      <c r="D11" s="64">
        <v>63811244</v>
      </c>
      <c r="E11" s="41"/>
    </row>
    <row r="12" spans="1:5">
      <c r="A12" s="49" t="s">
        <v>255</v>
      </c>
      <c r="B12" s="70"/>
      <c r="C12" s="53"/>
      <c r="D12" s="70"/>
      <c r="E12" s="41"/>
    </row>
    <row r="13" spans="1:5" ht="16.5" customHeight="1">
      <c r="A13" s="65" t="s">
        <v>273</v>
      </c>
      <c r="B13" s="64"/>
      <c r="C13" s="53"/>
      <c r="D13" s="64"/>
      <c r="E13" s="41"/>
    </row>
    <row r="14" spans="1:5" ht="16.5" customHeight="1">
      <c r="A14" s="65" t="s">
        <v>274</v>
      </c>
      <c r="B14" s="64"/>
      <c r="C14" s="53"/>
      <c r="D14" s="64"/>
      <c r="E14" s="41"/>
    </row>
    <row r="15" spans="1:5">
      <c r="A15" s="65" t="s">
        <v>285</v>
      </c>
      <c r="B15" s="64"/>
      <c r="C15" s="53"/>
      <c r="D15" s="64"/>
      <c r="E15" s="41"/>
    </row>
    <row r="16" spans="1:5">
      <c r="A16" s="65" t="s">
        <v>275</v>
      </c>
      <c r="B16" s="64"/>
      <c r="C16" s="53"/>
      <c r="D16" s="64"/>
      <c r="E16" s="41"/>
    </row>
    <row r="17" spans="1:5">
      <c r="A17" s="49" t="s">
        <v>220</v>
      </c>
      <c r="B17" s="70"/>
      <c r="C17" s="53"/>
      <c r="D17" s="70"/>
      <c r="E17" s="41"/>
    </row>
    <row r="18" spans="1:5">
      <c r="A18" s="65" t="s">
        <v>286</v>
      </c>
      <c r="B18" s="64">
        <v>25936322</v>
      </c>
      <c r="C18" s="53"/>
      <c r="D18" s="64">
        <v>32434013</v>
      </c>
      <c r="E18" s="41"/>
    </row>
    <row r="19" spans="1:5" ht="16.5" customHeight="1">
      <c r="A19" s="65" t="s">
        <v>276</v>
      </c>
      <c r="B19" s="64"/>
      <c r="C19" s="53"/>
      <c r="D19" s="64"/>
      <c r="E19" s="41"/>
    </row>
    <row r="20" spans="1:5" ht="16.5" customHeight="1">
      <c r="A20" s="65" t="s">
        <v>277</v>
      </c>
      <c r="B20" s="64"/>
      <c r="C20" s="53"/>
      <c r="D20" s="64"/>
      <c r="E20" s="41"/>
    </row>
    <row r="21" spans="1:5">
      <c r="A21" s="65" t="s">
        <v>193</v>
      </c>
      <c r="B21" s="64">
        <v>1229479</v>
      </c>
      <c r="C21" s="53"/>
      <c r="D21" s="64">
        <v>1053457</v>
      </c>
      <c r="E21" s="41"/>
    </row>
    <row r="22" spans="1:5">
      <c r="A22" s="65" t="s">
        <v>278</v>
      </c>
      <c r="B22" s="64"/>
      <c r="C22" s="53"/>
      <c r="D22" s="64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5" t="s">
        <v>256</v>
      </c>
      <c r="B24" s="64">
        <v>40480</v>
      </c>
      <c r="C24" s="53"/>
      <c r="D24" s="64">
        <v>400627</v>
      </c>
      <c r="E24" s="41"/>
    </row>
    <row r="25" spans="1:5">
      <c r="A25" s="65" t="s">
        <v>257</v>
      </c>
      <c r="B25" s="64"/>
      <c r="C25" s="53"/>
      <c r="D25" s="64"/>
      <c r="E25" s="41"/>
    </row>
    <row r="26" spans="1:5">
      <c r="A26" s="65" t="s">
        <v>258</v>
      </c>
      <c r="B26" s="64"/>
      <c r="C26" s="53"/>
      <c r="D26" s="64"/>
      <c r="E26" s="41"/>
    </row>
    <row r="27" spans="1:5">
      <c r="A27" s="65" t="s">
        <v>244</v>
      </c>
      <c r="B27" s="64"/>
      <c r="C27" s="53"/>
      <c r="D27" s="64"/>
      <c r="E27" s="41"/>
    </row>
    <row r="28" spans="1:5">
      <c r="A28" s="65" t="s">
        <v>259</v>
      </c>
      <c r="B28" s="64"/>
      <c r="C28" s="53"/>
      <c r="D28" s="64"/>
      <c r="E28" s="41"/>
    </row>
    <row r="29" spans="1:5">
      <c r="A29" s="65" t="s">
        <v>260</v>
      </c>
      <c r="B29" s="64"/>
      <c r="C29" s="53"/>
      <c r="D29" s="64"/>
      <c r="E29" s="41"/>
    </row>
    <row r="30" spans="1:5">
      <c r="A30" s="65" t="s">
        <v>261</v>
      </c>
      <c r="B30" s="64"/>
      <c r="C30" s="53"/>
      <c r="D30" s="64"/>
      <c r="E30" s="41"/>
    </row>
    <row r="31" spans="1:5">
      <c r="A31" s="49" t="s">
        <v>221</v>
      </c>
      <c r="B31" s="64">
        <v>1523087</v>
      </c>
      <c r="C31" s="53"/>
      <c r="D31" s="64">
        <v>1701632</v>
      </c>
      <c r="E31" s="41"/>
    </row>
    <row r="32" spans="1:5">
      <c r="A32" s="49" t="s">
        <v>222</v>
      </c>
      <c r="B32" s="64"/>
      <c r="C32" s="53"/>
      <c r="D32" s="64"/>
      <c r="E32" s="41"/>
    </row>
    <row r="33" spans="1:5">
      <c r="A33" s="49" t="s">
        <v>27</v>
      </c>
      <c r="B33" s="56">
        <f>SUM(B11:B32)</f>
        <v>63080296</v>
      </c>
      <c r="C33" s="57"/>
      <c r="D33" s="56">
        <f>SUM(D11:D32)</f>
        <v>99400973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5" t="s">
        <v>279</v>
      </c>
      <c r="B37" s="64"/>
      <c r="C37" s="53"/>
      <c r="D37" s="64"/>
      <c r="E37" s="41"/>
    </row>
    <row r="38" spans="1:5">
      <c r="A38" s="65" t="s">
        <v>280</v>
      </c>
      <c r="B38" s="64"/>
      <c r="C38" s="53"/>
      <c r="D38" s="64"/>
      <c r="E38" s="41"/>
    </row>
    <row r="39" spans="1:5">
      <c r="A39" s="65" t="s">
        <v>281</v>
      </c>
      <c r="B39" s="64"/>
      <c r="C39" s="53"/>
      <c r="D39" s="64"/>
      <c r="E39" s="41"/>
    </row>
    <row r="40" spans="1:5">
      <c r="A40" s="65" t="s">
        <v>282</v>
      </c>
      <c r="B40" s="64"/>
      <c r="C40" s="53"/>
      <c r="D40" s="64"/>
      <c r="E40" s="41"/>
    </row>
    <row r="41" spans="1:5">
      <c r="A41" s="65" t="s">
        <v>283</v>
      </c>
      <c r="B41" s="64"/>
      <c r="C41" s="53"/>
      <c r="D41" s="64"/>
      <c r="E41" s="41"/>
    </row>
    <row r="42" spans="1:5">
      <c r="A42" s="65" t="s">
        <v>284</v>
      </c>
      <c r="B42" s="64"/>
      <c r="C42" s="53"/>
      <c r="D42" s="64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5" t="s">
        <v>287</v>
      </c>
      <c r="B44" s="64">
        <v>126298442</v>
      </c>
      <c r="C44" s="53"/>
      <c r="D44" s="64">
        <v>132337428</v>
      </c>
      <c r="E44" s="41"/>
    </row>
    <row r="45" spans="1:5">
      <c r="A45" s="65" t="s">
        <v>288</v>
      </c>
      <c r="B45" s="64">
        <v>59521590</v>
      </c>
      <c r="C45" s="53"/>
      <c r="D45" s="64">
        <v>43621056</v>
      </c>
      <c r="E45" s="41"/>
    </row>
    <row r="46" spans="1:5">
      <c r="A46" s="65" t="s">
        <v>289</v>
      </c>
      <c r="B46" s="64">
        <f>987574+1166040</f>
        <v>2153614</v>
      </c>
      <c r="C46" s="53"/>
      <c r="D46" s="64">
        <v>2824581.7200000007</v>
      </c>
      <c r="E46" s="41"/>
    </row>
    <row r="47" spans="1:5">
      <c r="A47" s="65" t="s">
        <v>290</v>
      </c>
      <c r="B47" s="64">
        <v>603850</v>
      </c>
      <c r="C47" s="53"/>
      <c r="D47" s="64"/>
      <c r="E47" s="41"/>
    </row>
    <row r="48" spans="1:5">
      <c r="A48" s="65" t="s">
        <v>291</v>
      </c>
      <c r="B48" s="64"/>
      <c r="C48" s="53"/>
      <c r="D48" s="64"/>
      <c r="E48" s="41"/>
    </row>
    <row r="49" spans="1:5">
      <c r="A49" s="49" t="s">
        <v>224</v>
      </c>
      <c r="B49" s="64"/>
      <c r="C49" s="53"/>
      <c r="D49" s="64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5" t="s">
        <v>292</v>
      </c>
      <c r="B51" s="64"/>
      <c r="C51" s="53"/>
      <c r="D51" s="64"/>
      <c r="E51" s="41"/>
    </row>
    <row r="52" spans="1:5">
      <c r="A52" s="65" t="s">
        <v>293</v>
      </c>
      <c r="B52" s="64"/>
      <c r="C52" s="53"/>
      <c r="D52" s="64"/>
      <c r="E52" s="41"/>
    </row>
    <row r="53" spans="1:5">
      <c r="A53" s="65" t="s">
        <v>294</v>
      </c>
      <c r="B53" s="64"/>
      <c r="C53" s="53"/>
      <c r="D53" s="64"/>
      <c r="E53" s="41"/>
    </row>
    <row r="54" spans="1:5">
      <c r="A54" s="49" t="s">
        <v>225</v>
      </c>
      <c r="B54" s="64"/>
      <c r="C54" s="53"/>
      <c r="D54" s="64"/>
      <c r="E54" s="41"/>
    </row>
    <row r="55" spans="1:5">
      <c r="A55" s="49" t="s">
        <v>26</v>
      </c>
      <c r="B55" s="56">
        <f>SUM(B37:B54)</f>
        <v>188577496</v>
      </c>
      <c r="C55" s="57"/>
      <c r="D55" s="56">
        <f>SUM(D37:D54)</f>
        <v>178783065.72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171">
        <f>B55+B33</f>
        <v>251657792</v>
      </c>
      <c r="C57" s="67"/>
      <c r="D57" s="66">
        <f>D55+D33</f>
        <v>278184038.72000003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5" t="s">
        <v>295</v>
      </c>
      <c r="B62" s="64"/>
      <c r="C62" s="53"/>
      <c r="D62" s="64"/>
      <c r="E62" s="41"/>
    </row>
    <row r="63" spans="1:5">
      <c r="A63" s="65" t="s">
        <v>264</v>
      </c>
      <c r="B63" s="64"/>
      <c r="C63" s="53"/>
      <c r="D63" s="64"/>
      <c r="E63" s="41"/>
    </row>
    <row r="64" spans="1:5">
      <c r="A64" s="65" t="s">
        <v>265</v>
      </c>
      <c r="B64" s="64"/>
      <c r="C64" s="53"/>
      <c r="D64" s="64"/>
      <c r="E64" s="41"/>
    </row>
    <row r="65" spans="1:5">
      <c r="A65" s="65" t="s">
        <v>229</v>
      </c>
      <c r="B65" s="64">
        <v>6359031</v>
      </c>
      <c r="C65" s="53"/>
      <c r="D65" s="64">
        <v>2691693</v>
      </c>
      <c r="E65" s="41"/>
    </row>
    <row r="66" spans="1:5">
      <c r="A66" s="65" t="s">
        <v>266</v>
      </c>
      <c r="B66" s="64"/>
      <c r="C66" s="53"/>
      <c r="D66" s="64"/>
      <c r="E66" s="41"/>
    </row>
    <row r="67" spans="1:5">
      <c r="A67" s="65" t="s">
        <v>296</v>
      </c>
      <c r="B67" s="64">
        <v>62361499</v>
      </c>
      <c r="C67" s="53"/>
      <c r="D67" s="64">
        <v>13479465</v>
      </c>
      <c r="E67" s="41"/>
    </row>
    <row r="68" spans="1:5">
      <c r="A68" s="65" t="s">
        <v>297</v>
      </c>
      <c r="B68" s="64"/>
      <c r="C68" s="53"/>
      <c r="D68" s="64"/>
      <c r="E68" s="41"/>
    </row>
    <row r="69" spans="1:5">
      <c r="A69" s="65" t="s">
        <v>251</v>
      </c>
      <c r="B69" s="64">
        <f>3065773+576904-1</f>
        <v>3642676</v>
      </c>
      <c r="C69" s="53"/>
      <c r="D69" s="64">
        <v>3892781</v>
      </c>
      <c r="E69" s="41"/>
    </row>
    <row r="70" spans="1:5">
      <c r="A70" s="65" t="s">
        <v>267</v>
      </c>
      <c r="B70" s="64">
        <f>742957+1282720</f>
        <v>2025677</v>
      </c>
      <c r="C70" s="53"/>
      <c r="D70" s="64">
        <v>4182070</v>
      </c>
      <c r="E70" s="41"/>
    </row>
    <row r="71" spans="1:5">
      <c r="A71" s="65" t="s">
        <v>250</v>
      </c>
      <c r="B71" s="64"/>
      <c r="C71" s="53"/>
      <c r="D71" s="64">
        <v>1003821.72</v>
      </c>
      <c r="E71" s="41"/>
    </row>
    <row r="72" spans="1:5">
      <c r="A72" s="49" t="s">
        <v>230</v>
      </c>
      <c r="B72" s="64"/>
      <c r="C72" s="53"/>
      <c r="D72" s="64"/>
      <c r="E72" s="41"/>
    </row>
    <row r="73" spans="1:5">
      <c r="A73" s="49" t="s">
        <v>231</v>
      </c>
      <c r="B73" s="64"/>
      <c r="C73" s="53"/>
      <c r="D73" s="64"/>
      <c r="E73" s="41"/>
    </row>
    <row r="74" spans="1:5">
      <c r="A74" s="49" t="s">
        <v>252</v>
      </c>
      <c r="B74" s="64"/>
      <c r="C74" s="53"/>
      <c r="D74" s="64"/>
      <c r="E74" s="41"/>
    </row>
    <row r="75" spans="1:5">
      <c r="A75" s="49" t="s">
        <v>232</v>
      </c>
      <c r="B75" s="56">
        <f>SUM(B62:B74)</f>
        <v>74388883</v>
      </c>
      <c r="C75" s="57"/>
      <c r="D75" s="56">
        <f>SUM(D62:D74)</f>
        <v>25249830.719999999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5" t="s">
        <v>295</v>
      </c>
      <c r="B78" s="64"/>
      <c r="C78" s="53"/>
      <c r="D78" s="64"/>
      <c r="E78" s="41"/>
    </row>
    <row r="79" spans="1:5">
      <c r="A79" s="65" t="s">
        <v>264</v>
      </c>
      <c r="B79" s="64"/>
      <c r="C79" s="53"/>
      <c r="D79" s="64"/>
      <c r="E79" s="41"/>
    </row>
    <row r="80" spans="1:5">
      <c r="A80" s="65" t="s">
        <v>265</v>
      </c>
      <c r="B80" s="64"/>
      <c r="C80" s="53"/>
      <c r="D80" s="64"/>
      <c r="E80" s="41"/>
    </row>
    <row r="81" spans="1:5">
      <c r="A81" s="65" t="s">
        <v>229</v>
      </c>
      <c r="B81" s="64"/>
      <c r="C81" s="53"/>
      <c r="D81" s="64"/>
      <c r="E81" s="41"/>
    </row>
    <row r="82" spans="1:5">
      <c r="A82" s="65" t="s">
        <v>266</v>
      </c>
      <c r="B82" s="64"/>
      <c r="C82" s="53"/>
      <c r="D82" s="64"/>
      <c r="E82" s="41"/>
    </row>
    <row r="83" spans="1:5">
      <c r="A83" s="65" t="s">
        <v>296</v>
      </c>
      <c r="B83" s="64"/>
      <c r="C83" s="53"/>
      <c r="D83" s="64"/>
      <c r="E83" s="41"/>
    </row>
    <row r="84" spans="1:5">
      <c r="A84" s="65" t="s">
        <v>297</v>
      </c>
      <c r="B84" s="64"/>
      <c r="C84" s="53"/>
      <c r="D84" s="64"/>
      <c r="E84" s="41"/>
    </row>
    <row r="85" spans="1:5">
      <c r="A85" s="65" t="s">
        <v>250</v>
      </c>
      <c r="B85" s="64"/>
      <c r="C85" s="53"/>
      <c r="D85" s="64"/>
      <c r="E85" s="41"/>
    </row>
    <row r="86" spans="1:5">
      <c r="A86" s="49" t="s">
        <v>230</v>
      </c>
      <c r="B86" s="64"/>
      <c r="C86" s="53"/>
      <c r="D86" s="64"/>
      <c r="E86" s="41"/>
    </row>
    <row r="87" spans="1:5">
      <c r="A87" s="49" t="s">
        <v>231</v>
      </c>
      <c r="B87" s="64"/>
      <c r="C87" s="53"/>
      <c r="D87" s="64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5" t="s">
        <v>268</v>
      </c>
      <c r="B89" s="64"/>
      <c r="C89" s="53"/>
      <c r="D89" s="64"/>
      <c r="E89" s="41"/>
    </row>
    <row r="90" spans="1:5">
      <c r="A90" s="65" t="s">
        <v>269</v>
      </c>
      <c r="B90" s="64"/>
      <c r="C90" s="53"/>
      <c r="D90" s="64"/>
      <c r="E90" s="41"/>
    </row>
    <row r="91" spans="1:5">
      <c r="A91" s="49" t="s">
        <v>234</v>
      </c>
      <c r="B91" s="64"/>
      <c r="C91" s="53"/>
      <c r="D91" s="64"/>
      <c r="E91" s="41"/>
    </row>
    <row r="92" spans="1:5">
      <c r="A92" s="49" t="s">
        <v>235</v>
      </c>
      <c r="B92" s="56">
        <f>SUM(B78:B91)</f>
        <v>0</v>
      </c>
      <c r="C92" s="57"/>
      <c r="D92" s="56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8">
        <f>B75+B92</f>
        <v>74388883</v>
      </c>
      <c r="C94" s="67"/>
      <c r="D94" s="68">
        <f>D75+D92</f>
        <v>25249830.719999999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4">
        <v>100000000</v>
      </c>
      <c r="C97" s="53"/>
      <c r="D97" s="64">
        <v>100000000</v>
      </c>
      <c r="E97" s="41"/>
    </row>
    <row r="98" spans="1:5">
      <c r="A98" s="49" t="s">
        <v>239</v>
      </c>
      <c r="B98" s="64"/>
      <c r="C98" s="53"/>
      <c r="D98" s="64"/>
      <c r="E98" s="41"/>
    </row>
    <row r="99" spans="1:5">
      <c r="A99" s="49" t="s">
        <v>240</v>
      </c>
      <c r="B99" s="64"/>
      <c r="C99" s="53"/>
      <c r="D99" s="64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5" t="s">
        <v>4</v>
      </c>
      <c r="B101" s="64">
        <v>10249911</v>
      </c>
      <c r="C101" s="53"/>
      <c r="D101" s="64">
        <v>10249911</v>
      </c>
      <c r="E101" s="41"/>
    </row>
    <row r="102" spans="1:5">
      <c r="A102" s="65" t="s">
        <v>270</v>
      </c>
      <c r="B102" s="64"/>
      <c r="C102" s="53"/>
      <c r="D102" s="64"/>
      <c r="E102" s="41"/>
    </row>
    <row r="103" spans="1:5">
      <c r="A103" s="65" t="s">
        <v>32</v>
      </c>
      <c r="B103" s="64">
        <v>17684297</v>
      </c>
      <c r="C103" s="53"/>
      <c r="D103" s="64">
        <v>102405166</v>
      </c>
      <c r="E103" s="41"/>
    </row>
    <row r="104" spans="1:5">
      <c r="A104" s="65" t="s">
        <v>271</v>
      </c>
      <c r="B104" s="64"/>
      <c r="C104" s="53"/>
      <c r="D104" s="64"/>
      <c r="E104" s="41"/>
    </row>
    <row r="105" spans="1:5">
      <c r="A105" s="49" t="s">
        <v>246</v>
      </c>
      <c r="B105" s="64"/>
      <c r="C105" s="63"/>
      <c r="D105" s="64"/>
      <c r="E105" s="41"/>
    </row>
    <row r="106" spans="1:5">
      <c r="A106" s="49" t="s">
        <v>245</v>
      </c>
      <c r="B106" s="64">
        <v>49334701</v>
      </c>
      <c r="C106" s="53"/>
      <c r="D106" s="64">
        <v>40279131</v>
      </c>
      <c r="E106" s="41"/>
    </row>
    <row r="107" spans="1:5" ht="18" customHeight="1">
      <c r="A107" s="49" t="s">
        <v>248</v>
      </c>
      <c r="B107" s="60">
        <f>SUM(B97:B106)</f>
        <v>177268909</v>
      </c>
      <c r="C107" s="61"/>
      <c r="D107" s="60">
        <f>SUM(D97:D106)</f>
        <v>252934208</v>
      </c>
      <c r="E107" s="41"/>
    </row>
    <row r="108" spans="1:5">
      <c r="A108" s="47" t="s">
        <v>243</v>
      </c>
      <c r="B108" s="64"/>
      <c r="C108" s="53"/>
      <c r="D108" s="64"/>
      <c r="E108" s="41"/>
    </row>
    <row r="109" spans="1:5">
      <c r="A109" s="49" t="s">
        <v>247</v>
      </c>
      <c r="B109" s="68">
        <f>SUM(B107:B108)</f>
        <v>177268909</v>
      </c>
      <c r="C109" s="67"/>
      <c r="D109" s="68">
        <f>SUM(D107:D108)</f>
        <v>252934208</v>
      </c>
      <c r="E109" s="41"/>
    </row>
    <row r="110" spans="1:5">
      <c r="A110" s="49"/>
      <c r="B110" s="62"/>
      <c r="C110" s="63"/>
      <c r="D110" s="62"/>
      <c r="E110" s="35"/>
    </row>
    <row r="111" spans="1:5" ht="15.75" thickBot="1">
      <c r="A111" s="69" t="s">
        <v>241</v>
      </c>
      <c r="B111" s="66">
        <f>B94+B109</f>
        <v>251657792</v>
      </c>
      <c r="C111" s="67"/>
      <c r="D111" s="66">
        <f>D94+D109</f>
        <v>278184038.72000003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168">
        <f>B57-B111</f>
        <v>0</v>
      </c>
      <c r="C113" s="55"/>
      <c r="D113" s="168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173" t="s">
        <v>272</v>
      </c>
      <c r="B116" s="173"/>
      <c r="C116" s="173"/>
      <c r="D116" s="1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sheetProtection password="CAAF" sheet="1" objects="1" scenarios="1"/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7" zoomScaleNormal="100" workbookViewId="0">
      <selection activeCell="H40" sqref="H40"/>
    </sheetView>
  </sheetViews>
  <sheetFormatPr defaultRowHeight="15"/>
  <cols>
    <col min="1" max="1" width="110.5703125" style="73" customWidth="1"/>
    <col min="2" max="2" width="15.7109375" style="72" customWidth="1"/>
    <col min="3" max="3" width="2.7109375" style="72" customWidth="1"/>
    <col min="4" max="4" width="15.7109375" style="72" customWidth="1"/>
    <col min="5" max="5" width="2.5703125" style="72" customWidth="1"/>
    <col min="6" max="6" width="22" style="72" customWidth="1"/>
    <col min="7" max="8" width="11" style="73" bestFit="1" customWidth="1"/>
    <col min="9" max="9" width="9.5703125" style="73" bestFit="1" customWidth="1"/>
    <col min="10" max="16384" width="9.140625" style="73"/>
  </cols>
  <sheetData>
    <row r="1" spans="1:6">
      <c r="A1" s="71" t="s">
        <v>426</v>
      </c>
    </row>
    <row r="2" spans="1:6">
      <c r="A2" s="74" t="s">
        <v>299</v>
      </c>
    </row>
    <row r="3" spans="1:6">
      <c r="A3" s="74" t="s">
        <v>301</v>
      </c>
    </row>
    <row r="4" spans="1:6">
      <c r="A4" s="74" t="s">
        <v>254</v>
      </c>
    </row>
    <row r="5" spans="1:6">
      <c r="A5" s="71" t="s">
        <v>302</v>
      </c>
      <c r="B5" s="73"/>
      <c r="C5" s="73"/>
      <c r="D5" s="73"/>
      <c r="E5" s="73"/>
      <c r="F5" s="73"/>
    </row>
    <row r="6" spans="1:6">
      <c r="A6" s="75"/>
      <c r="B6" s="76" t="s">
        <v>214</v>
      </c>
      <c r="C6" s="76"/>
      <c r="D6" s="76" t="s">
        <v>214</v>
      </c>
      <c r="E6" s="77"/>
      <c r="F6" s="73"/>
    </row>
    <row r="7" spans="1:6">
      <c r="A7" s="75"/>
      <c r="B7" s="76" t="s">
        <v>215</v>
      </c>
      <c r="C7" s="76"/>
      <c r="D7" s="76" t="s">
        <v>216</v>
      </c>
      <c r="E7" s="77"/>
      <c r="F7" s="73"/>
    </row>
    <row r="8" spans="1:6">
      <c r="A8" s="78"/>
      <c r="B8" s="79"/>
      <c r="C8" s="80"/>
      <c r="D8" s="79"/>
      <c r="E8" s="81"/>
      <c r="F8" s="73"/>
    </row>
    <row r="9" spans="1:6">
      <c r="A9" s="82" t="s">
        <v>303</v>
      </c>
      <c r="B9" s="83"/>
      <c r="C9" s="84"/>
      <c r="D9" s="83"/>
      <c r="E9" s="83"/>
      <c r="F9" s="85" t="s">
        <v>304</v>
      </c>
    </row>
    <row r="10" spans="1:6">
      <c r="A10" s="86" t="s">
        <v>305</v>
      </c>
      <c r="B10" s="87">
        <v>253766245</v>
      </c>
      <c r="C10" s="84"/>
      <c r="D10" s="87">
        <v>206434866</v>
      </c>
      <c r="E10" s="83"/>
      <c r="F10" s="88" t="s">
        <v>306</v>
      </c>
    </row>
    <row r="11" spans="1:6">
      <c r="A11" s="86" t="s">
        <v>307</v>
      </c>
      <c r="B11" s="87"/>
      <c r="C11" s="84"/>
      <c r="D11" s="87"/>
      <c r="E11" s="83"/>
      <c r="F11" s="88" t="s">
        <v>308</v>
      </c>
    </row>
    <row r="12" spans="1:6">
      <c r="A12" s="86" t="s">
        <v>309</v>
      </c>
      <c r="B12" s="87"/>
      <c r="C12" s="84"/>
      <c r="D12" s="87"/>
      <c r="E12" s="83"/>
      <c r="F12" s="88" t="s">
        <v>308</v>
      </c>
    </row>
    <row r="13" spans="1:6">
      <c r="A13" s="86" t="s">
        <v>310</v>
      </c>
      <c r="B13" s="87"/>
      <c r="C13" s="84"/>
      <c r="D13" s="87"/>
      <c r="E13" s="83"/>
      <c r="F13" s="88" t="s">
        <v>308</v>
      </c>
    </row>
    <row r="14" spans="1:6">
      <c r="A14" s="86" t="s">
        <v>311</v>
      </c>
      <c r="B14" s="87"/>
      <c r="C14" s="84"/>
      <c r="D14" s="87"/>
      <c r="E14" s="83"/>
      <c r="F14" s="88" t="s">
        <v>312</v>
      </c>
    </row>
    <row r="15" spans="1:6">
      <c r="A15" s="82" t="s">
        <v>313</v>
      </c>
      <c r="B15" s="87"/>
      <c r="C15" s="84"/>
      <c r="D15" s="87"/>
      <c r="E15" s="83"/>
      <c r="F15" s="73"/>
    </row>
    <row r="16" spans="1:6">
      <c r="A16" s="82" t="s">
        <v>314</v>
      </c>
      <c r="B16" s="87"/>
      <c r="C16" s="84"/>
      <c r="D16" s="87"/>
      <c r="E16" s="83"/>
      <c r="F16" s="73"/>
    </row>
    <row r="17" spans="1:6">
      <c r="A17" s="82" t="s">
        <v>315</v>
      </c>
      <c r="B17" s="87">
        <v>209171</v>
      </c>
      <c r="C17" s="84"/>
      <c r="D17" s="87">
        <v>1583754</v>
      </c>
      <c r="E17" s="83"/>
      <c r="F17" s="73"/>
    </row>
    <row r="18" spans="1:6">
      <c r="A18" s="82" t="s">
        <v>316</v>
      </c>
      <c r="B18" s="83"/>
      <c r="C18" s="84"/>
      <c r="D18" s="83"/>
      <c r="E18" s="83"/>
      <c r="F18" s="73"/>
    </row>
    <row r="19" spans="1:6">
      <c r="A19" s="86" t="s">
        <v>316</v>
      </c>
      <c r="B19" s="87">
        <v>-115892723</v>
      </c>
      <c r="C19" s="84"/>
      <c r="D19" s="87">
        <v>-78778512</v>
      </c>
      <c r="E19" s="83"/>
      <c r="F19" s="73"/>
    </row>
    <row r="20" spans="1:6">
      <c r="A20" s="86" t="s">
        <v>317</v>
      </c>
      <c r="B20" s="87">
        <v>-16487998</v>
      </c>
      <c r="C20" s="84"/>
      <c r="D20" s="87">
        <v>-16102597</v>
      </c>
      <c r="E20" s="83"/>
      <c r="F20" s="73"/>
    </row>
    <row r="21" spans="1:6">
      <c r="A21" s="82" t="s">
        <v>318</v>
      </c>
      <c r="B21" s="83"/>
      <c r="C21" s="84"/>
      <c r="D21" s="83"/>
      <c r="E21" s="83"/>
      <c r="F21" s="73"/>
    </row>
    <row r="22" spans="1:6">
      <c r="A22" s="86" t="s">
        <v>319</v>
      </c>
      <c r="B22" s="87">
        <v>-40063907</v>
      </c>
      <c r="C22" s="84"/>
      <c r="D22" s="87">
        <v>-40751016</v>
      </c>
      <c r="E22" s="83"/>
      <c r="F22" s="73"/>
    </row>
    <row r="23" spans="1:6">
      <c r="A23" s="86" t="s">
        <v>320</v>
      </c>
      <c r="B23" s="87">
        <v>-4279666</v>
      </c>
      <c r="C23" s="84"/>
      <c r="D23" s="87">
        <v>-4477638</v>
      </c>
      <c r="E23" s="83"/>
      <c r="F23" s="73"/>
    </row>
    <row r="24" spans="1:6">
      <c r="A24" s="86" t="s">
        <v>321</v>
      </c>
      <c r="B24" s="87"/>
      <c r="C24" s="84"/>
      <c r="D24" s="87"/>
      <c r="E24" s="83"/>
      <c r="F24" s="73"/>
    </row>
    <row r="25" spans="1:6">
      <c r="A25" s="82" t="s">
        <v>322</v>
      </c>
      <c r="B25" s="87"/>
      <c r="C25" s="84"/>
      <c r="D25" s="87"/>
      <c r="E25" s="83"/>
      <c r="F25" s="73"/>
    </row>
    <row r="26" spans="1:6">
      <c r="A26" s="82" t="s">
        <v>323</v>
      </c>
      <c r="B26" s="87">
        <v>-16413482</v>
      </c>
      <c r="C26" s="84"/>
      <c r="D26" s="87">
        <v>-17695933</v>
      </c>
      <c r="E26" s="83"/>
      <c r="F26" s="73"/>
    </row>
    <row r="27" spans="1:6">
      <c r="A27" s="82" t="s">
        <v>324</v>
      </c>
      <c r="B27" s="83">
        <v>-2000234</v>
      </c>
      <c r="C27" s="89"/>
      <c r="D27" s="83">
        <v>-2001043</v>
      </c>
      <c r="E27" s="83"/>
      <c r="F27" s="73"/>
    </row>
    <row r="28" spans="1:6">
      <c r="A28" s="82" t="s">
        <v>325</v>
      </c>
      <c r="B28" s="83"/>
      <c r="C28" s="84"/>
      <c r="D28" s="83"/>
      <c r="E28" s="83"/>
      <c r="F28" s="73"/>
    </row>
    <row r="29" spans="1:6" ht="15" customHeight="1">
      <c r="A29" s="86" t="s">
        <v>326</v>
      </c>
      <c r="B29" s="87"/>
      <c r="C29" s="84"/>
      <c r="D29" s="87"/>
      <c r="E29" s="83"/>
      <c r="F29" s="73"/>
    </row>
    <row r="30" spans="1:6" ht="15" customHeight="1">
      <c r="A30" s="86" t="s">
        <v>327</v>
      </c>
      <c r="B30" s="87"/>
      <c r="C30" s="84"/>
      <c r="D30" s="87"/>
      <c r="E30" s="83"/>
      <c r="F30" s="73"/>
    </row>
    <row r="31" spans="1:6" ht="15" customHeight="1">
      <c r="A31" s="86" t="s">
        <v>328</v>
      </c>
      <c r="B31" s="87"/>
      <c r="C31" s="84"/>
      <c r="D31" s="87"/>
      <c r="E31" s="83"/>
      <c r="F31" s="73"/>
    </row>
    <row r="32" spans="1:6" ht="15" customHeight="1">
      <c r="A32" s="86" t="s">
        <v>329</v>
      </c>
      <c r="B32" s="87"/>
      <c r="C32" s="84"/>
      <c r="D32" s="87"/>
      <c r="E32" s="83"/>
      <c r="F32" s="73"/>
    </row>
    <row r="33" spans="1:6" ht="15" customHeight="1">
      <c r="A33" s="86" t="s">
        <v>330</v>
      </c>
      <c r="B33" s="87"/>
      <c r="C33" s="84"/>
      <c r="D33" s="87"/>
      <c r="E33" s="83"/>
      <c r="F33" s="73"/>
    </row>
    <row r="34" spans="1:6" ht="15" customHeight="1">
      <c r="A34" s="86" t="s">
        <v>331</v>
      </c>
      <c r="B34" s="87"/>
      <c r="C34" s="84"/>
      <c r="D34" s="87"/>
      <c r="E34" s="83"/>
      <c r="F34" s="73"/>
    </row>
    <row r="35" spans="1:6">
      <c r="A35" s="82" t="s">
        <v>332</v>
      </c>
      <c r="B35" s="87"/>
      <c r="C35" s="84"/>
      <c r="D35" s="87"/>
      <c r="E35" s="83"/>
      <c r="F35" s="73"/>
    </row>
    <row r="36" spans="1:6">
      <c r="A36" s="82" t="s">
        <v>333</v>
      </c>
      <c r="B36" s="83"/>
      <c r="C36" s="89"/>
      <c r="D36" s="83"/>
      <c r="E36" s="83"/>
      <c r="F36" s="73"/>
    </row>
    <row r="37" spans="1:6">
      <c r="A37" s="86" t="s">
        <v>334</v>
      </c>
      <c r="B37" s="87">
        <v>0</v>
      </c>
      <c r="C37" s="84"/>
      <c r="D37" s="87">
        <v>1296</v>
      </c>
      <c r="E37" s="83"/>
      <c r="F37" s="73"/>
    </row>
    <row r="38" spans="1:6">
      <c r="A38" s="86" t="s">
        <v>335</v>
      </c>
      <c r="B38" s="87"/>
      <c r="C38" s="84"/>
      <c r="D38" s="87"/>
      <c r="E38" s="83"/>
      <c r="F38" s="73"/>
    </row>
    <row r="39" spans="1:6">
      <c r="A39" s="86" t="s">
        <v>336</v>
      </c>
      <c r="B39" s="87"/>
      <c r="C39" s="84"/>
      <c r="D39" s="87"/>
      <c r="E39" s="83"/>
      <c r="F39" s="73"/>
    </row>
    <row r="40" spans="1:6">
      <c r="A40" s="82" t="s">
        <v>337</v>
      </c>
      <c r="B40" s="87"/>
      <c r="C40" s="84"/>
      <c r="D40" s="87"/>
      <c r="E40" s="83"/>
      <c r="F40" s="73"/>
    </row>
    <row r="41" spans="1:6">
      <c r="A41" s="90" t="s">
        <v>338</v>
      </c>
      <c r="B41" s="87"/>
      <c r="C41" s="84"/>
      <c r="D41" s="87"/>
      <c r="E41" s="83"/>
      <c r="F41" s="73"/>
    </row>
    <row r="42" spans="1:6">
      <c r="A42" s="82" t="s">
        <v>339</v>
      </c>
      <c r="B42" s="91">
        <f>SUM(B9:B41)</f>
        <v>58837406</v>
      </c>
      <c r="C42" s="92"/>
      <c r="D42" s="91">
        <f>SUM(D9:D41)</f>
        <v>48213177</v>
      </c>
      <c r="E42" s="93"/>
      <c r="F42" s="73"/>
    </row>
    <row r="43" spans="1:6">
      <c r="A43" s="82" t="s">
        <v>340</v>
      </c>
      <c r="B43" s="92"/>
      <c r="C43" s="92"/>
      <c r="D43" s="92"/>
      <c r="E43" s="93"/>
      <c r="F43" s="73"/>
    </row>
    <row r="44" spans="1:6">
      <c r="A44" s="86" t="s">
        <v>341</v>
      </c>
      <c r="B44" s="87">
        <v>-9502705</v>
      </c>
      <c r="C44" s="84"/>
      <c r="D44" s="87">
        <v>-7934046</v>
      </c>
      <c r="E44" s="83"/>
      <c r="F44" s="73"/>
    </row>
    <row r="45" spans="1:6">
      <c r="A45" s="86" t="s">
        <v>342</v>
      </c>
      <c r="B45" s="87"/>
      <c r="C45" s="84"/>
      <c r="D45" s="87"/>
      <c r="E45" s="83"/>
      <c r="F45" s="73"/>
    </row>
    <row r="46" spans="1:6">
      <c r="A46" s="86" t="s">
        <v>343</v>
      </c>
      <c r="B46" s="87"/>
      <c r="C46" s="84"/>
      <c r="D46" s="87"/>
      <c r="E46" s="83"/>
      <c r="F46" s="73"/>
    </row>
    <row r="47" spans="1:6">
      <c r="A47" s="82" t="s">
        <v>344</v>
      </c>
      <c r="B47" s="94">
        <f>SUM(B42:B46)</f>
        <v>49334701</v>
      </c>
      <c r="C47" s="93"/>
      <c r="D47" s="94">
        <f>SUM(D42:D46)</f>
        <v>40279131</v>
      </c>
      <c r="E47" s="93"/>
      <c r="F47" s="73"/>
    </row>
    <row r="48" spans="1:6" ht="15.75" thickBot="1">
      <c r="A48" s="95"/>
      <c r="B48" s="96"/>
      <c r="C48" s="96"/>
      <c r="D48" s="96"/>
      <c r="E48" s="97"/>
      <c r="F48" s="73"/>
    </row>
    <row r="49" spans="1:6" ht="15.75" thickTop="1">
      <c r="A49" s="98" t="s">
        <v>345</v>
      </c>
      <c r="B49" s="99"/>
      <c r="C49" s="99"/>
      <c r="D49" s="99"/>
      <c r="E49" s="97"/>
      <c r="F49" s="73"/>
    </row>
    <row r="50" spans="1:6">
      <c r="A50" s="86" t="s">
        <v>346</v>
      </c>
      <c r="B50" s="100"/>
      <c r="C50" s="99"/>
      <c r="D50" s="100"/>
      <c r="E50" s="83"/>
      <c r="F50" s="73"/>
    </row>
    <row r="51" spans="1:6">
      <c r="A51" s="86" t="s">
        <v>347</v>
      </c>
      <c r="B51" s="100"/>
      <c r="C51" s="99"/>
      <c r="D51" s="100"/>
      <c r="E51" s="83"/>
      <c r="F51" s="73"/>
    </row>
    <row r="52" spans="1:6">
      <c r="A52" s="86" t="s">
        <v>348</v>
      </c>
      <c r="B52" s="100"/>
      <c r="C52" s="99"/>
      <c r="D52" s="100"/>
      <c r="E52" s="81"/>
      <c r="F52" s="73"/>
    </row>
    <row r="53" spans="1:6" ht="15" customHeight="1">
      <c r="A53" s="86" t="s">
        <v>349</v>
      </c>
      <c r="B53" s="100"/>
      <c r="C53" s="99"/>
      <c r="D53" s="100"/>
      <c r="E53" s="101"/>
      <c r="F53" s="102"/>
    </row>
    <row r="54" spans="1:6">
      <c r="A54" s="103" t="s">
        <v>350</v>
      </c>
      <c r="B54" s="100"/>
      <c r="C54" s="99"/>
      <c r="D54" s="100"/>
      <c r="E54" s="104"/>
      <c r="F54" s="102"/>
    </row>
    <row r="55" spans="1:6">
      <c r="A55" s="98" t="s">
        <v>351</v>
      </c>
      <c r="B55" s="105">
        <f>SUM(B50:B54)</f>
        <v>0</v>
      </c>
      <c r="C55" s="106"/>
      <c r="D55" s="105">
        <f>SUM(D50:D54)</f>
        <v>0</v>
      </c>
      <c r="E55" s="101"/>
      <c r="F55" s="102"/>
    </row>
    <row r="56" spans="1:6">
      <c r="A56" s="107"/>
      <c r="B56" s="108"/>
      <c r="C56" s="109"/>
      <c r="D56" s="108"/>
      <c r="E56" s="101"/>
      <c r="F56" s="102"/>
    </row>
    <row r="57" spans="1:6" ht="15.75" thickBot="1">
      <c r="A57" s="98" t="s">
        <v>352</v>
      </c>
      <c r="B57" s="110">
        <f>B47+B55</f>
        <v>49334701</v>
      </c>
      <c r="C57" s="111"/>
      <c r="D57" s="110">
        <f>D47+D55</f>
        <v>40279131</v>
      </c>
      <c r="E57" s="101"/>
      <c r="F57" s="102"/>
    </row>
    <row r="58" spans="1:6" ht="15.75" thickTop="1">
      <c r="A58" s="107"/>
      <c r="B58" s="108"/>
      <c r="C58" s="109"/>
      <c r="D58" s="108"/>
      <c r="E58" s="101"/>
      <c r="F58" s="102"/>
    </row>
    <row r="59" spans="1:6">
      <c r="A59" s="112" t="s">
        <v>353</v>
      </c>
      <c r="B59" s="108"/>
      <c r="C59" s="109"/>
      <c r="D59" s="108"/>
      <c r="E59" s="113"/>
      <c r="F59" s="114"/>
    </row>
    <row r="60" spans="1:6">
      <c r="A60" s="107" t="s">
        <v>354</v>
      </c>
      <c r="B60" s="87"/>
      <c r="C60" s="83"/>
      <c r="D60" s="87"/>
      <c r="E60" s="113"/>
      <c r="F60" s="114"/>
    </row>
    <row r="61" spans="1:6">
      <c r="A61" s="107" t="s">
        <v>355</v>
      </c>
      <c r="B61" s="87"/>
      <c r="C61" s="83"/>
      <c r="D61" s="87"/>
      <c r="E61" s="113"/>
      <c r="F61" s="114"/>
    </row>
    <row r="62" spans="1:6">
      <c r="A62" s="115"/>
      <c r="B62" s="114"/>
      <c r="C62" s="114"/>
      <c r="D62" s="114"/>
      <c r="E62" s="113"/>
      <c r="F62" s="114"/>
    </row>
    <row r="63" spans="1:6">
      <c r="A63" s="115"/>
      <c r="B63" s="114"/>
      <c r="C63" s="114"/>
      <c r="D63" s="114"/>
      <c r="E63" s="113"/>
      <c r="F63" s="114"/>
    </row>
    <row r="64" spans="1:6">
      <c r="A64" s="39" t="s">
        <v>356</v>
      </c>
      <c r="B64" s="114"/>
      <c r="C64" s="114"/>
      <c r="D64" s="114"/>
      <c r="E64" s="113"/>
      <c r="F64" s="114"/>
    </row>
    <row r="65" spans="1:6">
      <c r="A65" s="116"/>
      <c r="B65" s="117"/>
      <c r="C65" s="117"/>
      <c r="D65" s="117"/>
      <c r="E65" s="118"/>
      <c r="F65" s="117"/>
    </row>
  </sheetData>
  <sheetProtection password="CAAF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0" zoomScaleNormal="100" workbookViewId="0">
      <selection activeCell="C72" sqref="C72"/>
    </sheetView>
  </sheetViews>
  <sheetFormatPr defaultRowHeight="15"/>
  <cols>
    <col min="1" max="1" width="9.7109375" style="73" customWidth="1"/>
    <col min="2" max="2" width="90.140625" style="73" customWidth="1"/>
    <col min="3" max="3" width="15.7109375" style="73" customWidth="1"/>
    <col min="4" max="4" width="2.7109375" style="73" customWidth="1"/>
    <col min="5" max="5" width="15.7109375" style="73" customWidth="1"/>
    <col min="6" max="6" width="11.5703125" style="73" customWidth="1"/>
    <col min="7" max="16384" width="9.140625" style="73"/>
  </cols>
  <sheetData>
    <row r="1" spans="2:5">
      <c r="B1" s="71" t="s">
        <v>426</v>
      </c>
    </row>
    <row r="2" spans="2:5">
      <c r="B2" s="74" t="s">
        <v>299</v>
      </c>
    </row>
    <row r="3" spans="2:5">
      <c r="B3" s="74" t="s">
        <v>301</v>
      </c>
    </row>
    <row r="4" spans="2:5">
      <c r="B4" s="74" t="s">
        <v>254</v>
      </c>
    </row>
    <row r="5" spans="2:5">
      <c r="B5" s="71" t="s">
        <v>357</v>
      </c>
      <c r="C5" s="79"/>
      <c r="D5" s="80"/>
      <c r="E5" s="79"/>
    </row>
    <row r="6" spans="2:5">
      <c r="B6" s="74"/>
      <c r="C6" s="79"/>
      <c r="D6" s="80"/>
      <c r="E6" s="79"/>
    </row>
    <row r="7" spans="2:5">
      <c r="B7" s="174"/>
      <c r="C7" s="76" t="s">
        <v>214</v>
      </c>
      <c r="D7" s="76"/>
      <c r="E7" s="76" t="s">
        <v>214</v>
      </c>
    </row>
    <row r="8" spans="2:5" ht="14.1" customHeight="1">
      <c r="B8" s="174"/>
      <c r="C8" s="76" t="s">
        <v>215</v>
      </c>
      <c r="D8" s="76"/>
      <c r="E8" s="76" t="s">
        <v>216</v>
      </c>
    </row>
    <row r="9" spans="2:5" ht="14.1" customHeight="1">
      <c r="B9" s="78"/>
      <c r="C9" s="79"/>
      <c r="D9" s="80"/>
      <c r="E9" s="79"/>
    </row>
    <row r="10" spans="2:5" ht="14.1" customHeight="1">
      <c r="B10" s="82" t="s">
        <v>358</v>
      </c>
      <c r="C10" s="119"/>
      <c r="D10" s="120"/>
      <c r="E10" s="119"/>
    </row>
    <row r="11" spans="2:5" ht="14.1" customHeight="1">
      <c r="B11" s="121" t="s">
        <v>359</v>
      </c>
      <c r="C11" s="122">
        <v>49334701</v>
      </c>
      <c r="D11" s="123"/>
      <c r="E11" s="122">
        <v>40279131</v>
      </c>
    </row>
    <row r="12" spans="2:5" ht="14.1" customHeight="1">
      <c r="B12" s="124" t="s">
        <v>360</v>
      </c>
      <c r="C12" s="122"/>
      <c r="D12" s="123"/>
      <c r="E12" s="122"/>
    </row>
    <row r="13" spans="2:5" ht="14.1" customHeight="1">
      <c r="B13" s="125" t="s">
        <v>361</v>
      </c>
      <c r="C13" s="122">
        <v>20916.744900000002</v>
      </c>
      <c r="D13" s="123"/>
      <c r="E13" s="122">
        <v>22324.935199999996</v>
      </c>
    </row>
    <row r="14" spans="2:5" ht="14.1" customHeight="1">
      <c r="B14" s="125" t="s">
        <v>362</v>
      </c>
      <c r="C14" s="122"/>
      <c r="D14" s="123"/>
      <c r="E14" s="122">
        <v>116818</v>
      </c>
    </row>
    <row r="15" spans="2:5">
      <c r="B15" s="126" t="s">
        <v>323</v>
      </c>
      <c r="C15" s="122">
        <v>16413482</v>
      </c>
      <c r="D15" s="123"/>
      <c r="E15" s="122">
        <v>17695933</v>
      </c>
    </row>
    <row r="16" spans="2:5">
      <c r="B16" s="125" t="s">
        <v>322</v>
      </c>
      <c r="C16" s="122"/>
      <c r="D16" s="123"/>
      <c r="E16" s="122"/>
    </row>
    <row r="17" spans="2:5">
      <c r="B17" s="125" t="s">
        <v>363</v>
      </c>
      <c r="C17" s="122"/>
      <c r="D17" s="123"/>
      <c r="E17" s="122"/>
    </row>
    <row r="18" spans="2:5">
      <c r="B18" s="125" t="s">
        <v>364</v>
      </c>
      <c r="C18" s="122"/>
      <c r="D18" s="123"/>
      <c r="E18" s="122"/>
    </row>
    <row r="19" spans="2:5">
      <c r="B19" s="125" t="s">
        <v>365</v>
      </c>
    </row>
    <row r="20" spans="2:5">
      <c r="B20" s="125" t="s">
        <v>366</v>
      </c>
      <c r="C20" s="122"/>
      <c r="D20" s="127"/>
      <c r="E20" s="128"/>
    </row>
    <row r="21" spans="2:5">
      <c r="B21" s="125" t="s">
        <v>367</v>
      </c>
      <c r="C21" s="122"/>
      <c r="D21" s="127"/>
      <c r="E21" s="128"/>
    </row>
    <row r="22" spans="2:5">
      <c r="B22" s="125" t="s">
        <v>368</v>
      </c>
      <c r="C22" s="122">
        <v>178545</v>
      </c>
      <c r="D22" s="123"/>
      <c r="E22" s="122">
        <v>-107058</v>
      </c>
    </row>
    <row r="23" spans="2:5">
      <c r="B23" s="125" t="s">
        <v>369</v>
      </c>
      <c r="C23" s="122"/>
      <c r="D23" s="127"/>
      <c r="E23" s="128"/>
    </row>
    <row r="24" spans="2:5">
      <c r="B24" s="125"/>
      <c r="C24" s="122"/>
      <c r="D24" s="123"/>
      <c r="E24" s="122"/>
    </row>
    <row r="25" spans="2:5" ht="14.1" customHeight="1">
      <c r="B25" s="121" t="s">
        <v>370</v>
      </c>
      <c r="C25" s="122"/>
      <c r="D25" s="123"/>
      <c r="E25" s="122"/>
    </row>
    <row r="26" spans="2:5" ht="14.1" customHeight="1">
      <c r="B26" s="125" t="s">
        <v>371</v>
      </c>
      <c r="C26" s="122">
        <v>-74609</v>
      </c>
      <c r="D26" s="123"/>
      <c r="E26" s="122"/>
    </row>
    <row r="27" spans="2:5">
      <c r="B27" s="125" t="s">
        <v>372</v>
      </c>
      <c r="C27" s="122"/>
      <c r="D27" s="123"/>
      <c r="E27" s="122"/>
    </row>
    <row r="28" spans="2:5">
      <c r="B28" s="125" t="s">
        <v>373</v>
      </c>
      <c r="C28" s="122"/>
      <c r="D28" s="123"/>
      <c r="E28" s="122"/>
    </row>
    <row r="29" spans="2:5">
      <c r="B29" s="125" t="s">
        <v>369</v>
      </c>
      <c r="C29" s="122"/>
      <c r="D29" s="123"/>
      <c r="E29" s="122"/>
    </row>
    <row r="30" spans="2:5">
      <c r="B30" s="125"/>
      <c r="C30" s="122"/>
      <c r="D30" s="123"/>
      <c r="E30" s="122"/>
    </row>
    <row r="31" spans="2:5" ht="14.1" customHeight="1">
      <c r="B31" s="121" t="s">
        <v>374</v>
      </c>
      <c r="C31" s="122"/>
      <c r="D31" s="123"/>
      <c r="E31" s="122"/>
    </row>
    <row r="32" spans="2:5">
      <c r="B32" s="125" t="s">
        <v>375</v>
      </c>
      <c r="C32" s="122">
        <v>16242094</v>
      </c>
      <c r="D32" s="123"/>
      <c r="E32" s="122">
        <v>13060290</v>
      </c>
    </row>
    <row r="33" spans="2:5" ht="14.25" customHeight="1">
      <c r="B33" s="125" t="s">
        <v>376</v>
      </c>
      <c r="C33" s="122">
        <v>360147</v>
      </c>
      <c r="D33" s="123"/>
      <c r="E33" s="122">
        <v>-343987</v>
      </c>
    </row>
    <row r="34" spans="2:5" ht="14.25" customHeight="1">
      <c r="B34" s="125" t="s">
        <v>377</v>
      </c>
      <c r="C34" s="122">
        <f>49347406.4-9920425.5</f>
        <v>39426980.899999999</v>
      </c>
      <c r="D34" s="123"/>
      <c r="E34" s="122">
        <v>-38185641</v>
      </c>
    </row>
    <row r="35" spans="2:5">
      <c r="B35" s="125" t="s">
        <v>378</v>
      </c>
      <c r="C35" s="122">
        <v>-208355</v>
      </c>
      <c r="D35" s="123"/>
      <c r="E35" s="122">
        <v>91908</v>
      </c>
    </row>
    <row r="36" spans="2:5" ht="14.1" customHeight="1">
      <c r="B36" s="125" t="s">
        <v>369</v>
      </c>
      <c r="C36" s="122"/>
      <c r="D36" s="123"/>
      <c r="E36" s="122"/>
    </row>
    <row r="37" spans="2:5">
      <c r="B37" s="82" t="s">
        <v>379</v>
      </c>
      <c r="C37" s="129">
        <f>SUM(C11:C36)</f>
        <v>121693902.64489999</v>
      </c>
      <c r="D37" s="130"/>
      <c r="E37" s="129">
        <f>SUM(E11:E36)</f>
        <v>32629718.935200006</v>
      </c>
    </row>
    <row r="38" spans="2:5">
      <c r="B38" s="131"/>
      <c r="C38" s="122"/>
      <c r="D38" s="123"/>
      <c r="E38" s="122"/>
    </row>
    <row r="39" spans="2:5">
      <c r="B39" s="82" t="s">
        <v>380</v>
      </c>
      <c r="C39" s="122"/>
      <c r="D39" s="123"/>
      <c r="E39" s="122"/>
    </row>
    <row r="40" spans="2:5" ht="14.1" customHeight="1">
      <c r="B40" s="125" t="s">
        <v>381</v>
      </c>
      <c r="C40" s="122">
        <v>-26281657.860000003</v>
      </c>
      <c r="D40" s="123"/>
      <c r="E40" s="122">
        <v>-5587481</v>
      </c>
    </row>
    <row r="41" spans="2:5">
      <c r="B41" s="125" t="s">
        <v>382</v>
      </c>
      <c r="C41" s="122">
        <v>148356</v>
      </c>
      <c r="D41" s="123"/>
      <c r="E41" s="122"/>
    </row>
    <row r="42" spans="2:5" ht="14.1" customHeight="1">
      <c r="B42" s="125" t="s">
        <v>383</v>
      </c>
      <c r="C42" s="122"/>
      <c r="D42" s="123"/>
      <c r="E42" s="122"/>
    </row>
    <row r="43" spans="2:5" ht="30">
      <c r="B43" s="125" t="s">
        <v>384</v>
      </c>
      <c r="C43" s="122"/>
      <c r="D43" s="123"/>
      <c r="E43" s="122"/>
    </row>
    <row r="44" spans="2:5">
      <c r="B44" s="125" t="s">
        <v>385</v>
      </c>
      <c r="C44" s="122"/>
      <c r="D44" s="123"/>
      <c r="E44" s="122"/>
    </row>
    <row r="45" spans="2:5">
      <c r="B45" s="125" t="s">
        <v>386</v>
      </c>
      <c r="C45" s="122"/>
      <c r="D45" s="123"/>
      <c r="E45" s="122"/>
    </row>
    <row r="46" spans="2:5">
      <c r="B46" s="125" t="s">
        <v>387</v>
      </c>
      <c r="C46" s="122"/>
      <c r="D46" s="123"/>
      <c r="E46" s="122"/>
    </row>
    <row r="47" spans="2:5" ht="14.1" customHeight="1">
      <c r="B47" s="125" t="s">
        <v>388</v>
      </c>
      <c r="C47" s="122"/>
      <c r="D47" s="123"/>
      <c r="E47" s="122"/>
    </row>
    <row r="48" spans="2:5" ht="14.1" customHeight="1">
      <c r="B48" s="125" t="s">
        <v>369</v>
      </c>
      <c r="C48" s="122"/>
      <c r="D48" s="123"/>
      <c r="E48" s="122"/>
    </row>
    <row r="49" spans="2:5" ht="14.1" customHeight="1">
      <c r="B49" s="82" t="s">
        <v>389</v>
      </c>
      <c r="C49" s="129">
        <f>SUM(C40:C48)</f>
        <v>-26133301.860000003</v>
      </c>
      <c r="D49" s="130"/>
      <c r="E49" s="129">
        <f>SUM(E40:E48)</f>
        <v>-5587481</v>
      </c>
    </row>
    <row r="50" spans="2:5" ht="14.1" customHeight="1">
      <c r="B50" s="131"/>
      <c r="C50" s="122"/>
      <c r="D50" s="123"/>
      <c r="E50" s="122"/>
    </row>
    <row r="51" spans="2:5" ht="14.1" customHeight="1">
      <c r="B51" s="82" t="s">
        <v>390</v>
      </c>
      <c r="C51" s="122"/>
      <c r="D51" s="123"/>
      <c r="E51" s="122"/>
    </row>
    <row r="52" spans="2:5" ht="14.1" customHeight="1">
      <c r="B52" s="125" t="s">
        <v>391</v>
      </c>
      <c r="C52" s="122"/>
      <c r="D52" s="123"/>
      <c r="E52" s="122"/>
    </row>
    <row r="53" spans="2:5" ht="14.1" customHeight="1">
      <c r="B53" s="125" t="s">
        <v>392</v>
      </c>
      <c r="C53" s="122"/>
      <c r="D53" s="123"/>
      <c r="E53" s="122"/>
    </row>
    <row r="54" spans="2:5" ht="14.1" customHeight="1">
      <c r="B54" s="125" t="s">
        <v>393</v>
      </c>
      <c r="C54" s="122"/>
      <c r="D54" s="123"/>
      <c r="E54" s="122"/>
    </row>
    <row r="55" spans="2:5" ht="14.1" customHeight="1">
      <c r="B55" s="125" t="s">
        <v>394</v>
      </c>
      <c r="C55" s="122"/>
      <c r="D55" s="123"/>
      <c r="E55" s="122"/>
    </row>
    <row r="56" spans="2:5" ht="14.1" customHeight="1">
      <c r="B56" s="125" t="s">
        <v>395</v>
      </c>
      <c r="C56" s="122"/>
      <c r="D56" s="123"/>
      <c r="E56" s="122"/>
    </row>
    <row r="57" spans="2:5" ht="14.1" customHeight="1">
      <c r="B57" s="125" t="s">
        <v>396</v>
      </c>
      <c r="C57" s="122"/>
      <c r="D57" s="123"/>
      <c r="E57" s="122"/>
    </row>
    <row r="58" spans="2:5" ht="14.1" customHeight="1">
      <c r="B58" s="125" t="s">
        <v>397</v>
      </c>
      <c r="C58" s="122"/>
      <c r="D58" s="123"/>
      <c r="E58" s="122"/>
    </row>
    <row r="59" spans="2:5" ht="14.1" customHeight="1">
      <c r="B59" s="125" t="s">
        <v>398</v>
      </c>
      <c r="C59" s="122"/>
      <c r="D59" s="123"/>
      <c r="E59" s="122"/>
    </row>
    <row r="60" spans="2:5" ht="15" customHeight="1">
      <c r="B60" s="125" t="s">
        <v>399</v>
      </c>
      <c r="C60" s="122"/>
      <c r="D60" s="123"/>
      <c r="E60" s="122">
        <v>1296</v>
      </c>
    </row>
    <row r="61" spans="2:5" ht="14.1" customHeight="1">
      <c r="B61" s="125" t="s">
        <v>400</v>
      </c>
      <c r="C61" s="122">
        <v>-125000000</v>
      </c>
      <c r="D61" s="127"/>
      <c r="E61" s="122"/>
    </row>
    <row r="62" spans="2:5" ht="14.1" customHeight="1">
      <c r="B62" s="125" t="s">
        <v>401</v>
      </c>
      <c r="C62" s="122"/>
      <c r="D62" s="127"/>
      <c r="E62" s="122"/>
    </row>
    <row r="63" spans="2:5" ht="14.1" customHeight="1">
      <c r="B63" s="125" t="s">
        <v>369</v>
      </c>
      <c r="C63" s="122"/>
      <c r="D63" s="123"/>
      <c r="E63" s="122"/>
    </row>
    <row r="64" spans="2:5" ht="14.1" customHeight="1">
      <c r="B64" s="82" t="s">
        <v>402</v>
      </c>
      <c r="C64" s="129">
        <f>SUM(C52:C63)</f>
        <v>-125000000</v>
      </c>
      <c r="D64" s="130"/>
      <c r="E64" s="129">
        <f>SUM(E52:E63)</f>
        <v>1296</v>
      </c>
    </row>
    <row r="65" spans="2:6" ht="14.1" customHeight="1">
      <c r="B65" s="131"/>
      <c r="C65" s="122"/>
      <c r="D65" s="123"/>
      <c r="E65" s="122"/>
    </row>
    <row r="66" spans="2:6" ht="14.1" customHeight="1">
      <c r="B66" s="82" t="s">
        <v>403</v>
      </c>
      <c r="C66" s="132">
        <f>C37+C49+C64</f>
        <v>-29439399.215100005</v>
      </c>
      <c r="D66" s="130"/>
      <c r="E66" s="132">
        <f>E37+E49+E64</f>
        <v>27043533.935200006</v>
      </c>
    </row>
    <row r="67" spans="2:6">
      <c r="B67" s="133" t="s">
        <v>404</v>
      </c>
      <c r="C67" s="122">
        <f>+E69</f>
        <v>63811244.000000007</v>
      </c>
      <c r="D67" s="123"/>
      <c r="E67" s="122">
        <v>36791331</v>
      </c>
    </row>
    <row r="68" spans="2:6">
      <c r="B68" s="133" t="s">
        <v>405</v>
      </c>
      <c r="C68" s="122">
        <v>-20916.744900000002</v>
      </c>
      <c r="D68" s="123"/>
      <c r="E68" s="122">
        <v>-23620.935199999996</v>
      </c>
    </row>
    <row r="69" spans="2:6" ht="15.75" thickBot="1">
      <c r="B69" s="134" t="s">
        <v>406</v>
      </c>
      <c r="C69" s="135">
        <f>SUM(C66:C68)</f>
        <v>34350928.039999999</v>
      </c>
      <c r="D69" s="136"/>
      <c r="E69" s="135">
        <f>SUM(E66:E68)</f>
        <v>63811244.000000007</v>
      </c>
    </row>
    <row r="70" spans="2:6" ht="15.75" thickTop="1"/>
    <row r="72" spans="2:6">
      <c r="B72" s="55" t="s">
        <v>28</v>
      </c>
      <c r="C72" s="172">
        <f>+C69-'1-Pasqyra e Pozicioni Financiar'!B11</f>
        <v>3.9999999105930328E-2</v>
      </c>
      <c r="D72" s="137"/>
      <c r="E72" s="137">
        <f>+E69-'1-Pasqyra e Pozicioni Financiar'!D11</f>
        <v>0</v>
      </c>
      <c r="F72" s="55"/>
    </row>
  </sheetData>
  <sheetProtection password="CAAF" sheet="1" objects="1" scenarios="1"/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7" zoomScale="90" zoomScaleNormal="90" workbookViewId="0">
      <selection activeCell="M37" sqref="M37"/>
    </sheetView>
  </sheetViews>
  <sheetFormatPr defaultRowHeight="15"/>
  <cols>
    <col min="1" max="1" width="78.7109375" style="138" customWidth="1"/>
    <col min="2" max="11" width="15.7109375" style="138" customWidth="1"/>
    <col min="12" max="16384" width="9.140625" style="138"/>
  </cols>
  <sheetData>
    <row r="1" spans="1:12">
      <c r="A1" s="71" t="s">
        <v>298</v>
      </c>
    </row>
    <row r="2" spans="1:12">
      <c r="A2" s="74" t="s">
        <v>299</v>
      </c>
    </row>
    <row r="3" spans="1:12">
      <c r="A3" s="74" t="s">
        <v>301</v>
      </c>
    </row>
    <row r="4" spans="1:12">
      <c r="A4" s="74" t="s">
        <v>254</v>
      </c>
    </row>
    <row r="5" spans="1:12">
      <c r="A5" s="71" t="s">
        <v>407</v>
      </c>
    </row>
    <row r="6" spans="1:12">
      <c r="A6" s="139"/>
    </row>
    <row r="7" spans="1:12" ht="72">
      <c r="B7" s="140" t="s">
        <v>408</v>
      </c>
      <c r="C7" s="140" t="s">
        <v>239</v>
      </c>
      <c r="D7" s="140" t="s">
        <v>240</v>
      </c>
      <c r="E7" s="140" t="s">
        <v>32</v>
      </c>
      <c r="F7" s="140" t="s">
        <v>271</v>
      </c>
      <c r="G7" s="140" t="s">
        <v>409</v>
      </c>
      <c r="H7" s="140" t="s">
        <v>410</v>
      </c>
      <c r="I7" s="140" t="s">
        <v>411</v>
      </c>
      <c r="J7" s="140" t="s">
        <v>243</v>
      </c>
      <c r="K7" s="140" t="s">
        <v>411</v>
      </c>
      <c r="L7" s="98"/>
    </row>
    <row r="8" spans="1:12">
      <c r="A8" s="141"/>
      <c r="B8" s="98"/>
      <c r="C8" s="142"/>
      <c r="D8" s="142"/>
      <c r="E8" s="143"/>
      <c r="F8" s="143"/>
      <c r="G8" s="143"/>
      <c r="H8" s="144"/>
      <c r="I8" s="144"/>
      <c r="J8" s="144"/>
      <c r="K8" s="142"/>
      <c r="L8" s="142"/>
    </row>
    <row r="9" spans="1:12">
      <c r="A9" s="145"/>
      <c r="B9" s="146"/>
      <c r="C9" s="146"/>
      <c r="D9" s="146"/>
      <c r="E9" s="147"/>
      <c r="F9" s="147"/>
      <c r="G9" s="147"/>
      <c r="H9" s="109"/>
      <c r="I9" s="109"/>
      <c r="J9" s="109"/>
      <c r="K9" s="109"/>
      <c r="L9" s="142"/>
    </row>
    <row r="10" spans="1:12" ht="15.75" thickBot="1">
      <c r="A10" s="148" t="s">
        <v>412</v>
      </c>
      <c r="B10" s="110">
        <v>100000000</v>
      </c>
      <c r="C10" s="110">
        <v>0</v>
      </c>
      <c r="D10" s="110">
        <v>0</v>
      </c>
      <c r="E10" s="110">
        <v>80733561</v>
      </c>
      <c r="F10" s="110">
        <v>0</v>
      </c>
      <c r="G10" s="110">
        <v>0</v>
      </c>
      <c r="H10" s="110">
        <v>31921516</v>
      </c>
      <c r="I10" s="110">
        <v>212655077</v>
      </c>
      <c r="J10" s="110">
        <v>0</v>
      </c>
      <c r="K10" s="110">
        <v>212655077</v>
      </c>
      <c r="L10" s="142"/>
    </row>
    <row r="11" spans="1:12" ht="15.75" thickTop="1">
      <c r="A11" s="149" t="s">
        <v>413</v>
      </c>
      <c r="B11" s="146"/>
      <c r="C11" s="146"/>
      <c r="D11" s="146"/>
      <c r="E11" s="146"/>
      <c r="F11" s="146"/>
      <c r="G11" s="146"/>
      <c r="H11" s="109"/>
      <c r="I11" s="109">
        <f>SUM(B11:H11)</f>
        <v>0</v>
      </c>
      <c r="J11" s="150"/>
      <c r="K11" s="146">
        <f>SUM(I11:J11)</f>
        <v>0</v>
      </c>
      <c r="L11" s="142"/>
    </row>
    <row r="12" spans="1:12">
      <c r="A12" s="148" t="s">
        <v>414</v>
      </c>
      <c r="B12" s="151">
        <f>SUM(B10:B11)</f>
        <v>100000000</v>
      </c>
      <c r="C12" s="151">
        <f t="shared" ref="C12:J12" si="0">SUM(C10:C11)</f>
        <v>0</v>
      </c>
      <c r="D12" s="151">
        <f t="shared" si="0"/>
        <v>0</v>
      </c>
      <c r="E12" s="151">
        <f t="shared" si="0"/>
        <v>80733561</v>
      </c>
      <c r="F12" s="151">
        <f t="shared" si="0"/>
        <v>0</v>
      </c>
      <c r="G12" s="151">
        <f t="shared" si="0"/>
        <v>0</v>
      </c>
      <c r="H12" s="151">
        <f t="shared" si="0"/>
        <v>31921516</v>
      </c>
      <c r="I12" s="151">
        <f>SUM(B12:H12)</f>
        <v>212655077</v>
      </c>
      <c r="J12" s="151">
        <f t="shared" si="0"/>
        <v>0</v>
      </c>
      <c r="K12" s="151">
        <f>SUM(I12:J12)</f>
        <v>212655077</v>
      </c>
      <c r="L12" s="142"/>
    </row>
    <row r="13" spans="1:12">
      <c r="A13" s="152" t="s">
        <v>415</v>
      </c>
      <c r="B13" s="146"/>
      <c r="C13" s="146"/>
      <c r="D13" s="146"/>
      <c r="E13" s="146"/>
      <c r="F13" s="146"/>
      <c r="G13" s="146"/>
      <c r="H13" s="108"/>
      <c r="I13" s="108">
        <f t="shared" ref="I13:I37" si="1">SUM(B13:H13)</f>
        <v>0</v>
      </c>
      <c r="J13" s="108"/>
      <c r="K13" s="146">
        <f t="shared" ref="K13:K37" si="2">SUM(I13:J13)</f>
        <v>0</v>
      </c>
      <c r="L13" s="142"/>
    </row>
    <row r="14" spans="1:12">
      <c r="A14" s="153" t="s">
        <v>410</v>
      </c>
      <c r="B14" s="109"/>
      <c r="C14" s="109"/>
      <c r="D14" s="109"/>
      <c r="E14" s="109"/>
      <c r="F14" s="109"/>
      <c r="G14" s="108"/>
      <c r="H14" s="154">
        <v>40279131</v>
      </c>
      <c r="I14" s="108">
        <f t="shared" si="1"/>
        <v>40279131</v>
      </c>
      <c r="J14" s="154"/>
      <c r="K14" s="108">
        <f t="shared" si="2"/>
        <v>40279131</v>
      </c>
      <c r="L14" s="142"/>
    </row>
    <row r="15" spans="1:12">
      <c r="A15" s="153" t="s">
        <v>416</v>
      </c>
      <c r="B15" s="109"/>
      <c r="C15" s="109"/>
      <c r="D15" s="109"/>
      <c r="E15" s="109"/>
      <c r="F15" s="109"/>
      <c r="G15" s="108"/>
      <c r="H15" s="154"/>
      <c r="I15" s="108">
        <f t="shared" si="1"/>
        <v>0</v>
      </c>
      <c r="J15" s="154"/>
      <c r="K15" s="108">
        <f t="shared" si="2"/>
        <v>0</v>
      </c>
      <c r="L15" s="142"/>
    </row>
    <row r="16" spans="1:12">
      <c r="A16" s="153" t="s">
        <v>417</v>
      </c>
      <c r="B16" s="109"/>
      <c r="C16" s="109"/>
      <c r="D16" s="109"/>
      <c r="E16" s="109"/>
      <c r="F16" s="109"/>
      <c r="G16" s="108"/>
      <c r="H16" s="108"/>
      <c r="I16" s="108">
        <f t="shared" si="1"/>
        <v>0</v>
      </c>
      <c r="J16" s="108"/>
      <c r="K16" s="108">
        <f t="shared" si="2"/>
        <v>0</v>
      </c>
      <c r="L16" s="142"/>
    </row>
    <row r="17" spans="1:12">
      <c r="A17" s="152" t="s">
        <v>418</v>
      </c>
      <c r="B17" s="155">
        <f>SUM(B13:B16)</f>
        <v>0</v>
      </c>
      <c r="C17" s="155">
        <f t="shared" ref="C17:J17" si="3">SUM(C13:C16)</f>
        <v>0</v>
      </c>
      <c r="D17" s="155">
        <f t="shared" si="3"/>
        <v>0</v>
      </c>
      <c r="E17" s="155">
        <f t="shared" si="3"/>
        <v>0</v>
      </c>
      <c r="F17" s="155">
        <f t="shared" si="3"/>
        <v>0</v>
      </c>
      <c r="G17" s="155">
        <f t="shared" si="3"/>
        <v>0</v>
      </c>
      <c r="H17" s="156">
        <f>SUM(H13:H16)</f>
        <v>40279131</v>
      </c>
      <c r="I17" s="155">
        <f t="shared" si="1"/>
        <v>40279131</v>
      </c>
      <c r="J17" s="156">
        <f t="shared" si="3"/>
        <v>0</v>
      </c>
      <c r="K17" s="155">
        <f t="shared" si="2"/>
        <v>40279131</v>
      </c>
      <c r="L17" s="142"/>
    </row>
    <row r="18" spans="1:12">
      <c r="A18" s="152" t="s">
        <v>419</v>
      </c>
      <c r="B18" s="109"/>
      <c r="C18" s="109"/>
      <c r="D18" s="109"/>
      <c r="E18" s="109"/>
      <c r="F18" s="109"/>
      <c r="G18" s="108"/>
      <c r="H18" s="108"/>
      <c r="I18" s="108">
        <f t="shared" si="1"/>
        <v>0</v>
      </c>
      <c r="J18" s="108"/>
      <c r="K18" s="108">
        <f t="shared" si="2"/>
        <v>0</v>
      </c>
      <c r="L18" s="142"/>
    </row>
    <row r="19" spans="1:12">
      <c r="A19" s="157" t="s">
        <v>420</v>
      </c>
      <c r="B19" s="109"/>
      <c r="C19" s="109"/>
      <c r="D19" s="109"/>
      <c r="E19" s="109"/>
      <c r="F19" s="109"/>
      <c r="G19" s="108"/>
      <c r="H19" s="108"/>
      <c r="I19" s="108">
        <f t="shared" si="1"/>
        <v>0</v>
      </c>
      <c r="J19" s="108"/>
      <c r="K19" s="108">
        <f t="shared" si="2"/>
        <v>0</v>
      </c>
      <c r="L19" s="142"/>
    </row>
    <row r="20" spans="1:12">
      <c r="A20" s="157" t="s">
        <v>421</v>
      </c>
      <c r="B20" s="109"/>
      <c r="C20" s="109"/>
      <c r="D20" s="109"/>
      <c r="E20" s="109"/>
      <c r="F20" s="109"/>
      <c r="G20" s="108"/>
      <c r="H20" s="108"/>
      <c r="I20" s="108">
        <f t="shared" si="1"/>
        <v>0</v>
      </c>
      <c r="J20" s="108"/>
      <c r="K20" s="108">
        <f t="shared" si="2"/>
        <v>0</v>
      </c>
      <c r="L20" s="142"/>
    </row>
    <row r="21" spans="1:12" s="161" customFormat="1">
      <c r="A21" s="157" t="s">
        <v>422</v>
      </c>
      <c r="B21" s="158"/>
      <c r="C21" s="158"/>
      <c r="D21" s="158"/>
      <c r="E21" s="158">
        <v>31921516</v>
      </c>
      <c r="F21" s="158"/>
      <c r="G21" s="108"/>
      <c r="H21" s="108">
        <f>-E21</f>
        <v>-31921516</v>
      </c>
      <c r="I21" s="159">
        <f t="shared" si="1"/>
        <v>0</v>
      </c>
      <c r="J21" s="159"/>
      <c r="K21" s="159">
        <f t="shared" si="2"/>
        <v>0</v>
      </c>
      <c r="L21" s="160"/>
    </row>
    <row r="22" spans="1:12">
      <c r="A22" s="152" t="s">
        <v>423</v>
      </c>
      <c r="B22" s="151">
        <f>SUM(B19:B21)</f>
        <v>0</v>
      </c>
      <c r="C22" s="151">
        <f t="shared" ref="C22:J22" si="4">SUM(C19:C21)</f>
        <v>0</v>
      </c>
      <c r="D22" s="151">
        <f t="shared" si="4"/>
        <v>0</v>
      </c>
      <c r="E22" s="151">
        <f t="shared" si="4"/>
        <v>31921516</v>
      </c>
      <c r="F22" s="151">
        <f t="shared" si="4"/>
        <v>0</v>
      </c>
      <c r="G22" s="151">
        <f t="shared" si="4"/>
        <v>0</v>
      </c>
      <c r="H22" s="151">
        <f t="shared" si="4"/>
        <v>-31921516</v>
      </c>
      <c r="I22" s="155">
        <f t="shared" si="1"/>
        <v>0</v>
      </c>
      <c r="J22" s="151">
        <f t="shared" si="4"/>
        <v>0</v>
      </c>
      <c r="K22" s="151">
        <f t="shared" si="2"/>
        <v>0</v>
      </c>
      <c r="L22" s="142"/>
    </row>
    <row r="23" spans="1:12">
      <c r="A23" s="152"/>
      <c r="B23" s="146"/>
      <c r="C23" s="147"/>
      <c r="D23" s="146"/>
      <c r="E23" s="147"/>
      <c r="F23" s="147"/>
      <c r="G23" s="147"/>
      <c r="H23" s="108"/>
      <c r="I23" s="108"/>
      <c r="J23" s="108"/>
      <c r="K23" s="147"/>
      <c r="L23" s="142"/>
    </row>
    <row r="24" spans="1:12" ht="15.75" thickBot="1">
      <c r="A24" s="152" t="s">
        <v>424</v>
      </c>
      <c r="B24" s="162">
        <f>B12+B17+B22</f>
        <v>100000000</v>
      </c>
      <c r="C24" s="162">
        <f t="shared" ref="C24:J24" si="5">C12+C17+C22</f>
        <v>0</v>
      </c>
      <c r="D24" s="162">
        <f t="shared" si="5"/>
        <v>0</v>
      </c>
      <c r="E24" s="162">
        <f t="shared" si="5"/>
        <v>112655077</v>
      </c>
      <c r="F24" s="162">
        <f t="shared" si="5"/>
        <v>0</v>
      </c>
      <c r="G24" s="162">
        <f t="shared" si="5"/>
        <v>0</v>
      </c>
      <c r="H24" s="162">
        <f t="shared" si="5"/>
        <v>40279131</v>
      </c>
      <c r="I24" s="162">
        <f t="shared" si="1"/>
        <v>252934208</v>
      </c>
      <c r="J24" s="162">
        <f t="shared" si="5"/>
        <v>0</v>
      </c>
      <c r="K24" s="162">
        <f t="shared" si="2"/>
        <v>252934208</v>
      </c>
      <c r="L24" s="142"/>
    </row>
    <row r="25" spans="1:12" ht="15.75" thickTop="1">
      <c r="A25" s="163"/>
      <c r="B25" s="146"/>
      <c r="C25" s="146"/>
      <c r="D25" s="146"/>
      <c r="E25" s="146"/>
      <c r="F25" s="146"/>
      <c r="G25" s="146"/>
      <c r="H25" s="108"/>
      <c r="I25" s="108">
        <f t="shared" si="1"/>
        <v>0</v>
      </c>
      <c r="J25" s="108"/>
      <c r="K25" s="146">
        <f t="shared" si="2"/>
        <v>0</v>
      </c>
      <c r="L25" s="142"/>
    </row>
    <row r="26" spans="1:12">
      <c r="A26" s="152" t="s">
        <v>415</v>
      </c>
      <c r="B26" s="109"/>
      <c r="C26" s="109"/>
      <c r="D26" s="109"/>
      <c r="E26" s="109"/>
      <c r="F26" s="109"/>
      <c r="G26" s="108"/>
      <c r="H26" s="108"/>
      <c r="I26" s="108">
        <f t="shared" si="1"/>
        <v>0</v>
      </c>
      <c r="J26" s="108"/>
      <c r="K26" s="108">
        <f t="shared" si="2"/>
        <v>0</v>
      </c>
      <c r="L26" s="142"/>
    </row>
    <row r="27" spans="1:12">
      <c r="A27" s="153" t="s">
        <v>410</v>
      </c>
      <c r="B27" s="109"/>
      <c r="C27" s="109"/>
      <c r="D27" s="109"/>
      <c r="E27" s="109"/>
      <c r="F27" s="109"/>
      <c r="G27" s="108"/>
      <c r="H27" s="169">
        <v>49334701</v>
      </c>
      <c r="I27" s="108">
        <f t="shared" si="1"/>
        <v>49334701</v>
      </c>
      <c r="J27" s="154"/>
      <c r="K27" s="108">
        <f t="shared" si="2"/>
        <v>49334701</v>
      </c>
      <c r="L27" s="142"/>
    </row>
    <row r="28" spans="1:12">
      <c r="A28" s="153" t="s">
        <v>416</v>
      </c>
      <c r="B28" s="109"/>
      <c r="C28" s="109"/>
      <c r="D28" s="109"/>
      <c r="E28" s="109"/>
      <c r="F28" s="109"/>
      <c r="G28" s="108"/>
      <c r="H28" s="154"/>
      <c r="I28" s="108">
        <f t="shared" si="1"/>
        <v>0</v>
      </c>
      <c r="J28" s="154"/>
      <c r="K28" s="108">
        <f t="shared" si="2"/>
        <v>0</v>
      </c>
      <c r="L28" s="142"/>
    </row>
    <row r="29" spans="1:12">
      <c r="A29" s="153" t="s">
        <v>417</v>
      </c>
      <c r="B29" s="109"/>
      <c r="C29" s="109"/>
      <c r="D29" s="109"/>
      <c r="E29" s="109"/>
      <c r="F29" s="109"/>
      <c r="G29" s="108"/>
      <c r="H29" s="108"/>
      <c r="I29" s="108">
        <f t="shared" si="1"/>
        <v>0</v>
      </c>
      <c r="J29" s="108"/>
      <c r="K29" s="108">
        <f t="shared" si="2"/>
        <v>0</v>
      </c>
      <c r="L29" s="142"/>
    </row>
    <row r="30" spans="1:12">
      <c r="A30" s="152" t="s">
        <v>418</v>
      </c>
      <c r="B30" s="155">
        <f>SUM(B27:B29)</f>
        <v>0</v>
      </c>
      <c r="C30" s="155">
        <f t="shared" ref="C30:J30" si="6">SUM(C27:C29)</f>
        <v>0</v>
      </c>
      <c r="D30" s="155">
        <f t="shared" si="6"/>
        <v>0</v>
      </c>
      <c r="E30" s="155">
        <f t="shared" si="6"/>
        <v>0</v>
      </c>
      <c r="F30" s="155">
        <f t="shared" si="6"/>
        <v>0</v>
      </c>
      <c r="G30" s="155">
        <f t="shared" si="6"/>
        <v>0</v>
      </c>
      <c r="H30" s="156">
        <f t="shared" si="6"/>
        <v>49334701</v>
      </c>
      <c r="I30" s="155">
        <f t="shared" si="1"/>
        <v>49334701</v>
      </c>
      <c r="J30" s="156">
        <f t="shared" si="6"/>
        <v>0</v>
      </c>
      <c r="K30" s="155">
        <f t="shared" si="2"/>
        <v>49334701</v>
      </c>
      <c r="L30" s="142"/>
    </row>
    <row r="31" spans="1:12">
      <c r="A31" s="152" t="s">
        <v>419</v>
      </c>
      <c r="B31" s="109"/>
      <c r="C31" s="109"/>
      <c r="D31" s="109"/>
      <c r="E31" s="109"/>
      <c r="F31" s="109"/>
      <c r="G31" s="108"/>
      <c r="H31" s="108"/>
      <c r="I31" s="108">
        <f t="shared" si="1"/>
        <v>0</v>
      </c>
      <c r="J31" s="108"/>
      <c r="K31" s="108">
        <f t="shared" si="2"/>
        <v>0</v>
      </c>
      <c r="L31" s="142"/>
    </row>
    <row r="32" spans="1:12">
      <c r="A32" s="157" t="s">
        <v>420</v>
      </c>
      <c r="B32" s="109"/>
      <c r="C32" s="109"/>
      <c r="D32" s="109"/>
      <c r="E32" s="109"/>
      <c r="F32" s="109"/>
      <c r="G32" s="108"/>
      <c r="H32" s="108"/>
      <c r="I32" s="108">
        <f t="shared" si="1"/>
        <v>0</v>
      </c>
      <c r="J32" s="108"/>
      <c r="K32" s="108">
        <f t="shared" si="2"/>
        <v>0</v>
      </c>
      <c r="L32" s="142"/>
    </row>
    <row r="33" spans="1:12">
      <c r="A33" s="157" t="s">
        <v>421</v>
      </c>
      <c r="B33" s="109"/>
      <c r="C33" s="109"/>
      <c r="D33" s="109"/>
      <c r="E33" s="109">
        <v>-125000000</v>
      </c>
      <c r="F33" s="109"/>
      <c r="G33" s="108"/>
      <c r="H33" s="108"/>
      <c r="I33" s="108">
        <f t="shared" si="1"/>
        <v>-125000000</v>
      </c>
      <c r="J33" s="108"/>
      <c r="K33" s="108">
        <f t="shared" si="2"/>
        <v>-125000000</v>
      </c>
      <c r="L33" s="142"/>
    </row>
    <row r="34" spans="1:12">
      <c r="A34" s="164" t="s">
        <v>422</v>
      </c>
      <c r="B34" s="109"/>
      <c r="C34" s="109"/>
      <c r="D34" s="109"/>
      <c r="E34" s="170">
        <v>40279131</v>
      </c>
      <c r="F34" s="158"/>
      <c r="G34" s="108"/>
      <c r="H34" s="108">
        <f>-E34</f>
        <v>-40279131</v>
      </c>
      <c r="I34" s="108">
        <f t="shared" si="1"/>
        <v>0</v>
      </c>
      <c r="J34" s="108"/>
      <c r="K34" s="108">
        <f t="shared" si="2"/>
        <v>0</v>
      </c>
      <c r="L34" s="142"/>
    </row>
    <row r="35" spans="1:12">
      <c r="A35" s="152" t="s">
        <v>423</v>
      </c>
      <c r="B35" s="155">
        <f>SUM(B32:B34)</f>
        <v>0</v>
      </c>
      <c r="C35" s="155">
        <f t="shared" ref="C35:J35" si="7">SUM(C32:C34)</f>
        <v>0</v>
      </c>
      <c r="D35" s="155">
        <f t="shared" si="7"/>
        <v>0</v>
      </c>
      <c r="E35" s="155">
        <f t="shared" si="7"/>
        <v>-84720869</v>
      </c>
      <c r="F35" s="155">
        <f t="shared" si="7"/>
        <v>0</v>
      </c>
      <c r="G35" s="155">
        <f t="shared" si="7"/>
        <v>0</v>
      </c>
      <c r="H35" s="155">
        <f t="shared" si="7"/>
        <v>-40279131</v>
      </c>
      <c r="I35" s="155">
        <f t="shared" si="1"/>
        <v>-125000000</v>
      </c>
      <c r="J35" s="155">
        <f t="shared" si="7"/>
        <v>0</v>
      </c>
      <c r="K35" s="155">
        <f t="shared" si="2"/>
        <v>-125000000</v>
      </c>
      <c r="L35" s="142"/>
    </row>
    <row r="36" spans="1:12">
      <c r="A36" s="152"/>
      <c r="B36" s="109"/>
      <c r="C36" s="109"/>
      <c r="D36" s="109"/>
      <c r="E36" s="109"/>
      <c r="F36" s="109"/>
      <c r="G36" s="108"/>
      <c r="H36" s="108"/>
      <c r="I36" s="108"/>
      <c r="J36" s="108"/>
      <c r="K36" s="108"/>
      <c r="L36" s="142"/>
    </row>
    <row r="37" spans="1:12" ht="15.75" thickBot="1">
      <c r="A37" s="152" t="s">
        <v>425</v>
      </c>
      <c r="B37" s="162">
        <f>B24+B30+B35</f>
        <v>100000000</v>
      </c>
      <c r="C37" s="162">
        <f t="shared" ref="C37:J37" si="8">C24+C30+C35</f>
        <v>0</v>
      </c>
      <c r="D37" s="162">
        <f t="shared" si="8"/>
        <v>0</v>
      </c>
      <c r="E37" s="162">
        <f t="shared" si="8"/>
        <v>27934208</v>
      </c>
      <c r="F37" s="162">
        <f t="shared" si="8"/>
        <v>0</v>
      </c>
      <c r="G37" s="162">
        <f t="shared" si="8"/>
        <v>0</v>
      </c>
      <c r="H37" s="162">
        <f t="shared" si="8"/>
        <v>49334701</v>
      </c>
      <c r="I37" s="162">
        <f t="shared" si="1"/>
        <v>177268909</v>
      </c>
      <c r="J37" s="162">
        <f t="shared" si="8"/>
        <v>0</v>
      </c>
      <c r="K37" s="162">
        <f t="shared" si="2"/>
        <v>177268909</v>
      </c>
      <c r="L37" s="142"/>
    </row>
    <row r="38" spans="1:12" ht="15.75" thickTop="1">
      <c r="B38" s="165"/>
      <c r="C38" s="165"/>
      <c r="D38" s="165"/>
      <c r="E38" s="165"/>
      <c r="F38" s="165"/>
      <c r="G38" s="166"/>
      <c r="H38" s="166"/>
      <c r="I38" s="166"/>
      <c r="J38" s="166"/>
      <c r="K38" s="166"/>
      <c r="L38" s="142"/>
    </row>
    <row r="39" spans="1:12">
      <c r="B39" s="142"/>
      <c r="C39" s="142"/>
      <c r="D39" s="142"/>
      <c r="E39" s="142"/>
      <c r="F39" s="142"/>
      <c r="K39" s="167"/>
      <c r="L39" s="142"/>
    </row>
    <row r="40" spans="1:12">
      <c r="B40" s="142"/>
      <c r="C40" s="142"/>
      <c r="D40" s="142"/>
      <c r="E40" s="142"/>
      <c r="F40" s="142"/>
      <c r="K40" s="166">
        <f>+K37-'1-Pasqyra e Pozicioni Financiar'!B107</f>
        <v>0</v>
      </c>
      <c r="L40" s="142"/>
    </row>
    <row r="41" spans="1:12">
      <c r="B41" s="142"/>
      <c r="C41" s="142"/>
      <c r="D41" s="142"/>
      <c r="E41" s="142"/>
      <c r="F41" s="142"/>
    </row>
  </sheetData>
  <sheetProtection password="CAAF" sheet="1" objects="1" scenarios="1"/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8" sqref="R2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1-Pasqyra e Pozicioni Financiar</vt:lpstr>
      <vt:lpstr>Shpenzime te pazbritshme 14  </vt:lpstr>
      <vt:lpstr>2.1-Pasqyra e Perform. (natyra)</vt:lpstr>
      <vt:lpstr>3.1-CashFlow (indirekt)</vt:lpstr>
      <vt:lpstr>4-Pasq. e Levizjeve ne Kapital</vt:lpstr>
      <vt:lpstr>Foglio1</vt:lpstr>
      <vt:lpstr>'1-Pasqyra e Pozicioni Financiar'!Area_stampa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</cp:lastModifiedBy>
  <cp:lastPrinted>2016-10-03T09:59:38Z</cp:lastPrinted>
  <dcterms:created xsi:type="dcterms:W3CDTF">2012-01-19T09:31:29Z</dcterms:created>
  <dcterms:modified xsi:type="dcterms:W3CDTF">2022-04-28T10:50:03Z</dcterms:modified>
</cp:coreProperties>
</file>