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Rar$DIa2068.612\"/>
    </mc:Choice>
  </mc:AlternateContent>
  <xr:revisionPtr revIDLastSave="0" documentId="13_ncr:1_{DC1D423A-51A2-4594-A6E9-7F1312DFD169}" xr6:coauthVersionLast="47" xr6:coauthVersionMax="47" xr10:uidLastSave="{00000000-0000-0000-0000-000000000000}"/>
  <bookViews>
    <workbookView xWindow="-120" yWindow="-120" windowWidth="25440" windowHeight="15390" activeTab="4" xr2:uid="{00000000-000D-0000-FFFF-FFFF00000000}"/>
  </bookViews>
  <sheets>
    <sheet name="Kapaku" sheetId="4" r:id="rId1"/>
    <sheet name="Pozicioni Financiar" sheetId="1" r:id="rId2"/>
    <sheet name="Pash" sheetId="2" r:id="rId3"/>
    <sheet name="Cash Flow" sheetId="3" r:id="rId4"/>
    <sheet name="Kapitali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5" l="1"/>
  <c r="I6" i="5"/>
  <c r="J6" i="5" s="1"/>
  <c r="L6" i="5" s="1"/>
  <c r="I4" i="5"/>
  <c r="H4" i="5"/>
  <c r="B4" i="5"/>
  <c r="B14" i="5" s="1"/>
  <c r="J11" i="5"/>
  <c r="J10" i="5"/>
  <c r="J9" i="5"/>
  <c r="J8" i="5"/>
  <c r="J7" i="5"/>
  <c r="K14" i="5"/>
  <c r="G14" i="5"/>
  <c r="F14" i="5"/>
  <c r="E14" i="5"/>
  <c r="D14" i="5"/>
  <c r="C14" i="5"/>
  <c r="J4" i="5" l="1"/>
  <c r="L4" i="5" s="1"/>
  <c r="H12" i="5"/>
  <c r="I14" i="5"/>
  <c r="J12" i="5" l="1"/>
  <c r="L12" i="5" s="1"/>
  <c r="H14" i="5"/>
  <c r="J14" i="5" l="1"/>
  <c r="L14" i="5"/>
  <c r="D16" i="5" s="1"/>
  <c r="C32" i="3" l="1"/>
  <c r="B22" i="2"/>
  <c r="B27" i="2"/>
  <c r="B69" i="1"/>
  <c r="B105" i="1"/>
  <c r="D113" i="1" l="1"/>
  <c r="B92" i="1"/>
  <c r="B75" i="1"/>
  <c r="B33" i="1"/>
  <c r="B57" i="1" s="1"/>
  <c r="B42" i="2"/>
  <c r="B47" i="2" s="1"/>
  <c r="B57" i="2" s="1"/>
  <c r="B94" i="1" l="1"/>
  <c r="B97" i="1"/>
  <c r="B107" i="1" s="1"/>
  <c r="B109" i="1" s="1"/>
  <c r="B111" i="1" s="1"/>
  <c r="B113" i="1" s="1"/>
  <c r="C34" i="3" l="1"/>
  <c r="C35" i="3"/>
  <c r="C67" i="3" l="1"/>
  <c r="C64" i="3"/>
  <c r="C49" i="3"/>
  <c r="C11" i="3" l="1"/>
  <c r="C37" i="3" s="1"/>
  <c r="C66" i="3" s="1"/>
  <c r="C69" i="3" s="1"/>
  <c r="C71" i="3" s="1"/>
</calcChain>
</file>

<file path=xl/sharedStrings.xml><?xml version="1.0" encoding="utf-8"?>
<sst xmlns="http://schemas.openxmlformats.org/spreadsheetml/2006/main" count="285" uniqueCount="243">
  <si>
    <t>Gealb Energy shpk</t>
  </si>
  <si>
    <t>NIPT L76607401A</t>
  </si>
  <si>
    <t>Vlera ne 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</si>
  <si>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</si>
  <si>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</si>
  <si>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</si>
  <si>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</si>
  <si>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</si>
  <si>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</si>
  <si>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</si>
  <si>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</si>
  <si>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</si>
  <si>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</si>
  <si>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</si>
  <si>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</si>
  <si>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</si>
  <si>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</si>
  <si>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</si>
  <si>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</si>
  <si>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</si>
  <si>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</si>
  <si>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</si>
  <si>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</si>
  <si>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</si>
  <si>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</si>
  <si>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</si>
  <si>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</si>
  <si>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</si>
  <si>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</si>
  <si>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</si>
  <si>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</si>
  <si>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</si>
  <si>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</si>
  <si>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</si>
  <si>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</si>
  <si>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</si>
  <si>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</si>
  <si>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</si>
  <si>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</si>
  <si>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</si>
  <si>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</si>
  <si>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</si>
  <si>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</si>
  <si>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</si>
  <si>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Shpenzime te nisjes dhe te zhvillimit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</si>
  <si>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</si>
  <si>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</si>
  <si>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</si>
  <si>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</si>
  <si>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</si>
  <si>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</si>
  <si>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</si>
  <si>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</si>
  <si>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</si>
  <si>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</si>
  <si>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</si>
  <si>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</si>
  <si>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</si>
  <si>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</si>
  <si>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</si>
  <si>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</si>
  <si>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</si>
  <si>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</si>
  <si>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</si>
  <si>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</si>
  <si>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</si>
  <si>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</si>
  <si>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</si>
  <si>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</si>
  <si>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</si>
  <si>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</si>
  <si>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</si>
  <si>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</si>
  <si>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</si>
  <si>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</si>
  <si>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</si>
  <si>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</si>
  <si>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</si>
  <si>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</si>
  <si>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</si>
  <si>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</si>
  <si>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</si>
  <si>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</si>
  <si>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</si>
  <si>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</si>
  <si>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</si>
  <si>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</si>
  <si>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</si>
  <si>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</si>
  <si>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</si>
  <si>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</si>
  <si>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</si>
  <si>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</si>
  <si>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</si>
  <si>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</si>
  <si>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</si>
  <si>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</si>
  <si>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</si>
  <si>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</si>
  <si>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</si>
  <si>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</si>
  <si>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</si>
  <si>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</si>
  <si>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</si>
  <si>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</si>
  <si>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</si>
  <si>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</si>
  <si>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</si>
  <si>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</si>
  <si>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</si>
  <si>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</si>
  <si>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</si>
  <si>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</si>
  <si>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</si>
  <si>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</si>
  <si>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</si>
  <si>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</si>
  <si>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</si>
  <si>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</si>
  <si>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</si>
  <si>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</si>
  <si>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</si>
  <si>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</si>
  <si>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</si>
  <si>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</si>
  <si>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</si>
  <si>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</si>
  <si>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</si>
  <si>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</si>
  <si>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</si>
  <si>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</si>
  <si>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</si>
  <si>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</si>
  <si>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</si>
  <si>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</si>
  <si>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</si>
  <si>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</si>
  <si>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</si>
  <si>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</si>
  <si>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</si>
  <si>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</si>
  <si>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</si>
  <si>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</si>
  <si>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</si>
  <si>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</si>
  <si>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</si>
  <si>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</si>
  <si>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</si>
  <si>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</si>
  <si>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</si>
  <si>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</si>
  <si>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</si>
  <si>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</si>
  <si>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</si>
  <si>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</si>
  <si>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</si>
  <si>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</si>
  <si>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</si>
  <si>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</si>
  <si>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</si>
  <si>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</si>
  <si>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</si>
  <si>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</si>
  <si>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</si>
  <si>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</si>
  <si>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</si>
  <si>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</si>
  <si>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</si>
  <si>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</si>
  <si>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</si>
  <si>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</si>
  <si>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</si>
  <si>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</si>
  <si>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</si>
  <si>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</si>
  <si>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</si>
  <si>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</si>
  <si>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</si>
  <si>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</si>
  <si>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</si>
  <si>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</si>
  <si>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</si>
  <si>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</si>
  <si>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</si>
  <si>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</si>
  <si>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</si>
  <si>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</si>
  <si>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</si>
  <si>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</si>
  <si>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</si>
  <si>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</si>
  <si>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</si>
  <si>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</si>
  <si>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</si>
  <si>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</si>
  <si>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</si>
  <si>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</si>
  <si>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</si>
  <si>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</si>
  <si>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</si>
  <si>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</si>
  <si>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</si>
  <si>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</si>
  <si>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</si>
  <si>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</si>
  <si>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</si>
  <si>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</si>
  <si>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</si>
  <si>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</si>
  <si>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</si>
  <si>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</si>
  <si>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</si>
  <si>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</si>
  <si>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</si>
  <si>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Gealb Energy</t>
  </si>
  <si>
    <t>L76607401A</t>
  </si>
  <si>
    <t>Rruga "Murat Zhaboli",</t>
  </si>
  <si>
    <t xml:space="preserve"> Pallati
Nr.17, Shkalla Nr.1, Kati 3
</t>
  </si>
  <si>
    <t>Financimi, projektimi, ndërtimi, vënia në pune</t>
  </si>
  <si>
    <t xml:space="preserve">administrimi,
mirëmbajtja e hidrocentraleve "Guri i Bardhë 1, 2, 3 </t>
  </si>
  <si>
    <t>Viti   2022</t>
  </si>
  <si>
    <t>Pasqyrat financiare te vitit 2022</t>
  </si>
  <si>
    <t>Pasqyra e Ndryshimeve në Kapitalin Neto</t>
  </si>
  <si>
    <t>Kapitali i nënshkruar</t>
  </si>
  <si>
    <t>Rezerva Rivlerësimi</t>
  </si>
  <si>
    <t>Rezerva Ligjore</t>
  </si>
  <si>
    <t>Rezerva Statutore</t>
  </si>
  <si>
    <t>Rezerva të tjera</t>
  </si>
  <si>
    <t>Fitimet e Pashpërndara</t>
  </si>
  <si>
    <t>Fitim / Humbja e vitit</t>
  </si>
  <si>
    <t>Totali</t>
  </si>
  <si>
    <t>Interesa Jo-Kontrollues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</si>
  <si>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</si>
  <si>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</si>
  <si>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</si>
  <si>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</si>
  <si>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</si>
  <si>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</si>
  <si>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</si>
  <si>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</si>
  <si>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>Pozicioni financiar i rideklaruar më 01 janar 2022</t>
  </si>
  <si>
    <t>Pozicioni financiar më 31 dhjetor 2022</t>
  </si>
  <si>
    <t>DIFERENCA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</si>
</sst>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m/d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9" fillId="0" borderId="0"/>
    <xf numFmtId="0" fontId="20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wrapText="1"/>
    </xf>
    <xf numFmtId="37" fontId="10" fillId="2" borderId="0" xfId="0" applyNumberFormat="1" applyFont="1" applyFill="1"/>
    <xf numFmtId="37" fontId="10" fillId="0" borderId="0" xfId="0" applyNumberFormat="1" applyFont="1"/>
    <xf numFmtId="37" fontId="2" fillId="0" borderId="0" xfId="0" applyNumberFormat="1" applyFont="1"/>
    <xf numFmtId="0" fontId="11" fillId="0" borderId="0" xfId="0" applyFont="1" applyAlignment="1">
      <alignment horizontal="left" wrapText="1" indent="2"/>
    </xf>
    <xf numFmtId="37" fontId="7" fillId="0" borderId="1" xfId="0" applyNumberFormat="1" applyFont="1" applyBorder="1" applyAlignment="1">
      <alignment vertical="center"/>
    </xf>
    <xf numFmtId="37" fontId="3" fillId="0" borderId="0" xfId="0" applyNumberFormat="1" applyFont="1"/>
    <xf numFmtId="37" fontId="8" fillId="0" borderId="0" xfId="0" applyNumberFormat="1" applyFont="1" applyAlignment="1">
      <alignment vertical="center"/>
    </xf>
    <xf numFmtId="37" fontId="7" fillId="0" borderId="2" xfId="0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3" fillId="2" borderId="0" xfId="0" applyFont="1" applyFill="1" applyAlignment="1">
      <alignment horizontal="center"/>
    </xf>
    <xf numFmtId="37" fontId="7" fillId="0" borderId="3" xfId="0" applyNumberFormat="1" applyFont="1" applyBorder="1" applyAlignment="1">
      <alignment vertical="center"/>
    </xf>
    <xf numFmtId="37" fontId="2" fillId="0" borderId="1" xfId="0" applyNumberFormat="1" applyFont="1" applyBorder="1"/>
    <xf numFmtId="0" fontId="12" fillId="0" borderId="0" xfId="0" applyFont="1" applyAlignment="1">
      <alignment wrapText="1"/>
    </xf>
    <xf numFmtId="14" fontId="13" fillId="0" borderId="0" xfId="2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13" fillId="0" borderId="0" xfId="2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37" fontId="16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 wrapText="1"/>
    </xf>
    <xf numFmtId="0" fontId="17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Alignment="1">
      <alignment horizontal="right"/>
    </xf>
    <xf numFmtId="0" fontId="18" fillId="0" borderId="0" xfId="0" applyFont="1"/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5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10" fillId="0" borderId="2" xfId="0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0" fontId="12" fillId="0" borderId="0" xfId="4" applyFont="1" applyAlignment="1">
      <alignment wrapText="1"/>
    </xf>
    <xf numFmtId="37" fontId="10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0" fontId="18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38" fontId="10" fillId="0" borderId="0" xfId="0" applyNumberFormat="1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5" fillId="0" borderId="0" xfId="2" applyFont="1" applyAlignment="1">
      <alignment vertical="top" wrapText="1"/>
    </xf>
    <xf numFmtId="37" fontId="2" fillId="0" borderId="3" xfId="0" applyNumberFormat="1" applyFont="1" applyBorder="1"/>
    <xf numFmtId="0" fontId="1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/>
    <xf numFmtId="164" fontId="16" fillId="0" borderId="0" xfId="3" applyNumberFormat="1" applyFont="1" applyAlignment="1">
      <alignment vertical="center"/>
    </xf>
    <xf numFmtId="1" fontId="16" fillId="0" borderId="0" xfId="3" applyNumberFormat="1" applyFont="1" applyAlignment="1">
      <alignment vertical="center"/>
    </xf>
    <xf numFmtId="0" fontId="21" fillId="5" borderId="4" xfId="0" applyFont="1" applyFill="1" applyBorder="1"/>
    <xf numFmtId="0" fontId="21" fillId="5" borderId="5" xfId="0" applyFont="1" applyFill="1" applyBorder="1"/>
    <xf numFmtId="0" fontId="21" fillId="5" borderId="6" xfId="0" applyFont="1" applyFill="1" applyBorder="1"/>
    <xf numFmtId="0" fontId="21" fillId="5" borderId="0" xfId="0" applyFont="1" applyFill="1"/>
    <xf numFmtId="0" fontId="22" fillId="5" borderId="7" xfId="0" applyFont="1" applyFill="1" applyBorder="1"/>
    <xf numFmtId="0" fontId="22" fillId="5" borderId="0" xfId="0" applyFont="1" applyFill="1"/>
    <xf numFmtId="0" fontId="22" fillId="5" borderId="9" xfId="0" applyFont="1" applyFill="1" applyBorder="1"/>
    <xf numFmtId="0" fontId="21" fillId="5" borderId="7" xfId="0" applyFont="1" applyFill="1" applyBorder="1"/>
    <xf numFmtId="0" fontId="21" fillId="5" borderId="9" xfId="0" applyFont="1" applyFill="1" applyBorder="1"/>
    <xf numFmtId="0" fontId="22" fillId="5" borderId="7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3" fillId="5" borderId="7" xfId="0" applyFont="1" applyFill="1" applyBorder="1"/>
    <xf numFmtId="0" fontId="22" fillId="5" borderId="0" xfId="0" applyFont="1" applyFill="1" applyAlignment="1">
      <alignment horizontal="center"/>
    </xf>
    <xf numFmtId="0" fontId="23" fillId="5" borderId="0" xfId="0" applyFont="1" applyFill="1"/>
    <xf numFmtId="0" fontId="23" fillId="5" borderId="9" xfId="0" applyFont="1" applyFill="1" applyBorder="1"/>
    <xf numFmtId="0" fontId="21" fillId="5" borderId="10" xfId="0" applyFont="1" applyFill="1" applyBorder="1"/>
    <xf numFmtId="0" fontId="21" fillId="5" borderId="11" xfId="0" applyFont="1" applyFill="1" applyBorder="1"/>
    <xf numFmtId="0" fontId="21" fillId="5" borderId="12" xfId="0" applyFont="1" applyFill="1" applyBorder="1"/>
    <xf numFmtId="0" fontId="27" fillId="0" borderId="0" xfId="0" applyFont="1"/>
    <xf numFmtId="0" fontId="26" fillId="0" borderId="13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64" fontId="27" fillId="0" borderId="0" xfId="1" applyNumberFormat="1" applyFont="1" applyBorder="1" applyAlignment="1">
      <alignment horizontal="center" vertical="center" wrapText="1"/>
    </xf>
    <xf numFmtId="164" fontId="29" fillId="0" borderId="0" xfId="1" applyNumberFormat="1" applyFont="1" applyBorder="1" applyAlignment="1">
      <alignment horizontal="center" vertical="center" wrapText="1"/>
    </xf>
    <xf numFmtId="164" fontId="29" fillId="0" borderId="16" xfId="1" applyNumberFormat="1" applyFont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164" fontId="29" fillId="6" borderId="3" xfId="1" applyNumberFormat="1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vertical="center"/>
    </xf>
    <xf numFmtId="164" fontId="27" fillId="7" borderId="0" xfId="0" applyNumberFormat="1" applyFont="1" applyFill="1" applyAlignment="1">
      <alignment vertical="center"/>
    </xf>
    <xf numFmtId="0" fontId="27" fillId="7" borderId="0" xfId="0" applyFont="1" applyFill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5" borderId="3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 wrapText="1"/>
    </xf>
    <xf numFmtId="0" fontId="22" fillId="5" borderId="8" xfId="0" applyFont="1" applyFill="1" applyBorder="1" applyAlignment="1">
      <alignment horizontal="center"/>
    </xf>
    <xf numFmtId="14" fontId="22" fillId="5" borderId="8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5" fillId="5" borderId="7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5" fillId="5" borderId="9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14" fontId="22" fillId="5" borderId="3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67" fontId="22" fillId="5" borderId="8" xfId="0" applyNumberFormat="1" applyFont="1" applyFill="1" applyBorder="1" applyAlignment="1">
      <alignment horizontal="center"/>
    </xf>
    <xf numFmtId="0" fontId="30" fillId="0" borderId="0" xfId="3" applyFont="1" applyAlignment="1">
      <alignment horizontal="center" vertical="center" wrapText="1"/>
    </xf>
    <xf numFmtId="0" fontId="27" fillId="7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1 2" xfId="4" xr:uid="{00000000-0005-0000-0000-000002000000}"/>
    <cellStyle name="Normal 3" xfId="2" xr:uid="{00000000-0005-0000-0000-000003000000}"/>
    <cellStyle name="Normal_Albania_-__Income_Statement_September_2009" xfId="5" xr:uid="{00000000-0005-0000-0000-000004000000}"/>
    <cellStyle name="Normal_SHEET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%20BORA/1.ALBMERKURI/ALBMERKURI%202022/Pasqyrat%20Financiare%202022-Albmerku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"/>
      <sheetName val="Pozicioni Financiar"/>
      <sheetName val="Pasqyra e Performances"/>
      <sheetName val="Cash Flow"/>
      <sheetName val="Kapitali"/>
      <sheetName val="Llog per shenimet shpjeguese"/>
    </sheetNames>
    <sheetDataSet>
      <sheetData sheetId="0"/>
      <sheetData sheetId="1">
        <row r="97">
          <cell r="D97">
            <v>100000</v>
          </cell>
        </row>
        <row r="107">
          <cell r="B107">
            <v>-4407671.3169999998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opLeftCell="A25" workbookViewId="0">
      <selection activeCell="M49" sqref="M49"/>
    </sheetView>
  </sheetViews>
  <sheetFormatPr defaultColWidth="9.140625" defaultRowHeight="12.75" x14ac:dyDescent="0.2"/>
  <cols>
    <col min="1" max="1" width="6.7109375" style="75" customWidth="1"/>
    <col min="2" max="8" width="9.140625" style="75"/>
    <col min="9" max="9" width="6.42578125" style="75" customWidth="1"/>
    <col min="10" max="16384" width="9.140625" style="75"/>
  </cols>
  <sheetData>
    <row r="1" spans="1:10" x14ac:dyDescent="0.2">
      <c r="A1" s="72"/>
      <c r="B1" s="73"/>
      <c r="C1" s="73"/>
      <c r="D1" s="73"/>
      <c r="E1" s="73"/>
      <c r="F1" s="73"/>
      <c r="G1" s="73"/>
      <c r="H1" s="73"/>
      <c r="I1" s="73"/>
      <c r="J1" s="74"/>
    </row>
    <row r="2" spans="1:10" s="77" customFormat="1" ht="15.75" x14ac:dyDescent="0.25">
      <c r="A2" s="76"/>
      <c r="B2" s="77" t="s">
        <v>196</v>
      </c>
      <c r="E2" s="108" t="s">
        <v>214</v>
      </c>
      <c r="F2" s="108"/>
      <c r="G2" s="108"/>
      <c r="H2" s="108"/>
      <c r="I2" s="108"/>
      <c r="J2" s="78"/>
    </row>
    <row r="3" spans="1:10" s="77" customFormat="1" ht="12" x14ac:dyDescent="0.2">
      <c r="A3" s="76"/>
      <c r="B3" s="77" t="s">
        <v>197</v>
      </c>
      <c r="E3" s="109" t="s">
        <v>215</v>
      </c>
      <c r="F3" s="109"/>
      <c r="G3" s="109"/>
      <c r="H3" s="109"/>
      <c r="I3" s="109"/>
      <c r="J3" s="78"/>
    </row>
    <row r="4" spans="1:10" s="77" customFormat="1" ht="12" x14ac:dyDescent="0.2">
      <c r="A4" s="76"/>
      <c r="B4" s="77" t="s">
        <v>198</v>
      </c>
      <c r="E4" s="110" t="s">
        <v>216</v>
      </c>
      <c r="F4" s="111"/>
      <c r="G4" s="111"/>
      <c r="H4" s="111"/>
      <c r="I4" s="111"/>
      <c r="J4" s="78"/>
    </row>
    <row r="5" spans="1:10" s="77" customFormat="1" ht="15" customHeight="1" x14ac:dyDescent="0.2">
      <c r="A5" s="76"/>
      <c r="E5" s="109" t="s">
        <v>217</v>
      </c>
      <c r="F5" s="109"/>
      <c r="G5" s="109"/>
      <c r="H5" s="109"/>
      <c r="I5" s="109"/>
      <c r="J5" s="78"/>
    </row>
    <row r="6" spans="1:10" s="77" customFormat="1" ht="12" x14ac:dyDescent="0.2">
      <c r="A6" s="76"/>
      <c r="B6" s="77" t="s">
        <v>199</v>
      </c>
      <c r="E6" s="112">
        <v>42828</v>
      </c>
      <c r="F6" s="112"/>
      <c r="G6" s="112"/>
      <c r="H6" s="112"/>
      <c r="I6" s="112"/>
      <c r="J6" s="78"/>
    </row>
    <row r="7" spans="1:10" s="77" customFormat="1" ht="12" x14ac:dyDescent="0.2">
      <c r="A7" s="76"/>
      <c r="J7" s="78"/>
    </row>
    <row r="8" spans="1:10" s="77" customFormat="1" ht="12" x14ac:dyDescent="0.2">
      <c r="A8" s="76"/>
      <c r="B8" s="77" t="s">
        <v>200</v>
      </c>
      <c r="E8" s="111" t="s">
        <v>218</v>
      </c>
      <c r="F8" s="111"/>
      <c r="G8" s="111"/>
      <c r="H8" s="111"/>
      <c r="I8" s="111"/>
      <c r="J8" s="78"/>
    </row>
    <row r="9" spans="1:10" s="77" customFormat="1" ht="12" customHeight="1" x14ac:dyDescent="0.2">
      <c r="A9" s="76"/>
      <c r="E9" s="113" t="s">
        <v>219</v>
      </c>
      <c r="F9" s="113"/>
      <c r="G9" s="113"/>
      <c r="H9" s="113"/>
      <c r="I9" s="113"/>
      <c r="J9" s="78"/>
    </row>
    <row r="10" spans="1:10" s="77" customFormat="1" ht="12" x14ac:dyDescent="0.2">
      <c r="A10" s="76"/>
      <c r="E10" s="114"/>
      <c r="F10" s="114"/>
      <c r="G10" s="114"/>
      <c r="H10" s="114"/>
      <c r="I10" s="114"/>
      <c r="J10" s="78"/>
    </row>
    <row r="11" spans="1:10" x14ac:dyDescent="0.2">
      <c r="A11" s="79"/>
      <c r="J11" s="80"/>
    </row>
    <row r="12" spans="1:10" x14ac:dyDescent="0.2">
      <c r="A12" s="79"/>
      <c r="J12" s="80"/>
    </row>
    <row r="13" spans="1:10" x14ac:dyDescent="0.2">
      <c r="A13" s="79"/>
      <c r="J13" s="80"/>
    </row>
    <row r="14" spans="1:10" x14ac:dyDescent="0.2">
      <c r="A14" s="79"/>
      <c r="J14" s="80"/>
    </row>
    <row r="15" spans="1:10" x14ac:dyDescent="0.2">
      <c r="A15" s="79"/>
      <c r="J15" s="80"/>
    </row>
    <row r="16" spans="1:10" x14ac:dyDescent="0.2">
      <c r="A16" s="79"/>
      <c r="J16" s="80"/>
    </row>
    <row r="17" spans="1:10" x14ac:dyDescent="0.2">
      <c r="A17" s="79"/>
      <c r="J17" s="80"/>
    </row>
    <row r="18" spans="1:10" x14ac:dyDescent="0.2">
      <c r="A18" s="79"/>
      <c r="J18" s="80"/>
    </row>
    <row r="19" spans="1:10" x14ac:dyDescent="0.2">
      <c r="A19" s="79"/>
      <c r="J19" s="80"/>
    </row>
    <row r="20" spans="1:10" x14ac:dyDescent="0.2">
      <c r="A20" s="79"/>
      <c r="J20" s="80"/>
    </row>
    <row r="21" spans="1:10" x14ac:dyDescent="0.2">
      <c r="A21" s="79"/>
      <c r="J21" s="80"/>
    </row>
    <row r="22" spans="1:10" x14ac:dyDescent="0.2">
      <c r="A22" s="79"/>
      <c r="J22" s="80"/>
    </row>
    <row r="23" spans="1:10" ht="33" x14ac:dyDescent="0.45">
      <c r="A23" s="115" t="s">
        <v>201</v>
      </c>
      <c r="B23" s="116"/>
      <c r="C23" s="116"/>
      <c r="D23" s="116"/>
      <c r="E23" s="116"/>
      <c r="F23" s="116"/>
      <c r="G23" s="116"/>
      <c r="H23" s="116"/>
      <c r="I23" s="116"/>
      <c r="J23" s="117"/>
    </row>
    <row r="24" spans="1:10" ht="12.75" customHeight="1" x14ac:dyDescent="0.2">
      <c r="A24" s="118" t="s">
        <v>202</v>
      </c>
      <c r="B24" s="119"/>
      <c r="C24" s="119"/>
      <c r="D24" s="119"/>
      <c r="E24" s="119"/>
      <c r="F24" s="119"/>
      <c r="G24" s="119"/>
      <c r="H24" s="119"/>
      <c r="I24" s="119"/>
      <c r="J24" s="120"/>
    </row>
    <row r="25" spans="1:10" x14ac:dyDescent="0.2">
      <c r="A25" s="118"/>
      <c r="B25" s="119"/>
      <c r="C25" s="119"/>
      <c r="D25" s="119"/>
      <c r="E25" s="119"/>
      <c r="F25" s="119"/>
      <c r="G25" s="119"/>
      <c r="H25" s="119"/>
      <c r="I25" s="119"/>
      <c r="J25" s="120"/>
    </row>
    <row r="26" spans="1:10" x14ac:dyDescent="0.2">
      <c r="A26" s="81"/>
      <c r="B26" s="82"/>
      <c r="C26" s="82"/>
      <c r="D26" s="82"/>
      <c r="E26" s="82"/>
      <c r="F26" s="82"/>
      <c r="G26" s="82"/>
      <c r="H26" s="82"/>
      <c r="I26" s="82"/>
      <c r="J26" s="80"/>
    </row>
    <row r="27" spans="1:10" x14ac:dyDescent="0.2">
      <c r="A27" s="81"/>
      <c r="B27" s="82"/>
      <c r="C27" s="82"/>
      <c r="D27" s="82"/>
      <c r="E27" s="82"/>
      <c r="F27" s="82"/>
      <c r="G27" s="82"/>
      <c r="H27" s="82"/>
      <c r="I27" s="82"/>
      <c r="J27" s="80"/>
    </row>
    <row r="28" spans="1:10" x14ac:dyDescent="0.2">
      <c r="A28" s="81"/>
      <c r="B28" s="82"/>
      <c r="C28" s="82"/>
      <c r="D28" s="82"/>
      <c r="E28" s="82"/>
      <c r="F28" s="82"/>
      <c r="G28" s="82"/>
      <c r="H28" s="82"/>
      <c r="I28" s="82"/>
      <c r="J28" s="80"/>
    </row>
    <row r="29" spans="1:10" x14ac:dyDescent="0.2">
      <c r="A29" s="79"/>
      <c r="J29" s="80"/>
    </row>
    <row r="30" spans="1:10" ht="15" customHeight="1" x14ac:dyDescent="0.2">
      <c r="A30" s="121" t="s">
        <v>220</v>
      </c>
      <c r="B30" s="122"/>
      <c r="C30" s="122"/>
      <c r="D30" s="122"/>
      <c r="E30" s="122"/>
      <c r="F30" s="122"/>
      <c r="G30" s="122"/>
      <c r="H30" s="122"/>
      <c r="I30" s="122"/>
      <c r="J30" s="123"/>
    </row>
    <row r="31" spans="1:10" ht="15" customHeight="1" x14ac:dyDescent="0.2">
      <c r="A31" s="121"/>
      <c r="B31" s="122"/>
      <c r="C31" s="122"/>
      <c r="D31" s="122"/>
      <c r="E31" s="122"/>
      <c r="F31" s="122"/>
      <c r="G31" s="122"/>
      <c r="H31" s="122"/>
      <c r="I31" s="122"/>
      <c r="J31" s="123"/>
    </row>
    <row r="32" spans="1:10" x14ac:dyDescent="0.2">
      <c r="A32" s="121"/>
      <c r="B32" s="122"/>
      <c r="C32" s="122"/>
      <c r="D32" s="122"/>
      <c r="E32" s="122"/>
      <c r="F32" s="122"/>
      <c r="G32" s="122"/>
      <c r="H32" s="122"/>
      <c r="I32" s="122"/>
      <c r="J32" s="123"/>
    </row>
    <row r="33" spans="1:10" x14ac:dyDescent="0.2">
      <c r="A33" s="79"/>
      <c r="J33" s="80"/>
    </row>
    <row r="34" spans="1:10" x14ac:dyDescent="0.2">
      <c r="A34" s="79"/>
      <c r="J34" s="80"/>
    </row>
    <row r="35" spans="1:10" x14ac:dyDescent="0.2">
      <c r="A35" s="79"/>
      <c r="J35" s="80"/>
    </row>
    <row r="36" spans="1:10" x14ac:dyDescent="0.2">
      <c r="A36" s="79"/>
      <c r="J36" s="80"/>
    </row>
    <row r="37" spans="1:10" x14ac:dyDescent="0.2">
      <c r="A37" s="79"/>
      <c r="J37" s="80"/>
    </row>
    <row r="38" spans="1:10" x14ac:dyDescent="0.2">
      <c r="A38" s="79"/>
      <c r="J38" s="80"/>
    </row>
    <row r="39" spans="1:10" x14ac:dyDescent="0.2">
      <c r="A39" s="79"/>
      <c r="J39" s="80"/>
    </row>
    <row r="40" spans="1:10" x14ac:dyDescent="0.2">
      <c r="A40" s="79"/>
      <c r="J40" s="80"/>
    </row>
    <row r="41" spans="1:10" x14ac:dyDescent="0.2">
      <c r="A41" s="79"/>
      <c r="J41" s="80"/>
    </row>
    <row r="42" spans="1:10" x14ac:dyDescent="0.2">
      <c r="A42" s="79"/>
      <c r="J42" s="80"/>
    </row>
    <row r="43" spans="1:10" s="77" customFormat="1" ht="12" x14ac:dyDescent="0.2">
      <c r="A43" s="76"/>
      <c r="B43" s="77" t="s">
        <v>203</v>
      </c>
      <c r="G43" s="111" t="s">
        <v>204</v>
      </c>
      <c r="H43" s="111"/>
      <c r="J43" s="78"/>
    </row>
    <row r="44" spans="1:10" s="77" customFormat="1" ht="12" x14ac:dyDescent="0.2">
      <c r="A44" s="76"/>
      <c r="B44" s="77" t="s">
        <v>205</v>
      </c>
      <c r="G44" s="107" t="s">
        <v>206</v>
      </c>
      <c r="H44" s="107"/>
      <c r="J44" s="78"/>
    </row>
    <row r="45" spans="1:10" s="77" customFormat="1" ht="12" x14ac:dyDescent="0.2">
      <c r="A45" s="76"/>
      <c r="B45" s="77" t="s">
        <v>207</v>
      </c>
      <c r="G45" s="107" t="s">
        <v>208</v>
      </c>
      <c r="H45" s="107"/>
      <c r="J45" s="78"/>
    </row>
    <row r="46" spans="1:10" s="77" customFormat="1" ht="12" x14ac:dyDescent="0.2">
      <c r="A46" s="76"/>
      <c r="B46" s="77" t="s">
        <v>209</v>
      </c>
      <c r="G46" s="107" t="s">
        <v>208</v>
      </c>
      <c r="H46" s="107"/>
      <c r="J46" s="78"/>
    </row>
    <row r="47" spans="1:10" x14ac:dyDescent="0.2">
      <c r="A47" s="79"/>
      <c r="J47" s="80"/>
    </row>
    <row r="48" spans="1:10" s="85" customFormat="1" ht="15.75" x14ac:dyDescent="0.25">
      <c r="A48" s="83"/>
      <c r="B48" s="77" t="s">
        <v>210</v>
      </c>
      <c r="C48" s="77"/>
      <c r="D48" s="77"/>
      <c r="E48" s="77"/>
      <c r="F48" s="84" t="s">
        <v>211</v>
      </c>
      <c r="G48" s="112">
        <v>44562</v>
      </c>
      <c r="H48" s="111"/>
      <c r="J48" s="86"/>
    </row>
    <row r="49" spans="1:10" s="85" customFormat="1" ht="15.75" x14ac:dyDescent="0.25">
      <c r="A49" s="83"/>
      <c r="B49" s="77"/>
      <c r="C49" s="77"/>
      <c r="D49" s="77"/>
      <c r="E49" s="77"/>
      <c r="F49" s="84" t="s">
        <v>212</v>
      </c>
      <c r="G49" s="124">
        <v>44926</v>
      </c>
      <c r="H49" s="107"/>
      <c r="J49" s="86"/>
    </row>
    <row r="50" spans="1:10" s="85" customFormat="1" ht="15.75" x14ac:dyDescent="0.25">
      <c r="A50" s="83"/>
      <c r="B50" s="77"/>
      <c r="C50" s="77"/>
      <c r="D50" s="77"/>
      <c r="E50" s="77"/>
      <c r="F50" s="84"/>
      <c r="G50" s="84"/>
      <c r="H50" s="84"/>
      <c r="J50" s="86"/>
    </row>
    <row r="51" spans="1:10" s="85" customFormat="1" ht="15.75" x14ac:dyDescent="0.25">
      <c r="A51" s="83"/>
      <c r="B51" s="77" t="s">
        <v>213</v>
      </c>
      <c r="C51" s="77"/>
      <c r="D51" s="77"/>
      <c r="E51" s="84"/>
      <c r="F51" s="77"/>
      <c r="G51" s="126">
        <v>44999</v>
      </c>
      <c r="H51" s="126"/>
      <c r="J51" s="86"/>
    </row>
    <row r="52" spans="1:10" ht="13.5" thickBot="1" x14ac:dyDescent="0.25">
      <c r="A52" s="87"/>
      <c r="B52" s="88"/>
      <c r="C52" s="88"/>
      <c r="D52" s="88"/>
      <c r="E52" s="88"/>
      <c r="F52" s="88"/>
      <c r="G52" s="88"/>
      <c r="H52" s="88"/>
      <c r="I52" s="88"/>
      <c r="J52" s="89"/>
    </row>
  </sheetData>
  <mergeCells count="17">
    <mergeCell ref="G45:H45"/>
    <mergeCell ref="G46:H46"/>
    <mergeCell ref="G48:H48"/>
    <mergeCell ref="G49:H49"/>
    <mergeCell ref="G51:H51"/>
    <mergeCell ref="G44:H44"/>
    <mergeCell ref="E2:I2"/>
    <mergeCell ref="E3:I3"/>
    <mergeCell ref="E4:I4"/>
    <mergeCell ref="E5:I5"/>
    <mergeCell ref="E6:I6"/>
    <mergeCell ref="E8:I8"/>
    <mergeCell ref="E9:I10"/>
    <mergeCell ref="A23:J23"/>
    <mergeCell ref="A24:J25"/>
    <mergeCell ref="A30:J32"/>
    <mergeCell ref="G43:H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8"/>
  <sheetViews>
    <sheetView topLeftCell="A82" workbookViewId="0"/>
  </sheetViews>
  <sheetFormatPr defaultColWidth="9.140625" defaultRowHeight="15" x14ac:dyDescent="0.25"/>
  <cols>
    <col min="1" max="1" width="55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ht="13.9" x14ac:dyDescent="0.25">
      <c r="A1" s="1" t="s">
        <v>221</v>
      </c>
    </row>
    <row r="2" spans="1:5" ht="14.45" x14ac:dyDescent="0.3">
      <c r="A2" s="4" t="s">
        <v>0</v>
      </c>
    </row>
    <row r="3" spans="1:5" ht="14.45" x14ac:dyDescent="0.3">
      <c r="A3" s="4" t="s">
        <v>1</v>
      </c>
    </row>
    <row r="4" spans="1:5" ht="14.45" x14ac:dyDescent="0.3">
      <c r="A4" s="4" t="s">
        <v>2</v>
      </c>
    </row>
    <row r="5" spans="1:5" ht="13.9" x14ac:dyDescent="0.25">
      <c r="A5" s="5" t="s">
        <v>3</v>
      </c>
    </row>
    <row r="6" spans="1:5" ht="13.9" x14ac:dyDescent="0.25">
      <c r="A6" s="6"/>
      <c r="B6" s="7" t="s">
        <v>4</v>
      </c>
      <c r="C6" s="7"/>
      <c r="D6" s="7" t="s">
        <v>4</v>
      </c>
    </row>
    <row r="7" spans="1:5" ht="13.9" x14ac:dyDescent="0.25">
      <c r="A7" s="6"/>
      <c r="B7" s="7" t="s">
        <v>5</v>
      </c>
      <c r="C7" s="7"/>
      <c r="D7" s="7" t="s">
        <v>6</v>
      </c>
      <c r="E7" s="3"/>
    </row>
    <row r="8" spans="1:5" ht="13.9" x14ac:dyDescent="0.25">
      <c r="A8" s="5" t="s">
        <v>7</v>
      </c>
      <c r="B8" s="8"/>
      <c r="C8" s="8"/>
      <c r="D8" s="8"/>
      <c r="E8" s="3"/>
    </row>
    <row r="9" spans="1:5" ht="13.9" x14ac:dyDescent="0.25">
      <c r="A9" s="5"/>
      <c r="B9" s="8"/>
      <c r="C9" s="8"/>
      <c r="D9" s="8"/>
      <c r="E9" s="3"/>
    </row>
    <row r="10" spans="1:5" ht="13.9" x14ac:dyDescent="0.25">
      <c r="A10" s="9" t="s">
        <v>8</v>
      </c>
      <c r="B10" s="10"/>
      <c r="C10" s="10"/>
      <c r="D10" s="10"/>
      <c r="E10" s="3"/>
    </row>
    <row r="11" spans="1:5" ht="13.9" x14ac:dyDescent="0.25">
      <c r="A11" s="11" t="s">
        <v>9</v>
      </c>
      <c r="B11" s="12">
        <v>5500</v>
      </c>
      <c r="C11" s="13"/>
      <c r="D11" s="12">
        <v>10500</v>
      </c>
      <c r="E11" s="3"/>
    </row>
    <row r="12" spans="1:5" ht="13.9" x14ac:dyDescent="0.25">
      <c r="A12" s="11" t="s">
        <v>10</v>
      </c>
      <c r="B12" s="14"/>
      <c r="C12" s="13"/>
      <c r="D12" s="14"/>
      <c r="E12" s="3"/>
    </row>
    <row r="13" spans="1:5" ht="13.9" x14ac:dyDescent="0.25">
      <c r="A13" s="15" t="s">
        <v>11</v>
      </c>
      <c r="B13" s="12"/>
      <c r="C13" s="13"/>
      <c r="D13" s="12"/>
      <c r="E13" s="3"/>
    </row>
    <row r="14" spans="1:5" ht="13.9" x14ac:dyDescent="0.25">
      <c r="A14" s="15" t="s">
        <v>12</v>
      </c>
      <c r="B14" s="12"/>
      <c r="C14" s="13"/>
      <c r="D14" s="12"/>
      <c r="E14" s="3"/>
    </row>
    <row r="15" spans="1:5" ht="13.9" x14ac:dyDescent="0.25">
      <c r="A15" s="15" t="s">
        <v>13</v>
      </c>
      <c r="B15" s="12"/>
      <c r="C15" s="13"/>
      <c r="D15" s="12"/>
      <c r="E15" s="3"/>
    </row>
    <row r="16" spans="1:5" ht="13.9" x14ac:dyDescent="0.25">
      <c r="A16" s="15" t="s">
        <v>14</v>
      </c>
      <c r="B16" s="12"/>
      <c r="C16" s="13"/>
      <c r="D16" s="12"/>
      <c r="E16" s="3"/>
    </row>
    <row r="17" spans="1:5" ht="13.9" x14ac:dyDescent="0.25">
      <c r="A17" s="11" t="s">
        <v>15</v>
      </c>
      <c r="B17" s="14"/>
      <c r="C17" s="13"/>
      <c r="D17" s="14"/>
      <c r="E17" s="3"/>
    </row>
    <row r="18" spans="1:5" ht="13.9" x14ac:dyDescent="0.25">
      <c r="A18" s="15" t="s">
        <v>16</v>
      </c>
      <c r="B18" s="12"/>
      <c r="C18" s="13"/>
      <c r="D18" s="12"/>
      <c r="E18" s="3"/>
    </row>
    <row r="19" spans="1:5" ht="13.9" x14ac:dyDescent="0.25">
      <c r="A19" s="15" t="s">
        <v>17</v>
      </c>
      <c r="B19" s="12"/>
      <c r="C19" s="13"/>
      <c r="D19" s="12"/>
      <c r="E19" s="3"/>
    </row>
    <row r="20" spans="1:5" ht="13.9" x14ac:dyDescent="0.25">
      <c r="A20" s="15" t="s">
        <v>18</v>
      </c>
      <c r="B20" s="12"/>
      <c r="C20" s="13"/>
      <c r="D20" s="12"/>
      <c r="E20" s="3"/>
    </row>
    <row r="21" spans="1:5" ht="13.9" x14ac:dyDescent="0.25">
      <c r="A21" s="15" t="s">
        <v>19</v>
      </c>
      <c r="B21" s="12">
        <v>362865</v>
      </c>
      <c r="C21" s="13"/>
      <c r="D21" s="12">
        <v>302465</v>
      </c>
      <c r="E21" s="3"/>
    </row>
    <row r="22" spans="1:5" ht="13.9" x14ac:dyDescent="0.25">
      <c r="A22" s="15" t="s">
        <v>20</v>
      </c>
      <c r="B22" s="12"/>
      <c r="C22" s="13"/>
      <c r="D22" s="12"/>
      <c r="E22" s="3"/>
    </row>
    <row r="23" spans="1:5" ht="13.9" x14ac:dyDescent="0.25">
      <c r="A23" s="11" t="s">
        <v>21</v>
      </c>
      <c r="B23" s="13"/>
      <c r="C23" s="13"/>
      <c r="D23" s="13"/>
      <c r="E23" s="3"/>
    </row>
    <row r="24" spans="1:5" ht="13.9" x14ac:dyDescent="0.25">
      <c r="A24" s="15" t="s">
        <v>22</v>
      </c>
      <c r="B24" s="12"/>
      <c r="C24" s="13"/>
      <c r="D24" s="12"/>
      <c r="E24" s="3"/>
    </row>
    <row r="25" spans="1:5" ht="13.9" x14ac:dyDescent="0.25">
      <c r="A25" s="15" t="s">
        <v>23</v>
      </c>
      <c r="B25" s="12"/>
      <c r="C25" s="13"/>
      <c r="D25" s="12"/>
      <c r="E25" s="3"/>
    </row>
    <row r="26" spans="1:5" ht="13.9" x14ac:dyDescent="0.25">
      <c r="A26" s="15" t="s">
        <v>24</v>
      </c>
      <c r="B26" s="12"/>
      <c r="C26" s="13"/>
      <c r="D26" s="12"/>
      <c r="E26" s="3"/>
    </row>
    <row r="27" spans="1:5" ht="13.9" x14ac:dyDescent="0.25">
      <c r="A27" s="15" t="s">
        <v>25</v>
      </c>
      <c r="B27" s="12"/>
      <c r="C27" s="13"/>
      <c r="D27" s="12"/>
      <c r="E27" s="3"/>
    </row>
    <row r="28" spans="1:5" ht="13.9" x14ac:dyDescent="0.25">
      <c r="A28" s="15" t="s">
        <v>26</v>
      </c>
      <c r="B28" s="12"/>
      <c r="C28" s="13"/>
      <c r="D28" s="12"/>
      <c r="E28" s="3"/>
    </row>
    <row r="29" spans="1:5" ht="13.9" x14ac:dyDescent="0.25">
      <c r="A29" s="15" t="s">
        <v>27</v>
      </c>
      <c r="B29" s="12"/>
      <c r="C29" s="13"/>
      <c r="D29" s="12"/>
      <c r="E29" s="3"/>
    </row>
    <row r="30" spans="1:5" ht="13.9" x14ac:dyDescent="0.25">
      <c r="A30" s="15" t="s">
        <v>28</v>
      </c>
      <c r="B30" s="12"/>
      <c r="C30" s="13"/>
      <c r="D30" s="12"/>
      <c r="E30" s="3"/>
    </row>
    <row r="31" spans="1:5" ht="13.9" x14ac:dyDescent="0.25">
      <c r="A31" s="11" t="s">
        <v>29</v>
      </c>
      <c r="B31" s="12">
        <v>300000</v>
      </c>
      <c r="C31" s="13"/>
      <c r="D31" s="12"/>
      <c r="E31" s="3"/>
    </row>
    <row r="32" spans="1:5" ht="13.9" x14ac:dyDescent="0.25">
      <c r="A32" s="11" t="s">
        <v>30</v>
      </c>
      <c r="B32" s="12"/>
      <c r="C32" s="13"/>
      <c r="D32" s="12"/>
      <c r="E32" s="3"/>
    </row>
    <row r="33" spans="1:6" ht="13.9" x14ac:dyDescent="0.25">
      <c r="A33" s="11" t="s">
        <v>31</v>
      </c>
      <c r="B33" s="16">
        <f>SUM(B11:B32)</f>
        <v>668365</v>
      </c>
      <c r="C33" s="16"/>
      <c r="D33" s="16">
        <v>312965</v>
      </c>
      <c r="E33" s="3"/>
    </row>
    <row r="34" spans="1:6" ht="13.9" x14ac:dyDescent="0.25">
      <c r="A34" s="11"/>
      <c r="B34" s="13"/>
      <c r="C34" s="13"/>
      <c r="D34" s="13"/>
      <c r="E34" s="3"/>
    </row>
    <row r="35" spans="1:6" ht="13.9" x14ac:dyDescent="0.25">
      <c r="A35" s="11" t="s">
        <v>32</v>
      </c>
      <c r="B35" s="13"/>
      <c r="C35" s="13"/>
      <c r="D35" s="13"/>
      <c r="E35" s="3"/>
    </row>
    <row r="36" spans="1:6" ht="13.9" x14ac:dyDescent="0.25">
      <c r="A36" s="11" t="s">
        <v>33</v>
      </c>
      <c r="B36" s="13"/>
      <c r="C36" s="13"/>
      <c r="D36" s="13"/>
      <c r="E36" s="3"/>
    </row>
    <row r="37" spans="1:6" ht="13.9" x14ac:dyDescent="0.25">
      <c r="A37" s="15" t="s">
        <v>34</v>
      </c>
      <c r="B37" s="12"/>
      <c r="C37" s="13"/>
      <c r="D37" s="12"/>
      <c r="E37" s="3"/>
    </row>
    <row r="38" spans="1:6" ht="13.9" x14ac:dyDescent="0.25">
      <c r="A38" s="15" t="s">
        <v>35</v>
      </c>
      <c r="B38" s="12"/>
      <c r="C38" s="13"/>
      <c r="D38" s="12"/>
      <c r="E38" s="3"/>
    </row>
    <row r="39" spans="1:6" ht="13.9" x14ac:dyDescent="0.25">
      <c r="A39" s="15" t="s">
        <v>36</v>
      </c>
      <c r="B39" s="12"/>
      <c r="C39" s="13"/>
      <c r="D39" s="12"/>
      <c r="E39" s="3"/>
    </row>
    <row r="40" spans="1:6" ht="13.9" x14ac:dyDescent="0.25">
      <c r="A40" s="15" t="s">
        <v>37</v>
      </c>
      <c r="B40" s="12"/>
      <c r="C40" s="13"/>
      <c r="D40" s="12"/>
      <c r="E40" s="3"/>
    </row>
    <row r="41" spans="1:6" ht="13.9" x14ac:dyDescent="0.25">
      <c r="A41" s="15" t="s">
        <v>38</v>
      </c>
      <c r="B41" s="12"/>
      <c r="C41" s="13"/>
      <c r="D41" s="12"/>
      <c r="E41" s="3"/>
    </row>
    <row r="42" spans="1:6" ht="13.9" x14ac:dyDescent="0.25">
      <c r="A42" s="15" t="s">
        <v>39</v>
      </c>
      <c r="B42" s="12"/>
      <c r="C42" s="13"/>
      <c r="D42" s="12"/>
      <c r="E42" s="3"/>
    </row>
    <row r="43" spans="1:6" ht="13.9" x14ac:dyDescent="0.25">
      <c r="A43" s="11" t="s">
        <v>40</v>
      </c>
      <c r="B43" s="13"/>
      <c r="C43" s="13"/>
      <c r="D43" s="13"/>
      <c r="E43" s="3"/>
    </row>
    <row r="44" spans="1:6" ht="13.9" x14ac:dyDescent="0.25">
      <c r="A44" s="15" t="s">
        <v>41</v>
      </c>
      <c r="B44" s="12"/>
      <c r="C44" s="13"/>
      <c r="D44" s="12"/>
      <c r="E44" s="3"/>
    </row>
    <row r="45" spans="1:6" ht="13.9" x14ac:dyDescent="0.25">
      <c r="A45" s="15" t="s">
        <v>42</v>
      </c>
      <c r="B45" s="12"/>
      <c r="C45" s="13"/>
      <c r="D45" s="12"/>
      <c r="E45" s="3"/>
    </row>
    <row r="46" spans="1:6" ht="13.9" x14ac:dyDescent="0.25">
      <c r="A46" s="15" t="s">
        <v>43</v>
      </c>
      <c r="B46" s="12"/>
      <c r="C46" s="13"/>
      <c r="D46" s="12"/>
      <c r="E46" s="3"/>
      <c r="F46" s="17"/>
    </row>
    <row r="47" spans="1:6" ht="13.9" x14ac:dyDescent="0.25">
      <c r="A47" s="15" t="s">
        <v>44</v>
      </c>
      <c r="B47" s="12"/>
      <c r="C47" s="13"/>
      <c r="D47" s="12"/>
      <c r="E47" s="3"/>
    </row>
    <row r="48" spans="1:6" ht="13.9" x14ac:dyDescent="0.25">
      <c r="A48" s="15" t="s">
        <v>45</v>
      </c>
      <c r="B48" s="12"/>
      <c r="C48" s="13"/>
      <c r="D48" s="12"/>
      <c r="E48" s="3"/>
    </row>
    <row r="49" spans="1:5" ht="13.9" x14ac:dyDescent="0.25">
      <c r="A49" s="11" t="s">
        <v>46</v>
      </c>
      <c r="B49" s="12"/>
      <c r="C49" s="13"/>
      <c r="D49" s="12"/>
      <c r="E49" s="3"/>
    </row>
    <row r="50" spans="1:5" ht="13.9" x14ac:dyDescent="0.25">
      <c r="A50" s="11" t="s">
        <v>47</v>
      </c>
      <c r="B50" s="13"/>
      <c r="C50" s="13"/>
      <c r="D50" s="13"/>
      <c r="E50" s="3"/>
    </row>
    <row r="51" spans="1:5" ht="13.9" x14ac:dyDescent="0.25">
      <c r="A51" s="15" t="s">
        <v>48</v>
      </c>
      <c r="B51" s="12"/>
      <c r="C51" s="13"/>
      <c r="D51" s="12"/>
      <c r="E51" s="3"/>
    </row>
    <row r="52" spans="1:5" ht="13.9" x14ac:dyDescent="0.25">
      <c r="A52" s="15" t="s">
        <v>49</v>
      </c>
      <c r="B52" s="12"/>
      <c r="C52" s="13"/>
      <c r="D52" s="12"/>
      <c r="E52" s="3"/>
    </row>
    <row r="53" spans="1:5" ht="13.9" x14ac:dyDescent="0.25">
      <c r="A53" s="15" t="s">
        <v>50</v>
      </c>
      <c r="B53" s="12"/>
      <c r="C53" s="13"/>
      <c r="D53" s="12"/>
      <c r="E53" s="3"/>
    </row>
    <row r="54" spans="1:5" ht="13.9" x14ac:dyDescent="0.25">
      <c r="A54" s="11" t="s">
        <v>51</v>
      </c>
      <c r="B54" s="12"/>
      <c r="C54" s="13"/>
      <c r="D54" s="12"/>
      <c r="E54" s="3"/>
    </row>
    <row r="55" spans="1:5" ht="13.9" x14ac:dyDescent="0.25">
      <c r="A55" s="11" t="s">
        <v>52</v>
      </c>
      <c r="B55" s="16">
        <v>0</v>
      </c>
      <c r="C55" s="16"/>
      <c r="D55" s="16">
        <v>0</v>
      </c>
      <c r="E55" s="3"/>
    </row>
    <row r="56" spans="1:5" ht="13.9" x14ac:dyDescent="0.25">
      <c r="A56" s="11"/>
      <c r="B56" s="18"/>
      <c r="C56" s="18"/>
      <c r="D56" s="18"/>
      <c r="E56" s="3"/>
    </row>
    <row r="57" spans="1:5" ht="14.45" thickBot="1" x14ac:dyDescent="0.3">
      <c r="A57" s="11" t="s">
        <v>53</v>
      </c>
      <c r="B57" s="19">
        <f>B55+B33</f>
        <v>668365</v>
      </c>
      <c r="C57" s="19"/>
      <c r="D57" s="19">
        <v>312965</v>
      </c>
      <c r="E57" s="3"/>
    </row>
    <row r="58" spans="1:5" ht="14.45" thickTop="1" x14ac:dyDescent="0.25">
      <c r="A58" s="20"/>
      <c r="B58" s="13"/>
      <c r="C58" s="13"/>
      <c r="D58" s="13"/>
      <c r="E58" s="3"/>
    </row>
    <row r="59" spans="1:5" ht="13.9" x14ac:dyDescent="0.25">
      <c r="A59" s="5" t="s">
        <v>54</v>
      </c>
      <c r="B59" s="13"/>
      <c r="C59" s="13"/>
      <c r="D59" s="13"/>
      <c r="E59" s="3"/>
    </row>
    <row r="60" spans="1:5" ht="13.9" x14ac:dyDescent="0.25">
      <c r="A60" s="5"/>
      <c r="B60" s="13"/>
      <c r="C60" s="13"/>
      <c r="D60" s="13"/>
      <c r="E60" s="3"/>
    </row>
    <row r="61" spans="1:5" ht="13.9" x14ac:dyDescent="0.25">
      <c r="A61" s="11" t="s">
        <v>55</v>
      </c>
      <c r="B61" s="13"/>
      <c r="C61" s="13"/>
      <c r="D61" s="13"/>
      <c r="E61" s="3"/>
    </row>
    <row r="62" spans="1:5" ht="13.9" x14ac:dyDescent="0.25">
      <c r="A62" s="15" t="s">
        <v>56</v>
      </c>
      <c r="B62" s="12"/>
      <c r="C62" s="13"/>
      <c r="D62" s="12"/>
      <c r="E62" s="3"/>
    </row>
    <row r="63" spans="1:5" ht="13.9" x14ac:dyDescent="0.25">
      <c r="A63" s="15" t="s">
        <v>57</v>
      </c>
      <c r="B63" s="12"/>
      <c r="C63" s="13"/>
      <c r="D63" s="12"/>
      <c r="E63" s="3"/>
    </row>
    <row r="64" spans="1:5" ht="13.9" x14ac:dyDescent="0.25">
      <c r="A64" s="15" t="s">
        <v>58</v>
      </c>
      <c r="B64" s="12"/>
      <c r="C64" s="13"/>
      <c r="D64" s="12"/>
      <c r="E64" s="3"/>
    </row>
    <row r="65" spans="1:5" ht="13.9" x14ac:dyDescent="0.25">
      <c r="A65" s="15" t="s">
        <v>59</v>
      </c>
      <c r="B65" s="12"/>
      <c r="C65" s="13"/>
      <c r="D65" s="12"/>
      <c r="E65" s="3"/>
    </row>
    <row r="66" spans="1:5" ht="13.9" x14ac:dyDescent="0.25">
      <c r="A66" s="15" t="s">
        <v>60</v>
      </c>
      <c r="B66" s="12"/>
      <c r="C66" s="13"/>
      <c r="D66" s="12"/>
      <c r="E66" s="3"/>
    </row>
    <row r="67" spans="1:5" ht="13.9" x14ac:dyDescent="0.25">
      <c r="A67" s="15" t="s">
        <v>61</v>
      </c>
      <c r="B67" s="12"/>
      <c r="C67" s="13"/>
      <c r="D67" s="12"/>
      <c r="E67" s="3"/>
    </row>
    <row r="68" spans="1:5" ht="13.9" x14ac:dyDescent="0.25">
      <c r="A68" s="15" t="s">
        <v>62</v>
      </c>
      <c r="B68" s="12"/>
      <c r="C68" s="13"/>
      <c r="D68" s="12"/>
      <c r="E68" s="3"/>
    </row>
    <row r="69" spans="1:5" ht="13.9" x14ac:dyDescent="0.25">
      <c r="A69" s="15" t="s">
        <v>63</v>
      </c>
      <c r="B69" s="12">
        <f>1451203+501503</f>
        <v>1952706</v>
      </c>
      <c r="C69" s="13"/>
      <c r="D69" s="12">
        <v>1284797</v>
      </c>
      <c r="E69" s="3"/>
    </row>
    <row r="70" spans="1:5" ht="13.9" x14ac:dyDescent="0.25">
      <c r="A70" s="15" t="s">
        <v>64</v>
      </c>
      <c r="B70" s="12">
        <v>20150</v>
      </c>
      <c r="C70" s="13"/>
      <c r="D70" s="12">
        <v>18200</v>
      </c>
      <c r="E70" s="3"/>
    </row>
    <row r="71" spans="1:5" ht="13.9" x14ac:dyDescent="0.25">
      <c r="A71" s="15" t="s">
        <v>65</v>
      </c>
      <c r="B71" s="12">
        <v>3071406</v>
      </c>
      <c r="C71" s="13"/>
      <c r="D71" s="12">
        <v>964987</v>
      </c>
      <c r="E71" s="3"/>
    </row>
    <row r="72" spans="1:5" ht="13.9" x14ac:dyDescent="0.25">
      <c r="A72" s="11" t="s">
        <v>66</v>
      </c>
      <c r="B72" s="12"/>
      <c r="C72" s="13"/>
      <c r="D72" s="12"/>
      <c r="E72" s="3"/>
    </row>
    <row r="73" spans="1:5" ht="13.9" x14ac:dyDescent="0.25">
      <c r="A73" s="11" t="s">
        <v>67</v>
      </c>
      <c r="B73" s="12"/>
      <c r="C73" s="13"/>
      <c r="D73" s="12"/>
      <c r="E73" s="3"/>
    </row>
    <row r="74" spans="1:5" ht="13.9" x14ac:dyDescent="0.25">
      <c r="A74" s="11" t="s">
        <v>68</v>
      </c>
      <c r="B74" s="12"/>
      <c r="C74" s="13"/>
      <c r="D74" s="12"/>
      <c r="E74" s="3"/>
    </row>
    <row r="75" spans="1:5" ht="13.9" x14ac:dyDescent="0.25">
      <c r="A75" s="11" t="s">
        <v>69</v>
      </c>
      <c r="B75" s="16">
        <f>SUM(B62:B74)</f>
        <v>5044262</v>
      </c>
      <c r="C75" s="16"/>
      <c r="D75" s="16">
        <v>2267984</v>
      </c>
      <c r="E75" s="3"/>
    </row>
    <row r="76" spans="1:5" ht="13.9" x14ac:dyDescent="0.25">
      <c r="A76" s="11"/>
      <c r="B76" s="13"/>
      <c r="C76" s="13"/>
      <c r="D76" s="13"/>
      <c r="E76" s="3"/>
    </row>
    <row r="77" spans="1:5" ht="13.9" x14ac:dyDescent="0.25">
      <c r="A77" s="11" t="s">
        <v>70</v>
      </c>
      <c r="B77" s="13"/>
      <c r="C77" s="13"/>
      <c r="D77" s="13"/>
      <c r="E77" s="3"/>
    </row>
    <row r="78" spans="1:5" ht="13.9" x14ac:dyDescent="0.25">
      <c r="A78" s="15" t="s">
        <v>56</v>
      </c>
      <c r="B78" s="12"/>
      <c r="C78" s="13"/>
      <c r="D78" s="12"/>
      <c r="E78" s="3"/>
    </row>
    <row r="79" spans="1:5" ht="13.9" x14ac:dyDescent="0.25">
      <c r="A79" s="15" t="s">
        <v>57</v>
      </c>
      <c r="B79" s="12"/>
      <c r="C79" s="13"/>
      <c r="D79" s="12"/>
      <c r="E79" s="3"/>
    </row>
    <row r="80" spans="1:5" ht="13.9" x14ac:dyDescent="0.25">
      <c r="A80" s="15" t="s">
        <v>58</v>
      </c>
      <c r="B80" s="12"/>
      <c r="C80" s="13"/>
      <c r="D80" s="12"/>
      <c r="E80" s="3"/>
    </row>
    <row r="81" spans="1:5" ht="13.9" x14ac:dyDescent="0.25">
      <c r="A81" s="15" t="s">
        <v>59</v>
      </c>
      <c r="B81" s="12"/>
      <c r="C81" s="13"/>
      <c r="D81" s="12"/>
      <c r="E81" s="3"/>
    </row>
    <row r="82" spans="1:5" ht="13.9" x14ac:dyDescent="0.25">
      <c r="A82" s="15" t="s">
        <v>60</v>
      </c>
      <c r="B82" s="12"/>
      <c r="C82" s="13"/>
      <c r="D82" s="12"/>
      <c r="E82" s="3"/>
    </row>
    <row r="83" spans="1:5" ht="13.9" x14ac:dyDescent="0.25">
      <c r="A83" s="15" t="s">
        <v>61</v>
      </c>
      <c r="B83" s="12"/>
      <c r="C83" s="13"/>
      <c r="D83" s="12"/>
      <c r="E83" s="3"/>
    </row>
    <row r="84" spans="1:5" ht="13.9" x14ac:dyDescent="0.25">
      <c r="A84" s="15" t="s">
        <v>62</v>
      </c>
      <c r="B84" s="12"/>
      <c r="C84" s="13"/>
      <c r="D84" s="12"/>
      <c r="E84" s="3"/>
    </row>
    <row r="85" spans="1:5" ht="13.9" x14ac:dyDescent="0.25">
      <c r="A85" s="15" t="s">
        <v>65</v>
      </c>
      <c r="B85" s="21"/>
      <c r="C85" s="13"/>
      <c r="D85" s="12"/>
      <c r="E85" s="3"/>
    </row>
    <row r="86" spans="1:5" ht="13.9" x14ac:dyDescent="0.25">
      <c r="A86" s="11" t="s">
        <v>66</v>
      </c>
      <c r="B86" s="12"/>
      <c r="C86" s="13"/>
      <c r="D86" s="12"/>
      <c r="E86" s="3"/>
    </row>
    <row r="87" spans="1:5" ht="13.9" x14ac:dyDescent="0.25">
      <c r="A87" s="11" t="s">
        <v>67</v>
      </c>
      <c r="B87" s="12"/>
      <c r="C87" s="13"/>
      <c r="D87" s="12"/>
      <c r="E87" s="3"/>
    </row>
    <row r="88" spans="1:5" ht="13.9" x14ac:dyDescent="0.25">
      <c r="A88" s="11" t="s">
        <v>68</v>
      </c>
      <c r="B88" s="13"/>
      <c r="C88" s="13"/>
      <c r="D88" s="13"/>
      <c r="E88" s="3"/>
    </row>
    <row r="89" spans="1:5" ht="13.9" x14ac:dyDescent="0.25">
      <c r="A89" s="15" t="s">
        <v>71</v>
      </c>
      <c r="B89" s="12"/>
      <c r="C89" s="13"/>
      <c r="D89" s="12"/>
      <c r="E89" s="3"/>
    </row>
    <row r="90" spans="1:5" ht="13.9" x14ac:dyDescent="0.25">
      <c r="A90" s="15" t="s">
        <v>72</v>
      </c>
      <c r="B90" s="12"/>
      <c r="C90" s="13"/>
      <c r="D90" s="12"/>
      <c r="E90" s="3"/>
    </row>
    <row r="91" spans="1:5" ht="13.9" x14ac:dyDescent="0.25">
      <c r="A91" s="11" t="s">
        <v>73</v>
      </c>
      <c r="B91" s="12"/>
      <c r="C91" s="13"/>
      <c r="D91" s="12"/>
      <c r="E91" s="3"/>
    </row>
    <row r="92" spans="1:5" ht="13.9" x14ac:dyDescent="0.25">
      <c r="A92" s="11" t="s">
        <v>74</v>
      </c>
      <c r="B92" s="16">
        <f>SUM(B78:B91)</f>
        <v>0</v>
      </c>
      <c r="C92" s="16"/>
      <c r="D92" s="16">
        <v>0</v>
      </c>
      <c r="E92" s="3"/>
    </row>
    <row r="93" spans="1:5" ht="13.9" x14ac:dyDescent="0.25">
      <c r="A93" s="11"/>
      <c r="B93" s="18"/>
      <c r="C93" s="18"/>
      <c r="D93" s="18"/>
      <c r="E93" s="3"/>
    </row>
    <row r="94" spans="1:5" ht="13.9" x14ac:dyDescent="0.25">
      <c r="A94" s="11" t="s">
        <v>75</v>
      </c>
      <c r="B94" s="22">
        <f>B92+B75</f>
        <v>5044262</v>
      </c>
      <c r="C94" s="22"/>
      <c r="D94" s="22">
        <v>2267984</v>
      </c>
      <c r="E94" s="3"/>
    </row>
    <row r="95" spans="1:5" ht="13.9" x14ac:dyDescent="0.25">
      <c r="A95" s="11"/>
      <c r="B95" s="13"/>
      <c r="C95" s="13"/>
      <c r="D95" s="13"/>
      <c r="E95" s="3"/>
    </row>
    <row r="96" spans="1:5" ht="13.9" x14ac:dyDescent="0.25">
      <c r="A96" s="11" t="s">
        <v>76</v>
      </c>
      <c r="B96" s="13"/>
      <c r="C96" s="13"/>
      <c r="D96" s="13"/>
      <c r="E96" s="3"/>
    </row>
    <row r="97" spans="1:5" ht="13.9" x14ac:dyDescent="0.25">
      <c r="A97" s="11" t="s">
        <v>77</v>
      </c>
      <c r="B97" s="12">
        <f>D97</f>
        <v>1000000</v>
      </c>
      <c r="C97" s="13"/>
      <c r="D97" s="12">
        <v>1000000</v>
      </c>
      <c r="E97" s="3"/>
    </row>
    <row r="98" spans="1:5" ht="13.9" x14ac:dyDescent="0.25">
      <c r="A98" s="11" t="s">
        <v>78</v>
      </c>
      <c r="B98" s="12"/>
      <c r="C98" s="13"/>
      <c r="D98" s="12"/>
      <c r="E98" s="3"/>
    </row>
    <row r="99" spans="1:5" ht="13.9" x14ac:dyDescent="0.25">
      <c r="A99" s="11" t="s">
        <v>79</v>
      </c>
      <c r="B99" s="12"/>
      <c r="C99" s="13"/>
      <c r="D99" s="12"/>
      <c r="E99" s="3"/>
    </row>
    <row r="100" spans="1:5" ht="13.9" x14ac:dyDescent="0.25">
      <c r="A100" s="11" t="s">
        <v>80</v>
      </c>
      <c r="B100" s="13"/>
      <c r="C100" s="13"/>
      <c r="D100" s="13"/>
      <c r="E100" s="3"/>
    </row>
    <row r="101" spans="1:5" ht="13.9" x14ac:dyDescent="0.25">
      <c r="A101" s="15" t="s">
        <v>81</v>
      </c>
      <c r="B101" s="12"/>
      <c r="C101" s="13"/>
      <c r="D101" s="12"/>
      <c r="E101" s="3"/>
    </row>
    <row r="102" spans="1:5" ht="13.9" x14ac:dyDescent="0.25">
      <c r="A102" s="15" t="s">
        <v>82</v>
      </c>
      <c r="B102" s="12"/>
      <c r="C102" s="13"/>
      <c r="D102" s="12"/>
      <c r="E102" s="3"/>
    </row>
    <row r="103" spans="1:5" ht="13.9" x14ac:dyDescent="0.25">
      <c r="A103" s="15" t="s">
        <v>80</v>
      </c>
      <c r="B103" s="12"/>
      <c r="C103" s="13"/>
      <c r="D103" s="12"/>
      <c r="E103" s="3"/>
    </row>
    <row r="104" spans="1:5" ht="13.9" x14ac:dyDescent="0.25">
      <c r="A104" s="15" t="s">
        <v>83</v>
      </c>
      <c r="B104" s="12"/>
      <c r="C104" s="13"/>
      <c r="D104" s="12"/>
      <c r="E104" s="3"/>
    </row>
    <row r="105" spans="1:5" ht="13.9" x14ac:dyDescent="0.25">
      <c r="A105" s="11" t="s">
        <v>84</v>
      </c>
      <c r="B105" s="12">
        <f>D105+D106</f>
        <v>-2955019.0010000002</v>
      </c>
      <c r="C105" s="13"/>
      <c r="D105" s="12">
        <v>-2162399.0010000002</v>
      </c>
      <c r="E105" s="3"/>
    </row>
    <row r="106" spans="1:5" ht="13.9" x14ac:dyDescent="0.25">
      <c r="A106" s="11" t="s">
        <v>85</v>
      </c>
      <c r="B106" s="12">
        <v>-2420878</v>
      </c>
      <c r="C106" s="13"/>
      <c r="D106" s="12">
        <v>-792620</v>
      </c>
      <c r="E106" s="3"/>
    </row>
    <row r="107" spans="1:5" ht="13.9" x14ac:dyDescent="0.25">
      <c r="A107" s="11" t="s">
        <v>86</v>
      </c>
      <c r="B107" s="23">
        <f>SUM(B97:B106)</f>
        <v>-4375897.0010000002</v>
      </c>
      <c r="C107" s="23"/>
      <c r="D107" s="23">
        <v>-1955019.0010000002</v>
      </c>
      <c r="E107" s="3"/>
    </row>
    <row r="108" spans="1:5" ht="13.9" x14ac:dyDescent="0.25">
      <c r="A108" s="24" t="s">
        <v>87</v>
      </c>
      <c r="B108" s="12"/>
      <c r="C108" s="13"/>
      <c r="D108" s="12"/>
      <c r="E108" s="3"/>
    </row>
    <row r="109" spans="1:5" ht="13.9" x14ac:dyDescent="0.25">
      <c r="A109" s="11" t="s">
        <v>88</v>
      </c>
      <c r="B109" s="22">
        <f>B107</f>
        <v>-4375897.0010000002</v>
      </c>
      <c r="C109" s="22"/>
      <c r="D109" s="22">
        <v>-1955019.0010000002</v>
      </c>
      <c r="E109" s="3"/>
    </row>
    <row r="110" spans="1:5" ht="13.9" x14ac:dyDescent="0.25">
      <c r="A110" s="11"/>
      <c r="B110" s="13"/>
      <c r="C110" s="13"/>
      <c r="D110" s="13"/>
      <c r="E110" s="25"/>
    </row>
    <row r="111" spans="1:5" ht="14.45" thickBot="1" x14ac:dyDescent="0.3">
      <c r="A111" s="26" t="s">
        <v>89</v>
      </c>
      <c r="B111" s="19">
        <f>B109+B94</f>
        <v>668364.99899999984</v>
      </c>
      <c r="C111" s="19"/>
      <c r="D111" s="19">
        <v>312964.99899999984</v>
      </c>
      <c r="E111" s="27"/>
    </row>
    <row r="112" spans="1:5" ht="14.45" thickTop="1" x14ac:dyDescent="0.25">
      <c r="A112" s="28"/>
      <c r="B112" s="29"/>
      <c r="C112" s="29"/>
      <c r="D112" s="29"/>
      <c r="E112" s="29"/>
    </row>
    <row r="113" spans="1:5" ht="13.9" x14ac:dyDescent="0.25">
      <c r="A113" s="30" t="s">
        <v>90</v>
      </c>
      <c r="B113" s="31">
        <f>B111-B57</f>
        <v>-1.0000001639127731E-3</v>
      </c>
      <c r="C113" s="31"/>
      <c r="D113" s="31">
        <f t="shared" ref="D113" si="0">D111-D57</f>
        <v>-1.0000001639127731E-3</v>
      </c>
      <c r="E113" s="32"/>
    </row>
    <row r="114" spans="1:5" ht="13.9" x14ac:dyDescent="0.25">
      <c r="A114" s="32"/>
      <c r="B114" s="32"/>
      <c r="C114" s="32"/>
      <c r="D114" s="32"/>
      <c r="E114" s="32"/>
    </row>
    <row r="115" spans="1:5" ht="13.9" x14ac:dyDescent="0.25">
      <c r="A115" s="32"/>
      <c r="B115" s="32"/>
      <c r="C115" s="32"/>
      <c r="D115" s="32"/>
      <c r="E115" s="32"/>
    </row>
    <row r="116" spans="1:5" ht="15" customHeight="1" x14ac:dyDescent="0.25">
      <c r="A116" s="33" t="s">
        <v>91</v>
      </c>
      <c r="B116" s="33"/>
      <c r="C116" s="33"/>
      <c r="D116" s="33"/>
      <c r="E116" s="32"/>
    </row>
    <row r="117" spans="1:5" ht="13.9" x14ac:dyDescent="0.25">
      <c r="A117" s="32"/>
      <c r="B117" s="32"/>
      <c r="C117" s="32"/>
      <c r="D117" s="32"/>
      <c r="E117" s="32"/>
    </row>
    <row r="118" spans="1:5" ht="13.9" x14ac:dyDescent="0.25">
      <c r="A118" s="32"/>
      <c r="B118" s="32"/>
      <c r="C118" s="32"/>
      <c r="D118" s="32"/>
      <c r="E118" s="32"/>
    </row>
    <row r="119" spans="1:5" ht="13.9" x14ac:dyDescent="0.25">
      <c r="A119" s="32"/>
      <c r="B119" s="32"/>
      <c r="C119" s="32"/>
      <c r="D119" s="32"/>
      <c r="E119" s="32"/>
    </row>
    <row r="120" spans="1:5" ht="13.9" x14ac:dyDescent="0.25">
      <c r="A120" s="32"/>
      <c r="B120" s="32"/>
      <c r="C120" s="32"/>
      <c r="D120" s="32"/>
      <c r="E120" s="32"/>
    </row>
    <row r="121" spans="1:5" ht="13.9" x14ac:dyDescent="0.25">
      <c r="A121" s="32"/>
      <c r="B121" s="32"/>
      <c r="C121" s="32"/>
      <c r="D121" s="32"/>
      <c r="E121" s="32"/>
    </row>
    <row r="122" spans="1:5" ht="13.9" x14ac:dyDescent="0.25">
      <c r="A122" s="32"/>
      <c r="B122" s="32"/>
      <c r="C122" s="32"/>
      <c r="D122" s="32"/>
      <c r="E122" s="32"/>
    </row>
    <row r="123" spans="1:5" ht="13.9" x14ac:dyDescent="0.25">
      <c r="A123" s="32"/>
      <c r="B123" s="29"/>
      <c r="C123" s="29"/>
      <c r="D123" s="29"/>
      <c r="E123" s="29"/>
    </row>
    <row r="124" spans="1:5" ht="13.9" x14ac:dyDescent="0.25">
      <c r="A124" s="32"/>
      <c r="B124" s="29"/>
      <c r="C124" s="29"/>
      <c r="D124" s="29"/>
      <c r="E124" s="29"/>
    </row>
    <row r="125" spans="1:5" ht="13.9" x14ac:dyDescent="0.25">
      <c r="A125" s="32"/>
      <c r="B125" s="29"/>
      <c r="C125" s="29"/>
      <c r="D125" s="29"/>
      <c r="E125" s="29"/>
    </row>
    <row r="126" spans="1:5" ht="13.9" x14ac:dyDescent="0.25">
      <c r="A126" s="32"/>
      <c r="B126" s="29"/>
      <c r="C126" s="29"/>
      <c r="D126" s="29"/>
      <c r="E126" s="29"/>
    </row>
    <row r="127" spans="1:5" ht="13.9" x14ac:dyDescent="0.25">
      <c r="A127" s="32"/>
      <c r="B127" s="29"/>
      <c r="C127" s="29"/>
      <c r="D127" s="29"/>
      <c r="E127" s="29"/>
    </row>
    <row r="128" spans="1:5" ht="13.9" x14ac:dyDescent="0.25">
      <c r="A128" s="32"/>
      <c r="B128" s="29"/>
      <c r="C128" s="29"/>
      <c r="D128" s="29"/>
      <c r="E12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5"/>
  <sheetViews>
    <sheetView workbookViewId="0">
      <selection activeCell="M69" sqref="M69"/>
    </sheetView>
  </sheetViews>
  <sheetFormatPr defaultColWidth="9.140625" defaultRowHeight="15" x14ac:dyDescent="0.25"/>
  <cols>
    <col min="1" max="1" width="61.5703125" style="3" customWidth="1"/>
    <col min="2" max="2" width="14" style="2" customWidth="1"/>
    <col min="3" max="3" width="1.5703125" style="2" customWidth="1"/>
    <col min="4" max="4" width="12.42578125" style="2" customWidth="1"/>
    <col min="5" max="5" width="2.5703125" style="2" customWidth="1"/>
    <col min="6" max="6" width="22" style="2" hidden="1" customWidth="1"/>
    <col min="7" max="8" width="11" style="3" hidden="1" customWidth="1"/>
    <col min="9" max="9" width="9.5703125" style="3" hidden="1" customWidth="1"/>
    <col min="10" max="16384" width="9.140625" style="3"/>
  </cols>
  <sheetData>
    <row r="1" spans="1:6" ht="13.9" x14ac:dyDescent="0.25">
      <c r="A1" s="1" t="s">
        <v>221</v>
      </c>
    </row>
    <row r="2" spans="1:6" ht="14.45" x14ac:dyDescent="0.3">
      <c r="A2" s="4" t="s">
        <v>0</v>
      </c>
    </row>
    <row r="3" spans="1:6" ht="14.45" x14ac:dyDescent="0.3">
      <c r="A3" s="4" t="s">
        <v>1</v>
      </c>
    </row>
    <row r="4" spans="1:6" ht="14.45" x14ac:dyDescent="0.3">
      <c r="A4" s="4" t="s">
        <v>2</v>
      </c>
    </row>
    <row r="5" spans="1:6" ht="14.45" x14ac:dyDescent="0.3">
      <c r="A5" s="1" t="s">
        <v>92</v>
      </c>
      <c r="B5" s="3"/>
      <c r="C5" s="3"/>
      <c r="D5" s="3"/>
      <c r="E5" s="3"/>
      <c r="F5" s="3"/>
    </row>
    <row r="6" spans="1:6" ht="13.9" x14ac:dyDescent="0.25">
      <c r="A6" s="10"/>
      <c r="B6" s="7" t="s">
        <v>4</v>
      </c>
      <c r="C6" s="7"/>
      <c r="D6" s="7" t="s">
        <v>4</v>
      </c>
      <c r="E6" s="7"/>
      <c r="F6" s="3"/>
    </row>
    <row r="7" spans="1:6" ht="13.9" x14ac:dyDescent="0.25">
      <c r="A7" s="10"/>
      <c r="B7" s="7" t="s">
        <v>5</v>
      </c>
      <c r="C7" s="7"/>
      <c r="D7" s="7" t="s">
        <v>6</v>
      </c>
      <c r="E7" s="7"/>
      <c r="F7" s="3"/>
    </row>
    <row r="8" spans="1:6" ht="14.45" x14ac:dyDescent="0.25">
      <c r="A8" s="34"/>
      <c r="B8" s="10"/>
      <c r="C8" s="10"/>
      <c r="D8" s="10"/>
      <c r="E8" s="10"/>
      <c r="F8" s="3"/>
    </row>
    <row r="9" spans="1:6" ht="14.45" x14ac:dyDescent="0.3">
      <c r="A9" s="11" t="s">
        <v>93</v>
      </c>
      <c r="B9" s="35"/>
      <c r="C9" s="36"/>
      <c r="D9" s="35"/>
      <c r="E9" s="35"/>
      <c r="F9" s="37" t="s">
        <v>94</v>
      </c>
    </row>
    <row r="10" spans="1:6" ht="13.9" x14ac:dyDescent="0.25">
      <c r="A10" s="15" t="s">
        <v>95</v>
      </c>
      <c r="B10" s="38"/>
      <c r="C10" s="36"/>
      <c r="D10" s="38"/>
      <c r="E10" s="35"/>
      <c r="F10" s="39" t="s">
        <v>96</v>
      </c>
    </row>
    <row r="11" spans="1:6" ht="13.9" x14ac:dyDescent="0.25">
      <c r="A11" s="15" t="s">
        <v>97</v>
      </c>
      <c r="B11" s="38"/>
      <c r="C11" s="36"/>
      <c r="D11" s="38"/>
      <c r="E11" s="35"/>
      <c r="F11" s="39" t="s">
        <v>98</v>
      </c>
    </row>
    <row r="12" spans="1:6" ht="13.9" x14ac:dyDescent="0.25">
      <c r="A12" s="15" t="s">
        <v>99</v>
      </c>
      <c r="B12" s="38"/>
      <c r="C12" s="36"/>
      <c r="D12" s="38"/>
      <c r="E12" s="35"/>
      <c r="F12" s="39" t="s">
        <v>98</v>
      </c>
    </row>
    <row r="13" spans="1:6" ht="13.9" x14ac:dyDescent="0.25">
      <c r="A13" s="15" t="s">
        <v>100</v>
      </c>
      <c r="B13" s="38"/>
      <c r="C13" s="36"/>
      <c r="D13" s="38"/>
      <c r="E13" s="35"/>
      <c r="F13" s="39" t="s">
        <v>98</v>
      </c>
    </row>
    <row r="14" spans="1:6" ht="13.9" x14ac:dyDescent="0.25">
      <c r="A14" s="15" t="s">
        <v>101</v>
      </c>
      <c r="B14" s="38"/>
      <c r="C14" s="36"/>
      <c r="D14" s="38"/>
      <c r="E14" s="35"/>
      <c r="F14" s="39" t="s">
        <v>102</v>
      </c>
    </row>
    <row r="15" spans="1:6" ht="13.9" x14ac:dyDescent="0.25">
      <c r="A15" s="11" t="s">
        <v>103</v>
      </c>
      <c r="B15" s="38"/>
      <c r="C15" s="36"/>
      <c r="D15" s="38"/>
      <c r="E15" s="35"/>
      <c r="F15" s="3"/>
    </row>
    <row r="16" spans="1:6" ht="13.9" x14ac:dyDescent="0.25">
      <c r="A16" s="11" t="s">
        <v>104</v>
      </c>
      <c r="B16" s="38"/>
      <c r="C16" s="36"/>
      <c r="D16" s="38"/>
      <c r="E16" s="35"/>
      <c r="F16" s="3"/>
    </row>
    <row r="17" spans="1:6" ht="13.9" x14ac:dyDescent="0.25">
      <c r="A17" s="11" t="s">
        <v>105</v>
      </c>
      <c r="B17" s="38"/>
      <c r="C17" s="36"/>
      <c r="D17" s="38"/>
      <c r="E17" s="35"/>
      <c r="F17" s="3"/>
    </row>
    <row r="18" spans="1:6" ht="13.9" x14ac:dyDescent="0.25">
      <c r="A18" s="11" t="s">
        <v>106</v>
      </c>
      <c r="B18" s="35"/>
      <c r="C18" s="36"/>
      <c r="D18" s="35"/>
      <c r="E18" s="35"/>
      <c r="F18" s="3"/>
    </row>
    <row r="19" spans="1:6" ht="13.9" x14ac:dyDescent="0.25">
      <c r="A19" s="15" t="s">
        <v>106</v>
      </c>
      <c r="B19" s="38"/>
      <c r="C19" s="36"/>
      <c r="D19" s="38"/>
      <c r="E19" s="35"/>
      <c r="F19" s="3"/>
    </row>
    <row r="20" spans="1:6" ht="13.9" x14ac:dyDescent="0.25">
      <c r="A20" s="15" t="s">
        <v>107</v>
      </c>
      <c r="B20" s="38"/>
      <c r="C20" s="36"/>
      <c r="D20" s="38"/>
      <c r="E20" s="35"/>
      <c r="F20" s="3"/>
    </row>
    <row r="21" spans="1:6" ht="13.9" x14ac:dyDescent="0.25">
      <c r="A21" s="11" t="s">
        <v>108</v>
      </c>
      <c r="B21" s="35"/>
      <c r="C21" s="36"/>
      <c r="D21" s="35"/>
      <c r="E21" s="35"/>
      <c r="F21" s="3"/>
    </row>
    <row r="22" spans="1:6" ht="13.9" x14ac:dyDescent="0.25">
      <c r="A22" s="15" t="s">
        <v>109</v>
      </c>
      <c r="B22" s="38">
        <f>-574001</f>
        <v>-574001</v>
      </c>
      <c r="C22" s="36"/>
      <c r="D22" s="38">
        <v>-660000</v>
      </c>
      <c r="E22" s="35"/>
      <c r="F22" s="3"/>
    </row>
    <row r="23" spans="1:6" ht="27.6" x14ac:dyDescent="0.25">
      <c r="A23" s="15" t="s">
        <v>110</v>
      </c>
      <c r="B23" s="38">
        <v>-95858</v>
      </c>
      <c r="C23" s="36"/>
      <c r="D23" s="38">
        <v>-110220</v>
      </c>
      <c r="E23" s="35"/>
      <c r="F23" s="3"/>
    </row>
    <row r="24" spans="1:6" ht="13.9" x14ac:dyDescent="0.25">
      <c r="A24" s="15" t="s">
        <v>111</v>
      </c>
      <c r="B24" s="38"/>
      <c r="C24" s="36"/>
      <c r="D24" s="38"/>
      <c r="E24" s="35"/>
      <c r="F24" s="3"/>
    </row>
    <row r="25" spans="1:6" ht="13.9" x14ac:dyDescent="0.25">
      <c r="A25" s="11" t="s">
        <v>112</v>
      </c>
      <c r="B25" s="38"/>
      <c r="C25" s="36"/>
      <c r="D25" s="38"/>
      <c r="E25" s="35"/>
      <c r="F25" s="3"/>
    </row>
    <row r="26" spans="1:6" ht="13.9" x14ac:dyDescent="0.25">
      <c r="A26" s="11" t="s">
        <v>113</v>
      </c>
      <c r="B26" s="38"/>
      <c r="C26" s="36"/>
      <c r="D26" s="38"/>
      <c r="E26" s="35"/>
      <c r="F26" s="3"/>
    </row>
    <row r="27" spans="1:6" ht="13.9" x14ac:dyDescent="0.25">
      <c r="A27" s="11" t="s">
        <v>114</v>
      </c>
      <c r="B27" s="38">
        <f>-1361020-389999</f>
        <v>-1751019</v>
      </c>
      <c r="C27" s="36"/>
      <c r="D27" s="38">
        <v>-22400</v>
      </c>
      <c r="E27" s="35"/>
      <c r="F27" s="3"/>
    </row>
    <row r="28" spans="1:6" ht="13.9" x14ac:dyDescent="0.25">
      <c r="A28" s="11" t="s">
        <v>115</v>
      </c>
      <c r="B28" s="35"/>
      <c r="C28" s="36"/>
      <c r="D28" s="35"/>
      <c r="E28" s="35"/>
      <c r="F28" s="3"/>
    </row>
    <row r="29" spans="1:6" ht="13.9" x14ac:dyDescent="0.25">
      <c r="A29" s="15" t="s">
        <v>116</v>
      </c>
      <c r="B29" s="38"/>
      <c r="C29" s="36"/>
      <c r="D29" s="38"/>
      <c r="E29" s="35"/>
      <c r="F29" s="3"/>
    </row>
    <row r="30" spans="1:6" ht="13.9" x14ac:dyDescent="0.25">
      <c r="A30" s="15" t="s">
        <v>117</v>
      </c>
      <c r="B30" s="38"/>
      <c r="C30" s="36"/>
      <c r="D30" s="38"/>
      <c r="E30" s="35"/>
      <c r="F30" s="3"/>
    </row>
    <row r="31" spans="1:6" ht="13.9" x14ac:dyDescent="0.25">
      <c r="A31" s="15" t="s">
        <v>118</v>
      </c>
      <c r="B31" s="38"/>
      <c r="C31" s="36"/>
      <c r="D31" s="38"/>
      <c r="E31" s="35"/>
      <c r="F31" s="3"/>
    </row>
    <row r="32" spans="1:6" ht="13.9" x14ac:dyDescent="0.25">
      <c r="A32" s="15" t="s">
        <v>119</v>
      </c>
      <c r="B32" s="38"/>
      <c r="C32" s="36"/>
      <c r="D32" s="38"/>
      <c r="E32" s="35"/>
      <c r="F32" s="3"/>
    </row>
    <row r="33" spans="1:6" ht="13.9" x14ac:dyDescent="0.25">
      <c r="A33" s="15" t="s">
        <v>120</v>
      </c>
      <c r="B33" s="38"/>
      <c r="C33" s="36"/>
      <c r="D33" s="38"/>
      <c r="E33" s="35"/>
      <c r="F33" s="3"/>
    </row>
    <row r="34" spans="1:6" ht="13.9" x14ac:dyDescent="0.25">
      <c r="A34" s="15" t="s">
        <v>121</v>
      </c>
      <c r="B34" s="38"/>
      <c r="C34" s="36"/>
      <c r="D34" s="38"/>
      <c r="E34" s="35"/>
      <c r="F34" s="3"/>
    </row>
    <row r="35" spans="1:6" ht="13.9" x14ac:dyDescent="0.25">
      <c r="A35" s="11" t="s">
        <v>122</v>
      </c>
      <c r="B35" s="38"/>
      <c r="C35" s="36"/>
      <c r="D35" s="38"/>
      <c r="E35" s="35"/>
      <c r="F35" s="3"/>
    </row>
    <row r="36" spans="1:6" ht="13.9" x14ac:dyDescent="0.25">
      <c r="A36" s="11" t="s">
        <v>123</v>
      </c>
      <c r="B36" s="35"/>
      <c r="C36" s="36"/>
      <c r="D36" s="35"/>
      <c r="E36" s="35"/>
      <c r="F36" s="3"/>
    </row>
    <row r="37" spans="1:6" ht="13.9" x14ac:dyDescent="0.25">
      <c r="A37" s="15" t="s">
        <v>124</v>
      </c>
      <c r="B37" s="38"/>
      <c r="C37" s="36"/>
      <c r="D37" s="38"/>
      <c r="E37" s="35"/>
      <c r="F37" s="3"/>
    </row>
    <row r="38" spans="1:6" ht="13.9" x14ac:dyDescent="0.25">
      <c r="A38" s="15" t="s">
        <v>125</v>
      </c>
      <c r="B38" s="38"/>
      <c r="C38" s="36"/>
      <c r="D38" s="38"/>
      <c r="E38" s="35"/>
      <c r="F38" s="3"/>
    </row>
    <row r="39" spans="1:6" x14ac:dyDescent="0.25">
      <c r="A39" s="15" t="s">
        <v>126</v>
      </c>
      <c r="B39" s="38"/>
      <c r="C39" s="36"/>
      <c r="D39" s="38"/>
      <c r="E39" s="35"/>
      <c r="F39" s="3"/>
    </row>
    <row r="40" spans="1:6" x14ac:dyDescent="0.25">
      <c r="A40" s="11" t="s">
        <v>127</v>
      </c>
      <c r="B40" s="38"/>
      <c r="C40" s="36"/>
      <c r="D40" s="38"/>
      <c r="E40" s="35"/>
      <c r="F40" s="3"/>
    </row>
    <row r="41" spans="1:6" x14ac:dyDescent="0.25">
      <c r="A41" s="40" t="s">
        <v>128</v>
      </c>
      <c r="B41" s="38"/>
      <c r="C41" s="36"/>
      <c r="D41" s="38"/>
      <c r="E41" s="35"/>
      <c r="F41" s="3"/>
    </row>
    <row r="42" spans="1:6" x14ac:dyDescent="0.25">
      <c r="A42" s="11" t="s">
        <v>129</v>
      </c>
      <c r="B42" s="41">
        <f>SUM(B10:B40)</f>
        <v>-2420878</v>
      </c>
      <c r="C42" s="41"/>
      <c r="D42" s="41">
        <v>-792620</v>
      </c>
      <c r="E42" s="42"/>
      <c r="F42" s="3"/>
    </row>
    <row r="43" spans="1:6" x14ac:dyDescent="0.25">
      <c r="A43" s="11" t="s">
        <v>130</v>
      </c>
      <c r="B43" s="42"/>
      <c r="C43" s="42"/>
      <c r="D43" s="42"/>
      <c r="E43" s="42"/>
      <c r="F43" s="3"/>
    </row>
    <row r="44" spans="1:6" x14ac:dyDescent="0.25">
      <c r="A44" s="15" t="s">
        <v>131</v>
      </c>
      <c r="B44" s="38"/>
      <c r="C44" s="36"/>
      <c r="D44" s="38"/>
      <c r="E44" s="35"/>
      <c r="F44" s="3"/>
    </row>
    <row r="45" spans="1:6" x14ac:dyDescent="0.25">
      <c r="A45" s="15" t="s">
        <v>132</v>
      </c>
      <c r="B45" s="38"/>
      <c r="C45" s="36"/>
      <c r="D45" s="38"/>
      <c r="E45" s="35"/>
      <c r="F45" s="3"/>
    </row>
    <row r="46" spans="1:6" x14ac:dyDescent="0.25">
      <c r="A46" s="15" t="s">
        <v>133</v>
      </c>
      <c r="B46" s="38"/>
      <c r="C46" s="36"/>
      <c r="D46" s="38"/>
      <c r="E46" s="35"/>
      <c r="F46" s="3"/>
    </row>
    <row r="47" spans="1:6" x14ac:dyDescent="0.25">
      <c r="A47" s="11" t="s">
        <v>134</v>
      </c>
      <c r="B47" s="41">
        <f>B42+B44</f>
        <v>-2420878</v>
      </c>
      <c r="C47" s="41"/>
      <c r="D47" s="41">
        <v>-792620</v>
      </c>
      <c r="E47" s="42"/>
      <c r="F47" s="3"/>
    </row>
    <row r="48" spans="1:6" ht="15.75" thickBot="1" x14ac:dyDescent="0.3">
      <c r="A48" s="43"/>
      <c r="B48" s="44"/>
      <c r="C48" s="44"/>
      <c r="D48" s="44"/>
      <c r="E48" s="36"/>
      <c r="F48" s="3"/>
    </row>
    <row r="49" spans="1:6" ht="15.75" thickTop="1" x14ac:dyDescent="0.25">
      <c r="A49" s="45" t="s">
        <v>135</v>
      </c>
      <c r="B49" s="46"/>
      <c r="C49" s="46"/>
      <c r="D49" s="46"/>
      <c r="E49" s="36"/>
      <c r="F49" s="3"/>
    </row>
    <row r="50" spans="1:6" x14ac:dyDescent="0.25">
      <c r="A50" s="15" t="s">
        <v>136</v>
      </c>
      <c r="B50" s="47"/>
      <c r="C50" s="46"/>
      <c r="D50" s="47"/>
      <c r="E50" s="35"/>
      <c r="F50" s="3"/>
    </row>
    <row r="51" spans="1:6" x14ac:dyDescent="0.25">
      <c r="A51" s="15" t="s">
        <v>137</v>
      </c>
      <c r="B51" s="47"/>
      <c r="C51" s="46"/>
      <c r="D51" s="47"/>
      <c r="E51" s="35"/>
      <c r="F51" s="3"/>
    </row>
    <row r="52" spans="1:6" x14ac:dyDescent="0.25">
      <c r="A52" s="15" t="s">
        <v>138</v>
      </c>
      <c r="B52" s="47"/>
      <c r="C52" s="46"/>
      <c r="D52" s="47"/>
      <c r="E52" s="10"/>
      <c r="F52" s="3"/>
    </row>
    <row r="53" spans="1:6" x14ac:dyDescent="0.25">
      <c r="A53" s="15" t="s">
        <v>139</v>
      </c>
      <c r="B53" s="47"/>
      <c r="C53" s="46"/>
      <c r="D53" s="47"/>
      <c r="E53" s="48"/>
      <c r="F53" s="48"/>
    </row>
    <row r="54" spans="1:6" x14ac:dyDescent="0.25">
      <c r="A54" s="49" t="s">
        <v>140</v>
      </c>
      <c r="B54" s="47"/>
      <c r="C54" s="46"/>
      <c r="D54" s="47"/>
      <c r="E54" s="50"/>
      <c r="F54" s="48"/>
    </row>
    <row r="55" spans="1:6" x14ac:dyDescent="0.25">
      <c r="A55" s="45" t="s">
        <v>141</v>
      </c>
      <c r="B55" s="51">
        <v>0</v>
      </c>
      <c r="C55" s="51"/>
      <c r="D55" s="51">
        <v>0</v>
      </c>
      <c r="E55" s="48"/>
      <c r="F55" s="48"/>
    </row>
    <row r="56" spans="1:6" x14ac:dyDescent="0.25">
      <c r="A56" s="52"/>
      <c r="B56" s="53"/>
      <c r="C56" s="53"/>
      <c r="D56" s="53"/>
      <c r="E56" s="48"/>
      <c r="F56" s="48"/>
    </row>
    <row r="57" spans="1:6" ht="15.75" thickBot="1" x14ac:dyDescent="0.3">
      <c r="A57" s="45" t="s">
        <v>142</v>
      </c>
      <c r="B57" s="54">
        <f>B55+B47</f>
        <v>-2420878</v>
      </c>
      <c r="C57" s="54"/>
      <c r="D57" s="54">
        <v>-792620</v>
      </c>
      <c r="E57" s="48"/>
      <c r="F57" s="48"/>
    </row>
    <row r="58" spans="1:6" ht="15.75" thickTop="1" x14ac:dyDescent="0.25">
      <c r="A58" s="52"/>
      <c r="B58" s="53"/>
      <c r="C58" s="53"/>
      <c r="D58" s="53"/>
      <c r="E58" s="48"/>
      <c r="F58" s="48"/>
    </row>
    <row r="59" spans="1:6" x14ac:dyDescent="0.25">
      <c r="A59" s="55" t="s">
        <v>143</v>
      </c>
      <c r="B59" s="53"/>
      <c r="C59" s="53"/>
      <c r="D59" s="53"/>
      <c r="E59" s="56"/>
      <c r="F59" s="56"/>
    </row>
    <row r="60" spans="1:6" x14ac:dyDescent="0.25">
      <c r="A60" s="52" t="s">
        <v>144</v>
      </c>
      <c r="B60" s="38"/>
      <c r="C60" s="35"/>
      <c r="D60" s="38"/>
      <c r="E60" s="56"/>
      <c r="F60" s="56"/>
    </row>
    <row r="61" spans="1:6" x14ac:dyDescent="0.25">
      <c r="A61" s="52" t="s">
        <v>145</v>
      </c>
      <c r="B61" s="38"/>
      <c r="C61" s="35"/>
      <c r="D61" s="38"/>
      <c r="E61" s="56"/>
      <c r="F61" s="56"/>
    </row>
    <row r="62" spans="1:6" x14ac:dyDescent="0.25">
      <c r="A62" s="57"/>
      <c r="B62" s="56"/>
      <c r="C62" s="56"/>
      <c r="D62" s="56"/>
      <c r="E62" s="56"/>
      <c r="F62" s="56"/>
    </row>
    <row r="63" spans="1:6" x14ac:dyDescent="0.25">
      <c r="A63" s="57"/>
      <c r="B63" s="56"/>
      <c r="C63" s="56"/>
      <c r="D63" s="56"/>
      <c r="E63" s="56"/>
      <c r="F63" s="56"/>
    </row>
    <row r="64" spans="1:6" x14ac:dyDescent="0.25">
      <c r="A64" s="127" t="s">
        <v>146</v>
      </c>
      <c r="B64" s="56"/>
      <c r="C64" s="56"/>
      <c r="D64" s="56"/>
      <c r="E64" s="56"/>
      <c r="F64" s="56"/>
    </row>
    <row r="65" spans="1:6" x14ac:dyDescent="0.25">
      <c r="A65" s="127"/>
      <c r="B65" s="58"/>
      <c r="C65" s="58"/>
      <c r="D65" s="58"/>
      <c r="E65" s="58"/>
      <c r="F65" s="58"/>
    </row>
  </sheetData>
  <mergeCells count="1">
    <mergeCell ref="A64:A6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workbookViewId="0">
      <selection activeCell="B17" sqref="B17"/>
    </sheetView>
  </sheetViews>
  <sheetFormatPr defaultColWidth="9.140625" defaultRowHeight="15" x14ac:dyDescent="0.25"/>
  <cols>
    <col min="1" max="1" width="1.42578125" style="3" customWidth="1"/>
    <col min="2" max="2" width="62.140625" style="3" customWidth="1"/>
    <col min="3" max="3" width="12.42578125" style="3" customWidth="1"/>
    <col min="4" max="4" width="2.7109375" style="3" customWidth="1"/>
    <col min="5" max="6" width="11.5703125" style="3" customWidth="1"/>
    <col min="7" max="16384" width="9.140625" style="3"/>
  </cols>
  <sheetData>
    <row r="1" spans="2:5" ht="13.9" x14ac:dyDescent="0.25">
      <c r="B1" s="1" t="s">
        <v>221</v>
      </c>
    </row>
    <row r="2" spans="2:5" ht="14.45" x14ac:dyDescent="0.3">
      <c r="B2" s="4" t="s">
        <v>0</v>
      </c>
    </row>
    <row r="3" spans="2:5" ht="14.45" x14ac:dyDescent="0.3">
      <c r="B3" s="4" t="s">
        <v>1</v>
      </c>
    </row>
    <row r="4" spans="2:5" ht="14.45" x14ac:dyDescent="0.3">
      <c r="B4" s="4" t="s">
        <v>2</v>
      </c>
    </row>
    <row r="5" spans="2:5" ht="14.45" x14ac:dyDescent="0.3">
      <c r="B5" s="1" t="s">
        <v>194</v>
      </c>
      <c r="C5" s="10"/>
      <c r="D5" s="10"/>
      <c r="E5" s="10"/>
    </row>
    <row r="6" spans="2:5" ht="14.45" x14ac:dyDescent="0.3">
      <c r="B6" s="4"/>
      <c r="C6" s="10"/>
      <c r="D6" s="10"/>
      <c r="E6" s="10"/>
    </row>
    <row r="7" spans="2:5" ht="13.9" x14ac:dyDescent="0.25">
      <c r="B7" s="59"/>
      <c r="C7" s="7" t="s">
        <v>4</v>
      </c>
      <c r="D7" s="7"/>
      <c r="E7" s="7" t="s">
        <v>4</v>
      </c>
    </row>
    <row r="8" spans="2:5" ht="13.9" x14ac:dyDescent="0.25">
      <c r="B8" s="59"/>
      <c r="C8" s="7" t="s">
        <v>5</v>
      </c>
      <c r="D8" s="7"/>
      <c r="E8" s="7" t="s">
        <v>6</v>
      </c>
    </row>
    <row r="9" spans="2:5" ht="14.45" x14ac:dyDescent="0.25">
      <c r="B9" s="34"/>
      <c r="C9" s="10"/>
      <c r="D9" s="10"/>
      <c r="E9" s="10"/>
    </row>
    <row r="10" spans="2:5" ht="13.9" x14ac:dyDescent="0.25">
      <c r="B10" s="11" t="s">
        <v>147</v>
      </c>
      <c r="C10" s="60"/>
      <c r="D10" s="60"/>
      <c r="E10" s="60"/>
    </row>
    <row r="11" spans="2:5" ht="13.9" x14ac:dyDescent="0.25">
      <c r="B11" s="24" t="s">
        <v>148</v>
      </c>
      <c r="C11" s="13">
        <f>'Pozicioni Financiar'!B106</f>
        <v>-2420878</v>
      </c>
      <c r="D11" s="13"/>
      <c r="E11" s="13">
        <v>-792620</v>
      </c>
    </row>
    <row r="12" spans="2:5" ht="13.9" x14ac:dyDescent="0.25">
      <c r="B12" s="61" t="s">
        <v>149</v>
      </c>
      <c r="C12" s="13"/>
      <c r="D12" s="13"/>
      <c r="E12" s="13"/>
    </row>
    <row r="13" spans="2:5" ht="13.9" x14ac:dyDescent="0.25">
      <c r="B13" s="62" t="s">
        <v>150</v>
      </c>
      <c r="C13" s="13"/>
      <c r="D13" s="13"/>
      <c r="E13" s="13"/>
    </row>
    <row r="14" spans="2:5" ht="13.9" x14ac:dyDescent="0.25">
      <c r="B14" s="62" t="s">
        <v>151</v>
      </c>
      <c r="C14" s="13"/>
      <c r="D14" s="13"/>
      <c r="E14" s="13"/>
    </row>
    <row r="15" spans="2:5" ht="13.9" x14ac:dyDescent="0.25">
      <c r="B15" s="63" t="s">
        <v>113</v>
      </c>
      <c r="C15" s="13"/>
      <c r="D15" s="13"/>
      <c r="E15" s="13"/>
    </row>
    <row r="16" spans="2:5" ht="13.9" x14ac:dyDescent="0.25">
      <c r="B16" s="62" t="s">
        <v>112</v>
      </c>
      <c r="C16" s="13"/>
      <c r="D16" s="13"/>
      <c r="E16" s="13"/>
    </row>
    <row r="17" spans="2:5" ht="13.9" x14ac:dyDescent="0.25">
      <c r="B17" s="62" t="s">
        <v>152</v>
      </c>
      <c r="C17" s="13"/>
      <c r="D17" s="13"/>
      <c r="E17" s="13"/>
    </row>
    <row r="18" spans="2:5" ht="13.9" x14ac:dyDescent="0.25">
      <c r="B18" s="62" t="s">
        <v>153</v>
      </c>
      <c r="C18" s="13"/>
      <c r="D18" s="13"/>
      <c r="E18" s="13"/>
    </row>
    <row r="19" spans="2:5" ht="13.9" x14ac:dyDescent="0.25">
      <c r="B19" s="62" t="s">
        <v>154</v>
      </c>
      <c r="C19" s="13"/>
      <c r="D19" s="13"/>
      <c r="E19" s="13"/>
    </row>
    <row r="20" spans="2:5" ht="13.9" x14ac:dyDescent="0.25">
      <c r="B20" s="62" t="s">
        <v>155</v>
      </c>
      <c r="C20" s="13"/>
      <c r="D20" s="13"/>
      <c r="E20" s="13"/>
    </row>
    <row r="21" spans="2:5" ht="13.9" x14ac:dyDescent="0.25">
      <c r="B21" s="62" t="s">
        <v>156</v>
      </c>
      <c r="C21" s="13"/>
      <c r="D21" s="13"/>
      <c r="E21" s="13"/>
    </row>
    <row r="22" spans="2:5" ht="13.9" x14ac:dyDescent="0.25">
      <c r="B22" s="62" t="s">
        <v>195</v>
      </c>
      <c r="C22" s="13"/>
      <c r="D22" s="13"/>
      <c r="E22" s="13"/>
    </row>
    <row r="23" spans="2:5" ht="13.9" x14ac:dyDescent="0.25">
      <c r="B23" s="62" t="s">
        <v>195</v>
      </c>
      <c r="C23" s="13"/>
      <c r="D23" s="13"/>
      <c r="E23" s="13"/>
    </row>
    <row r="24" spans="2:5" ht="13.9" x14ac:dyDescent="0.25">
      <c r="B24" s="62"/>
      <c r="C24" s="13"/>
      <c r="D24" s="13"/>
      <c r="E24" s="13"/>
    </row>
    <row r="25" spans="2:5" ht="13.9" x14ac:dyDescent="0.25">
      <c r="B25" s="24" t="s">
        <v>157</v>
      </c>
      <c r="C25" s="13"/>
      <c r="D25" s="13"/>
      <c r="E25" s="13"/>
    </row>
    <row r="26" spans="2:5" ht="13.9" x14ac:dyDescent="0.25">
      <c r="B26" s="62" t="s">
        <v>158</v>
      </c>
      <c r="C26" s="13"/>
      <c r="D26" s="13"/>
      <c r="E26" s="13"/>
    </row>
    <row r="27" spans="2:5" ht="13.9" x14ac:dyDescent="0.25">
      <c r="B27" s="62" t="s">
        <v>159</v>
      </c>
      <c r="C27" s="13"/>
      <c r="D27" s="13"/>
      <c r="E27" s="13"/>
    </row>
    <row r="28" spans="2:5" ht="13.9" x14ac:dyDescent="0.25">
      <c r="B28" s="62" t="s">
        <v>160</v>
      </c>
      <c r="C28" s="13"/>
      <c r="D28" s="13"/>
      <c r="E28" s="13"/>
    </row>
    <row r="29" spans="2:5" ht="13.9" x14ac:dyDescent="0.25">
      <c r="B29" s="62" t="s">
        <v>195</v>
      </c>
      <c r="C29" s="13"/>
      <c r="D29" s="13"/>
      <c r="E29" s="13"/>
    </row>
    <row r="30" spans="2:5" ht="13.9" x14ac:dyDescent="0.25">
      <c r="B30" s="62"/>
      <c r="C30" s="13"/>
      <c r="D30" s="13"/>
      <c r="E30" s="13"/>
    </row>
    <row r="31" spans="2:5" ht="13.9" x14ac:dyDescent="0.25">
      <c r="B31" s="24" t="s">
        <v>161</v>
      </c>
      <c r="C31" s="13"/>
      <c r="D31" s="13"/>
      <c r="E31" s="13"/>
    </row>
    <row r="32" spans="2:5" ht="13.9" x14ac:dyDescent="0.25">
      <c r="B32" s="62" t="s">
        <v>162</v>
      </c>
      <c r="C32" s="13">
        <f>'Pozicioni Financiar'!D21-'Pozicioni Financiar'!B21-'Pozicioni Financiar'!B31</f>
        <v>-360400</v>
      </c>
      <c r="D32" s="13"/>
      <c r="E32" s="13">
        <v>0</v>
      </c>
    </row>
    <row r="33" spans="2:5" ht="13.9" x14ac:dyDescent="0.25">
      <c r="B33" s="62" t="s">
        <v>163</v>
      </c>
      <c r="C33" s="13"/>
      <c r="D33" s="13"/>
      <c r="E33" s="13"/>
    </row>
    <row r="34" spans="2:5" ht="13.9" x14ac:dyDescent="0.25">
      <c r="B34" s="62" t="s">
        <v>164</v>
      </c>
      <c r="C34" s="13">
        <f>'Pozicioni Financiar'!B70+'Pozicioni Financiar'!B71-'Pozicioni Financiar'!D70-'Pozicioni Financiar'!D71</f>
        <v>2108369</v>
      </c>
      <c r="D34" s="13"/>
      <c r="E34" s="13">
        <v>40700</v>
      </c>
    </row>
    <row r="35" spans="2:5" ht="13.9" x14ac:dyDescent="0.25">
      <c r="B35" s="62" t="s">
        <v>165</v>
      </c>
      <c r="C35" s="13">
        <f>'Pozicioni Financiar'!B69-'Pozicioni Financiar'!D69</f>
        <v>667909</v>
      </c>
      <c r="D35" s="13"/>
      <c r="E35" s="13">
        <v>762420</v>
      </c>
    </row>
    <row r="36" spans="2:5" ht="13.9" x14ac:dyDescent="0.25">
      <c r="B36" s="62" t="s">
        <v>195</v>
      </c>
      <c r="C36" s="13"/>
      <c r="D36" s="13"/>
      <c r="E36" s="13"/>
    </row>
    <row r="37" spans="2:5" ht="13.9" x14ac:dyDescent="0.25">
      <c r="B37" s="11" t="s">
        <v>166</v>
      </c>
      <c r="C37" s="23">
        <f>SUM(C11:C36)</f>
        <v>-5000</v>
      </c>
      <c r="D37" s="14"/>
      <c r="E37" s="23">
        <v>10500</v>
      </c>
    </row>
    <row r="38" spans="2:5" ht="13.9" x14ac:dyDescent="0.25">
      <c r="B38" s="64"/>
      <c r="C38" s="13"/>
      <c r="D38" s="13"/>
      <c r="E38" s="13"/>
    </row>
    <row r="39" spans="2:5" ht="13.9" x14ac:dyDescent="0.25">
      <c r="B39" s="11" t="s">
        <v>167</v>
      </c>
      <c r="C39" s="13"/>
      <c r="D39" s="13"/>
      <c r="E39" s="13"/>
    </row>
    <row r="40" spans="2:5" x14ac:dyDescent="0.25">
      <c r="B40" s="62" t="s">
        <v>168</v>
      </c>
      <c r="C40" s="13"/>
      <c r="D40" s="13"/>
      <c r="E40" s="13"/>
    </row>
    <row r="41" spans="2:5" x14ac:dyDescent="0.25">
      <c r="B41" s="62" t="s">
        <v>169</v>
      </c>
      <c r="C41" s="13"/>
      <c r="D41" s="13"/>
      <c r="E41" s="13"/>
    </row>
    <row r="42" spans="2:5" ht="30" x14ac:dyDescent="0.25">
      <c r="B42" s="62" t="s">
        <v>170</v>
      </c>
      <c r="C42" s="13"/>
      <c r="D42" s="13"/>
      <c r="E42" s="13"/>
    </row>
    <row r="43" spans="2:5" ht="30" x14ac:dyDescent="0.25">
      <c r="B43" s="62" t="s">
        <v>171</v>
      </c>
      <c r="C43" s="13"/>
      <c r="D43" s="13"/>
      <c r="E43" s="13"/>
    </row>
    <row r="44" spans="2:5" x14ac:dyDescent="0.25">
      <c r="B44" s="62" t="s">
        <v>172</v>
      </c>
      <c r="C44" s="13"/>
      <c r="D44" s="13"/>
      <c r="E44" s="13"/>
    </row>
    <row r="45" spans="2:5" x14ac:dyDescent="0.25">
      <c r="B45" s="62" t="s">
        <v>173</v>
      </c>
      <c r="C45" s="13"/>
      <c r="D45" s="13"/>
      <c r="E45" s="13"/>
    </row>
    <row r="46" spans="2:5" x14ac:dyDescent="0.25">
      <c r="B46" s="62" t="s">
        <v>174</v>
      </c>
      <c r="C46" s="13"/>
      <c r="D46" s="13"/>
      <c r="E46" s="13"/>
    </row>
    <row r="47" spans="2:5" x14ac:dyDescent="0.25">
      <c r="B47" s="62" t="s">
        <v>175</v>
      </c>
      <c r="C47" s="13"/>
      <c r="D47" s="13"/>
      <c r="E47" s="13"/>
    </row>
    <row r="48" spans="2:5" x14ac:dyDescent="0.25">
      <c r="B48" s="62" t="s">
        <v>195</v>
      </c>
      <c r="C48" s="13"/>
      <c r="D48" s="13"/>
      <c r="E48" s="13"/>
    </row>
    <row r="49" spans="2:5" x14ac:dyDescent="0.25">
      <c r="B49" s="11" t="s">
        <v>176</v>
      </c>
      <c r="C49" s="23">
        <f>SUM(C40:C48)</f>
        <v>0</v>
      </c>
      <c r="D49" s="14"/>
      <c r="E49" s="23">
        <v>0</v>
      </c>
    </row>
    <row r="50" spans="2:5" x14ac:dyDescent="0.25">
      <c r="B50" s="64"/>
      <c r="C50" s="13"/>
      <c r="D50" s="13"/>
      <c r="E50" s="13"/>
    </row>
    <row r="51" spans="2:5" x14ac:dyDescent="0.25">
      <c r="B51" s="11" t="s">
        <v>177</v>
      </c>
      <c r="C51" s="13"/>
      <c r="D51" s="13"/>
      <c r="E51" s="13"/>
    </row>
    <row r="52" spans="2:5" x14ac:dyDescent="0.25">
      <c r="B52" s="62" t="s">
        <v>178</v>
      </c>
      <c r="C52" s="13"/>
      <c r="D52" s="13"/>
      <c r="E52" s="13"/>
    </row>
    <row r="53" spans="2:5" x14ac:dyDescent="0.25">
      <c r="B53" s="62" t="s">
        <v>179</v>
      </c>
      <c r="C53" s="13"/>
      <c r="D53" s="13"/>
      <c r="E53" s="13"/>
    </row>
    <row r="54" spans="2:5" x14ac:dyDescent="0.25">
      <c r="B54" s="62" t="s">
        <v>180</v>
      </c>
      <c r="C54" s="13"/>
      <c r="D54" s="13"/>
      <c r="E54" s="13"/>
    </row>
    <row r="55" spans="2:5" x14ac:dyDescent="0.25">
      <c r="B55" s="62" t="s">
        <v>181</v>
      </c>
      <c r="C55" s="13"/>
      <c r="D55" s="13"/>
      <c r="E55" s="13"/>
    </row>
    <row r="56" spans="2:5" x14ac:dyDescent="0.25">
      <c r="B56" s="62" t="s">
        <v>182</v>
      </c>
      <c r="C56" s="13"/>
      <c r="D56" s="13"/>
      <c r="E56" s="13"/>
    </row>
    <row r="57" spans="2:5" x14ac:dyDescent="0.25">
      <c r="B57" s="62" t="s">
        <v>183</v>
      </c>
      <c r="C57" s="13"/>
      <c r="D57" s="13"/>
      <c r="E57" s="13"/>
    </row>
    <row r="58" spans="2:5" x14ac:dyDescent="0.25">
      <c r="B58" s="62" t="s">
        <v>184</v>
      </c>
      <c r="C58" s="13"/>
      <c r="D58" s="13"/>
      <c r="E58" s="13"/>
    </row>
    <row r="59" spans="2:5" x14ac:dyDescent="0.25">
      <c r="B59" s="62" t="s">
        <v>185</v>
      </c>
      <c r="C59" s="13"/>
      <c r="D59" s="13"/>
      <c r="E59" s="13"/>
    </row>
    <row r="60" spans="2:5" x14ac:dyDescent="0.25">
      <c r="B60" s="62" t="s">
        <v>186</v>
      </c>
      <c r="C60" s="13"/>
      <c r="D60" s="13"/>
      <c r="E60" s="13"/>
    </row>
    <row r="61" spans="2:5" x14ac:dyDescent="0.25">
      <c r="B61" s="62" t="s">
        <v>187</v>
      </c>
      <c r="C61" s="13"/>
      <c r="D61" s="13"/>
      <c r="E61" s="13"/>
    </row>
    <row r="62" spans="2:5" x14ac:dyDescent="0.25">
      <c r="B62" s="62" t="s">
        <v>188</v>
      </c>
      <c r="C62" s="13"/>
      <c r="D62" s="13"/>
      <c r="E62" s="13"/>
    </row>
    <row r="63" spans="2:5" x14ac:dyDescent="0.25">
      <c r="B63" s="62" t="s">
        <v>195</v>
      </c>
      <c r="C63" s="13"/>
      <c r="D63" s="13"/>
      <c r="E63" s="13"/>
    </row>
    <row r="64" spans="2:5" x14ac:dyDescent="0.25">
      <c r="B64" s="11" t="s">
        <v>189</v>
      </c>
      <c r="C64" s="23">
        <f>SUM(C52:C63)</f>
        <v>0</v>
      </c>
      <c r="D64" s="14"/>
      <c r="E64" s="23">
        <v>0</v>
      </c>
    </row>
    <row r="65" spans="2:6" ht="14.1" customHeight="1" x14ac:dyDescent="0.25">
      <c r="B65" s="64"/>
      <c r="C65" s="13"/>
      <c r="D65" s="13"/>
      <c r="E65" s="13"/>
    </row>
    <row r="66" spans="2:6" ht="14.1" customHeight="1" x14ac:dyDescent="0.25">
      <c r="B66" s="11" t="s">
        <v>190</v>
      </c>
      <c r="C66" s="65">
        <f>C64+C49+C37</f>
        <v>-5000</v>
      </c>
      <c r="D66" s="65"/>
      <c r="E66" s="65">
        <v>10500</v>
      </c>
    </row>
    <row r="67" spans="2:6" x14ac:dyDescent="0.25">
      <c r="B67" s="66" t="s">
        <v>191</v>
      </c>
      <c r="C67" s="13">
        <f>E69</f>
        <v>10499.998999999807</v>
      </c>
      <c r="D67" s="13"/>
      <c r="E67" s="13">
        <v>-1.0000001930166036E-3</v>
      </c>
    </row>
    <row r="68" spans="2:6" x14ac:dyDescent="0.25">
      <c r="B68" s="66" t="s">
        <v>192</v>
      </c>
      <c r="C68" s="13"/>
      <c r="D68" s="13"/>
      <c r="E68" s="13"/>
    </row>
    <row r="69" spans="2:6" ht="15.75" thickBot="1" x14ac:dyDescent="0.3">
      <c r="B69" s="67" t="s">
        <v>193</v>
      </c>
      <c r="C69" s="68">
        <f>C67+C66</f>
        <v>5499.998999999807</v>
      </c>
      <c r="D69" s="69"/>
      <c r="E69" s="68">
        <v>10499.998999999807</v>
      </c>
    </row>
    <row r="70" spans="2:6" ht="15.75" thickTop="1" x14ac:dyDescent="0.25"/>
    <row r="71" spans="2:6" x14ac:dyDescent="0.25">
      <c r="C71" s="17">
        <f>C69-'Pozicioni Financiar'!B11</f>
        <v>-1.0000001930166036E-3</v>
      </c>
    </row>
    <row r="72" spans="2:6" x14ac:dyDescent="0.25">
      <c r="B72" s="30"/>
      <c r="C72" s="70"/>
      <c r="D72" s="71"/>
      <c r="E72" s="71"/>
      <c r="F72" s="3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6"/>
  <sheetViews>
    <sheetView tabSelected="1" workbookViewId="0">
      <selection activeCell="D10" sqref="D10"/>
    </sheetView>
  </sheetViews>
  <sheetFormatPr defaultColWidth="9.140625" defaultRowHeight="12.75" x14ac:dyDescent="0.2"/>
  <cols>
    <col min="1" max="1" width="22.85546875" style="105" customWidth="1"/>
    <col min="2" max="2" width="10.5703125" style="106" customWidth="1"/>
    <col min="3" max="3" width="6.140625" style="106" customWidth="1"/>
    <col min="4" max="4" width="7.5703125" style="106" customWidth="1"/>
    <col min="5" max="5" width="4.140625" style="106" customWidth="1"/>
    <col min="6" max="6" width="7.140625" style="106" customWidth="1"/>
    <col min="7" max="7" width="5.5703125" style="106" customWidth="1"/>
    <col min="8" max="9" width="13.28515625" style="106" customWidth="1"/>
    <col min="10" max="10" width="12.5703125" style="106" customWidth="1"/>
    <col min="11" max="11" width="7.5703125" style="106" customWidth="1"/>
    <col min="12" max="12" width="10.5703125" style="106" customWidth="1"/>
    <col min="13" max="256" width="12.5703125" style="90" customWidth="1"/>
    <col min="257" max="16384" width="9.140625" style="90"/>
  </cols>
  <sheetData>
    <row r="1" spans="1:12" ht="18.75" x14ac:dyDescent="0.3">
      <c r="A1" s="125" t="s">
        <v>222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3" spans="1:12" ht="93.75" customHeight="1" thickBot="1" x14ac:dyDescent="0.25">
      <c r="A3" s="91"/>
      <c r="B3" s="92" t="s">
        <v>223</v>
      </c>
      <c r="C3" s="92" t="s">
        <v>78</v>
      </c>
      <c r="D3" s="92" t="s">
        <v>224</v>
      </c>
      <c r="E3" s="92" t="s">
        <v>225</v>
      </c>
      <c r="F3" s="92" t="s">
        <v>226</v>
      </c>
      <c r="G3" s="92" t="s">
        <v>227</v>
      </c>
      <c r="H3" s="92" t="s">
        <v>228</v>
      </c>
      <c r="I3" s="92" t="s">
        <v>229</v>
      </c>
      <c r="J3" s="92" t="s">
        <v>230</v>
      </c>
      <c r="K3" s="92" t="s">
        <v>231</v>
      </c>
      <c r="L3" s="93" t="s">
        <v>230</v>
      </c>
    </row>
    <row r="4" spans="1:12" ht="41.25" customHeight="1" thickTop="1" x14ac:dyDescent="0.2">
      <c r="A4" s="98" t="s">
        <v>240</v>
      </c>
      <c r="B4" s="99">
        <f>'Pozicioni Financiar'!D97</f>
        <v>1000000</v>
      </c>
      <c r="C4" s="99"/>
      <c r="D4" s="99"/>
      <c r="E4" s="99"/>
      <c r="F4" s="99"/>
      <c r="G4" s="99"/>
      <c r="H4" s="99">
        <f>'Pozicioni Financiar'!D105</f>
        <v>-2162399.0010000002</v>
      </c>
      <c r="I4" s="99">
        <f>'Pozicioni Financiar'!D106</f>
        <v>-792620</v>
      </c>
      <c r="J4" s="99">
        <f>SUM(B4:I4)</f>
        <v>-1955019.0010000002</v>
      </c>
      <c r="K4" s="99"/>
      <c r="L4" s="99">
        <f>J4+K4</f>
        <v>-1955019.0010000002</v>
      </c>
    </row>
    <row r="5" spans="1:12" ht="25.5" x14ac:dyDescent="0.2">
      <c r="A5" s="100" t="s">
        <v>235</v>
      </c>
      <c r="B5" s="95"/>
      <c r="C5" s="95"/>
      <c r="D5" s="95"/>
      <c r="E5" s="95"/>
      <c r="F5" s="95"/>
      <c r="G5" s="95"/>
      <c r="H5" s="95"/>
      <c r="I5" s="95"/>
      <c r="J5" s="96">
        <v>0</v>
      </c>
      <c r="K5" s="95"/>
      <c r="L5" s="97">
        <v>0</v>
      </c>
    </row>
    <row r="6" spans="1:12" x14ac:dyDescent="0.2">
      <c r="A6" s="94" t="s">
        <v>233</v>
      </c>
      <c r="B6" s="95"/>
      <c r="C6" s="95"/>
      <c r="D6" s="95"/>
      <c r="E6" s="95"/>
      <c r="F6" s="95"/>
      <c r="G6" s="95"/>
      <c r="H6" s="95"/>
      <c r="I6" s="95">
        <f>'Pozicioni Financiar'!B106</f>
        <v>-2420878</v>
      </c>
      <c r="J6" s="96">
        <f>SUM(B6:I6)</f>
        <v>-2420878</v>
      </c>
      <c r="K6" s="95"/>
      <c r="L6" s="97">
        <f>J6</f>
        <v>-2420878</v>
      </c>
    </row>
    <row r="7" spans="1:12" ht="25.5" x14ac:dyDescent="0.2">
      <c r="A7" s="100" t="s">
        <v>234</v>
      </c>
      <c r="B7" s="95"/>
      <c r="C7" s="95"/>
      <c r="D7" s="95"/>
      <c r="E7" s="95"/>
      <c r="F7" s="95"/>
      <c r="G7" s="95"/>
      <c r="H7" s="95"/>
      <c r="I7" s="95"/>
      <c r="J7" s="96">
        <f t="shared" ref="J7:J12" si="0">SUM(B7:I7)</f>
        <v>0</v>
      </c>
      <c r="K7" s="95"/>
      <c r="L7" s="97">
        <v>0</v>
      </c>
    </row>
    <row r="8" spans="1:12" ht="25.5" x14ac:dyDescent="0.2">
      <c r="A8" s="100" t="s">
        <v>232</v>
      </c>
      <c r="B8" s="96"/>
      <c r="C8" s="96"/>
      <c r="D8" s="96"/>
      <c r="E8" s="96"/>
      <c r="F8" s="96"/>
      <c r="G8" s="96"/>
      <c r="H8" s="96"/>
      <c r="I8" s="96"/>
      <c r="J8" s="96">
        <f t="shared" si="0"/>
        <v>0</v>
      </c>
      <c r="K8" s="96"/>
      <c r="L8" s="97">
        <v>0</v>
      </c>
    </row>
    <row r="9" spans="1:12" ht="38.25" x14ac:dyDescent="0.2">
      <c r="A9" s="100" t="s">
        <v>236</v>
      </c>
      <c r="B9" s="95"/>
      <c r="C9" s="95"/>
      <c r="D9" s="95"/>
      <c r="E9" s="95"/>
      <c r="F9" s="95"/>
      <c r="G9" s="95"/>
      <c r="H9" s="95"/>
      <c r="I9" s="95"/>
      <c r="J9" s="96">
        <f t="shared" si="0"/>
        <v>0</v>
      </c>
      <c r="K9" s="95"/>
      <c r="L9" s="97">
        <v>0</v>
      </c>
    </row>
    <row r="10" spans="1:12" ht="25.5" x14ac:dyDescent="0.2">
      <c r="A10" s="94" t="s">
        <v>237</v>
      </c>
      <c r="B10" s="95"/>
      <c r="C10" s="95"/>
      <c r="D10" s="95"/>
      <c r="E10" s="95"/>
      <c r="F10" s="95"/>
      <c r="G10" s="95"/>
      <c r="H10" s="95"/>
      <c r="I10" s="95"/>
      <c r="J10" s="96">
        <f t="shared" si="0"/>
        <v>0</v>
      </c>
      <c r="K10" s="95"/>
      <c r="L10" s="97">
        <v>0</v>
      </c>
    </row>
    <row r="11" spans="1:12" x14ac:dyDescent="0.2">
      <c r="A11" s="94" t="s">
        <v>238</v>
      </c>
      <c r="B11" s="95"/>
      <c r="C11" s="95"/>
      <c r="D11" s="95"/>
      <c r="E11" s="95"/>
      <c r="F11" s="95"/>
      <c r="G11" s="95"/>
      <c r="H11" s="95"/>
      <c r="I11" s="95"/>
      <c r="J11" s="96">
        <f t="shared" si="0"/>
        <v>0</v>
      </c>
      <c r="K11" s="95"/>
      <c r="L11" s="97">
        <v>0</v>
      </c>
    </row>
    <row r="12" spans="1:12" ht="25.5" x14ac:dyDescent="0.2">
      <c r="A12" s="100" t="s">
        <v>239</v>
      </c>
      <c r="B12" s="96"/>
      <c r="C12" s="96"/>
      <c r="D12" s="96"/>
      <c r="E12" s="96"/>
      <c r="F12" s="96"/>
      <c r="G12" s="96"/>
      <c r="H12" s="96">
        <f>I4</f>
        <v>-792620</v>
      </c>
      <c r="I12" s="96">
        <f>-'Pozicioni Financiar'!D106</f>
        <v>792620</v>
      </c>
      <c r="J12" s="96">
        <f t="shared" si="0"/>
        <v>0</v>
      </c>
      <c r="K12" s="96"/>
      <c r="L12" s="97">
        <f>J12</f>
        <v>0</v>
      </c>
    </row>
    <row r="13" spans="1:12" x14ac:dyDescent="0.2">
      <c r="A13" s="100"/>
      <c r="B13" s="96"/>
      <c r="C13" s="96"/>
      <c r="D13" s="96"/>
      <c r="E13" s="96"/>
      <c r="F13" s="96"/>
      <c r="G13" s="96"/>
      <c r="H13" s="96"/>
      <c r="I13" s="96"/>
      <c r="J13" s="96">
        <v>0</v>
      </c>
      <c r="K13" s="96"/>
      <c r="L13" s="97">
        <v>0</v>
      </c>
    </row>
    <row r="14" spans="1:12" ht="25.5" x14ac:dyDescent="0.2">
      <c r="A14" s="98" t="s">
        <v>241</v>
      </c>
      <c r="B14" s="99">
        <f>SUM(B4:B13)</f>
        <v>1000000</v>
      </c>
      <c r="C14" s="99">
        <f t="shared" ref="C14:G14" si="1">SUM(C4:C13)</f>
        <v>0</v>
      </c>
      <c r="D14" s="99">
        <f t="shared" si="1"/>
        <v>0</v>
      </c>
      <c r="E14" s="99">
        <f t="shared" si="1"/>
        <v>0</v>
      </c>
      <c r="F14" s="99">
        <f t="shared" si="1"/>
        <v>0</v>
      </c>
      <c r="G14" s="99">
        <f t="shared" si="1"/>
        <v>0</v>
      </c>
      <c r="H14" s="99">
        <f>SUM(H4:H13)</f>
        <v>-2955019.0010000002</v>
      </c>
      <c r="I14" s="99">
        <f>SUM(I4:I13)</f>
        <v>-2420878</v>
      </c>
      <c r="J14" s="99">
        <f t="shared" ref="J14:K14" si="2">SUM(J4:J13)</f>
        <v>-4375897.0010000002</v>
      </c>
      <c r="K14" s="99">
        <f t="shared" si="2"/>
        <v>0</v>
      </c>
      <c r="L14" s="99">
        <f>SUM(L4:L13)</f>
        <v>-4375897.0010000002</v>
      </c>
    </row>
    <row r="16" spans="1:12" s="104" customFormat="1" ht="15" customHeight="1" x14ac:dyDescent="0.2">
      <c r="A16" s="101"/>
      <c r="B16" s="128" t="s">
        <v>242</v>
      </c>
      <c r="C16" s="128"/>
      <c r="D16" s="103">
        <f>L14-'[1]Pozicioni Financiar'!B107</f>
        <v>31774.315999999642</v>
      </c>
      <c r="E16" s="102"/>
      <c r="F16" s="102"/>
      <c r="G16" s="102"/>
      <c r="H16" s="102"/>
      <c r="I16" s="102"/>
      <c r="J16" s="102"/>
      <c r="K16" s="102"/>
      <c r="L16" s="102"/>
    </row>
  </sheetData>
  <mergeCells count="2">
    <mergeCell ref="A1:L1"/>
    <mergeCell ref="B16:C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Pozicioni Financiar</vt:lpstr>
      <vt:lpstr>Pash</vt:lpstr>
      <vt:lpstr>Cash Flow</vt:lpstr>
      <vt:lpstr>Kapitali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user</cp:lastModifiedBy>
  <cp:lastPrinted>2023-03-15T12:20:41Z</cp:lastPrinted>
  <dcterms:created xsi:type="dcterms:W3CDTF">2020-07-27T06:38:55Z</dcterms:created>
  <dcterms:modified xsi:type="dcterms:W3CDTF">2023-03-15T12:20:50Z</dcterms:modified>
</cp:coreProperties>
</file>