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isha\Documents\My Documents\Irma\RAPORTE\2018 Report\Audit 2018\Tatimet\Deklarimi QKB\"/>
    </mc:Choice>
  </mc:AlternateContent>
  <bookViews>
    <workbookView xWindow="0" yWindow="0" windowWidth="16635" windowHeight="813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B47" i="18"/>
  <c r="D43" i="18"/>
  <c r="B43" i="18"/>
  <c r="D22" i="18" l="1"/>
  <c r="B22" i="18"/>
  <c r="B19" i="18"/>
  <c r="D19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<sst xmlns="http://schemas.openxmlformats.org/spreadsheetml/2006/main" count="424" uniqueCount="272">
  <si>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</si>
  <si>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</si>
  <si>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</si>
  <si>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</si>
  <si>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</si>
  <si>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</si>
  <si>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</si>
  <si>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</si>
  <si>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</si>
  <si>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</si>
  <si>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</si>
  <si>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</si>
  <si>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</si>
  <si>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</si>
  <si>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</si>
  <si>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</si>
  <si>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</si>
  <si>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</si>
  <si>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</si>
  <si>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</si>
  <si>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</si>
  <si>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</si>
  <si>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</si>
  <si>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</si>
  <si>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</si>
  <si>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</si>
  <si>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</si>
  <si>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</si>
  <si>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</si>
  <si>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</si>
  <si>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</si>
  <si>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</si>
  <si>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</si>
  <si>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</si>
  <si>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</si>
  <si>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</si>
  <si>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</si>
  <si>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</si>
  <si>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</si>
  <si>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</si>
  <si>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</si>
  <si>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</si>
  <si>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</si>
  <si>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</si>
  <si>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</si>
  <si>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</si>
  <si>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</si>
  <si>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</si>
  <si>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</si>
  <si>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</si>
  <si>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</si>
  <si>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</si>
  <si>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</si>
  <si>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</si>
  <si>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</si>
  <si>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</si>
  <si>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</si>
  <si>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</si>
  <si>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</si>
  <si>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</si>
  <si>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</si>
  <si>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</si>
  <si>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</si>
  <si>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</si>
  <si>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</si>
  <si>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</si>
  <si>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</si>
  <si>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</si>
  <si>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</si>
  <si>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</si>
  <si>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</si>
  <si>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</si>
  <si>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</si>
  <si>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</si>
  <si>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</si>
  <si>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</si>
  <si>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</si>
  <si>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</si>
  <si>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</si>
  <si>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</si>
  <si>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</si>
  <si>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</si>
  <si>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</si>
  <si>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</si>
  <si>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</si>
  <si>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</si>
  <si>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</si>
  <si>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</si>
  <si>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</si>
  <si>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</si>
  <si>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</si>
  <si>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</si>
  <si>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</si>
  <si>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</si>
  <si>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</si>
  <si>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</si>
  <si>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</si>
  <si>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</si>
  <si>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</si>
  <si>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</si>
  <si>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</si>
  <si>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</si>
  <si>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</si>
  <si>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</si>
  <si>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</si>
  <si>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</si>
  <si>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</si>
  <si>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</si>
  <si>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</si>
  <si>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</si>
  <si>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</si>
  <si>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</si>
  <si>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</si>
  <si>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</si>
  <si>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</si>
  <si>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</si>
  <si>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</si>
  <si>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</si>
  <si>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</si>
  <si>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</si>
  <si>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</si>
  <si>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</si>
  <si>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</si>
  <si>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</si>
  <si>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</si>
  <si>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</si>
  <si>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</si>
  <si>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</si>
  <si>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</si>
  <si>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</si>
  <si>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</si>
  <si>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</si>
  <si>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</si>
  <si>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</si>
  <si>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</si>
  <si>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</si>
  <si>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</si>
  <si>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</si>
  <si>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</si>
  <si>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</si>
  <si>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</si>
  <si>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</si>
  <si>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</si>
  <si>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</si>
  <si>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</si>
  <si>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</si>
  <si>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</si>
  <si>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</si>
  <si>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</si>
  <si>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</si>
  <si>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</si>
  <si>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</si>
  <si>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</si>
  <si>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</si>
  <si>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</si>
  <si>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</si>
  <si>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</si>
  <si>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</si>
  <si>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</si>
  <si>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</si>
  <si>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</si>
  <si>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</si>
  <si>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</si>
  <si>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</si>
  <si>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</si>
  <si>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</si>
  <si>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</si>
  <si>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</si>
  <si>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</si>
  <si>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</si>
  <si>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</si>
  <si>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</si>
  <si>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</si>
  <si>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</si>
  <si>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</si>
  <si>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</si>
  <si>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</si>
  <si>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</si>
  <si>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</si>
  <si>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</si>
  <si>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</si>
  <si>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</si>
  <si>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</si>
  <si>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</si>
  <si>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</si>
  <si>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</si>
  <si>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</si>
  <si>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</si>
  <si>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</si>
  <si>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</si>
  <si>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</si>
  <si>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</si>
  <si>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</si>
  <si>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</si>
  <si>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</si>
  <si>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</si>
  <si>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</si>
  <si>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</si>
  <si>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</si>
  <si>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</si>
  <si>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</si>
  <si>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</si>
  <si>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</si>
  <si>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</si>
  <si>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</si>
  <si>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</si>
  <si>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</si>
  <si>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</si>
  <si>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</si>
  <si>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</si>
  <si>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</si>
  <si>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</si>
  <si>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</si>
  <si>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</si>
  <si>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</si>
  <si>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</si>
  <si>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</si>
  <si>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</si>
  <si>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</si>
  <si>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</si>
  <si>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</si>
  <si>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</si>
  <si>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</si>
  <si>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</si>
  <si>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</si>
  <si>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</si>
  <si>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</si>
  <si>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</si>
  <si>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</si>
  <si>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</si>
  <si>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</si>
  <si>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</si>
  <si>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</si>
  <si>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</si>
  <si>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</si>
  <si>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</si>
  <si>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</si>
  <si>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</si>
  <si>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</si>
  <si>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</si>
  <si>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</si>
  <si>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</si>
  <si>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</si>
  <si>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</si>
  <si>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</si>
  <si>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</si>
  <si>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</si>
  <si>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</si>
  <si>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</si>
  <si>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</si>
  <si>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</si>
  <si>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</si>
  <si>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</si>
  <si>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</si>
  <si>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</si>
  <si>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</si>
  <si>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</si>
  <si>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</si>
  <si>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</si>
  <si>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</si>
  <si>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</si>
  <si>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</si>
  <si>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</si>
  <si>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</si>
  <si>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</si>
  <si>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</si>
  <si>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</si>
  <si>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</si>
  <si>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</si>
  <si>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</si>
  <si>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t>K81911023C</t>
  </si>
  <si>
    <t>Fondi Besa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</si>
</sst>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39" sqref="B39"/>
    </sheetView>
  </sheetViews>
  <sheetFormatPr defaultRowHeight="15"/>
  <cols>
    <col min="1" max="1" width="48.28515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  <c r="B1" s="64">
        <v>2018</v>
      </c>
      <c r="C1" s="64"/>
      <c r="D1" s="64">
        <v>2017</v>
      </c>
    </row>
    <row r="2" spans="1:6">
      <c r="A2" s="42" t="s">
        <v>224</v>
      </c>
      <c r="B2" s="35" t="s">
        <v>271</v>
      </c>
      <c r="D2" s="35" t="s">
        <v>271</v>
      </c>
    </row>
    <row r="3" spans="1:6">
      <c r="A3" s="42" t="s">
        <v>225</v>
      </c>
      <c r="B3" s="35" t="s">
        <v>270</v>
      </c>
      <c r="D3" s="35" t="s">
        <v>270</v>
      </c>
    </row>
    <row r="4" spans="1:6">
      <c r="A4" s="42" t="s">
        <v>226</v>
      </c>
      <c r="B4" s="35" t="s">
        <v>269</v>
      </c>
      <c r="D4" s="35" t="s">
        <v>269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1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2466598097</v>
      </c>
      <c r="C10" s="44"/>
      <c r="D10" s="50">
        <v>1904958725</v>
      </c>
      <c r="E10" s="43"/>
      <c r="F10" s="62" t="s">
        <v>266</v>
      </c>
    </row>
    <row r="11" spans="1:6">
      <c r="A11" s="49" t="s">
        <v>261</v>
      </c>
      <c r="B11" s="50">
        <v>0</v>
      </c>
      <c r="C11" s="44"/>
      <c r="D11" s="50">
        <v>0</v>
      </c>
      <c r="E11" s="43"/>
      <c r="F11" s="62" t="s">
        <v>267</v>
      </c>
    </row>
    <row r="12" spans="1:6">
      <c r="A12" s="49" t="s">
        <v>262</v>
      </c>
      <c r="B12" s="50">
        <v>0</v>
      </c>
      <c r="C12" s="44"/>
      <c r="D12" s="50">
        <v>0</v>
      </c>
      <c r="E12" s="43"/>
      <c r="F12" s="62" t="s">
        <v>267</v>
      </c>
    </row>
    <row r="13" spans="1:6">
      <c r="A13" s="49" t="s">
        <v>263</v>
      </c>
      <c r="B13" s="50">
        <v>0</v>
      </c>
      <c r="C13" s="44"/>
      <c r="D13" s="50">
        <v>0</v>
      </c>
      <c r="E13" s="43"/>
      <c r="F13" s="62" t="s">
        <v>267</v>
      </c>
    </row>
    <row r="14" spans="1:6">
      <c r="A14" s="49" t="s">
        <v>264</v>
      </c>
      <c r="B14" s="50">
        <v>0</v>
      </c>
      <c r="C14" s="44"/>
      <c r="D14" s="50">
        <v>0</v>
      </c>
      <c r="E14" s="43"/>
      <c r="F14" s="62" t="s">
        <v>268</v>
      </c>
    </row>
    <row r="15" spans="1:6">
      <c r="A15" s="52" t="s">
        <v>230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18764234</v>
      </c>
      <c r="C16" s="44"/>
      <c r="D16" s="50">
        <v>61509440</v>
      </c>
      <c r="E16" s="43"/>
      <c r="F16" s="36"/>
    </row>
    <row r="17" spans="1:6" ht="30">
      <c r="A17" s="52" t="s">
        <v>231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0</v>
      </c>
      <c r="C18" s="44"/>
      <c r="D18" s="50">
        <v>0</v>
      </c>
      <c r="E18" s="43"/>
      <c r="F18" s="36"/>
    </row>
    <row r="19" spans="1:6">
      <c r="A19" s="52" t="s">
        <v>232</v>
      </c>
      <c r="B19" s="50">
        <f>-69230224-366463689</f>
        <v>-435693913</v>
      </c>
      <c r="C19" s="44"/>
      <c r="D19" s="50">
        <f>-58299829-77275425</f>
        <v>-135575254</v>
      </c>
      <c r="E19" s="43"/>
      <c r="F19" s="36"/>
    </row>
    <row r="20" spans="1:6">
      <c r="A20" s="52" t="s">
        <v>233</v>
      </c>
      <c r="B20" s="50">
        <v>-720230293</v>
      </c>
      <c r="C20" s="44"/>
      <c r="D20" s="50">
        <v>-645697910</v>
      </c>
      <c r="E20" s="43"/>
      <c r="F20" s="36"/>
    </row>
    <row r="21" spans="1:6">
      <c r="A21" s="52" t="s">
        <v>234</v>
      </c>
      <c r="B21" s="50">
        <v>-412273300</v>
      </c>
      <c r="C21" s="44"/>
      <c r="D21" s="50">
        <v>-351320200</v>
      </c>
      <c r="E21" s="43"/>
      <c r="F21" s="36"/>
    </row>
    <row r="22" spans="1:6">
      <c r="A22" s="52" t="s">
        <v>235</v>
      </c>
      <c r="B22" s="50">
        <f>63537394-388939852</f>
        <v>-325402458</v>
      </c>
      <c r="C22" s="44"/>
      <c r="D22" s="50">
        <f>-4750975-343233496</f>
        <v>-347984471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 ht="30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3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591762367</v>
      </c>
      <c r="C28" s="44"/>
      <c r="D28" s="57">
        <f>SUM(D10:D22,D24:D27)</f>
        <v>485890330</v>
      </c>
      <c r="E28" s="43"/>
      <c r="F28" s="36"/>
    </row>
    <row r="29" spans="1:6" ht="15" customHeight="1">
      <c r="A29" s="52" t="s">
        <v>26</v>
      </c>
      <c r="B29" s="50">
        <v>-138688345</v>
      </c>
      <c r="C29" s="44"/>
      <c r="D29" s="50">
        <v>-80808612</v>
      </c>
      <c r="E29" s="43"/>
      <c r="F29" s="36"/>
    </row>
    <row r="30" spans="1:6" ht="15" customHeight="1">
      <c r="A30" s="53" t="s">
        <v>239</v>
      </c>
      <c r="B30" s="57">
        <f>SUM(B28:B29)</f>
        <v>453074022</v>
      </c>
      <c r="C30" s="45"/>
      <c r="D30" s="57">
        <f>SUM(D28:D29)</f>
        <v>405081718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453074022</v>
      </c>
      <c r="C35" s="48"/>
      <c r="D35" s="58">
        <f>D30+D33</f>
        <v>405081718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>
        <v>298530474</v>
      </c>
      <c r="C38" s="44"/>
      <c r="D38" s="50">
        <v>265693099</v>
      </c>
      <c r="E38" s="43"/>
      <c r="F38" s="36"/>
    </row>
    <row r="39" spans="1:6">
      <c r="A39" s="52" t="s">
        <v>244</v>
      </c>
      <c r="B39" s="50">
        <v>154543549</v>
      </c>
      <c r="C39" s="44"/>
      <c r="D39" s="50">
        <v>139388620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>
        <f>+B35/5000000</f>
        <v>90.614804399999997</v>
      </c>
      <c r="C43" s="44"/>
      <c r="D43" s="50">
        <f>+(D35/5000000)</f>
        <v>81.016343599999999</v>
      </c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>
        <f>+(B30)/5000000</f>
        <v>90.614804399999997</v>
      </c>
      <c r="C47" s="36"/>
      <c r="D47" s="50">
        <f>+(D30)/5000000</f>
        <v>81.016343599999999</v>
      </c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453074022</v>
      </c>
      <c r="D50" s="59">
        <f>D35</f>
        <v>405081718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 ht="29.2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 ht="30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 ht="29.25">
      <c r="A61" s="53" t="s">
        <v>254</v>
      </c>
    </row>
    <row r="62" spans="1:5" ht="30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255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 ht="30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30" thickBot="1">
      <c r="A71" s="53" t="s">
        <v>258</v>
      </c>
      <c r="B71" s="60">
        <f>B69+B50</f>
        <v>453074022</v>
      </c>
      <c r="D71" s="60">
        <f>D69+D50</f>
        <v>405081718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50">
        <v>298530474</v>
      </c>
      <c r="C74" s="44"/>
      <c r="D74" s="50">
        <v>265693099</v>
      </c>
    </row>
    <row r="75" spans="1:4">
      <c r="A75" s="52" t="s">
        <v>244</v>
      </c>
      <c r="B75" s="50">
        <v>154543549</v>
      </c>
      <c r="C75" s="44"/>
      <c r="D75" s="50">
        <v>139388620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Irma Disha</cp:lastModifiedBy>
  <cp:lastPrinted>2016-10-03T09:59:38Z</cp:lastPrinted>
  <dcterms:created xsi:type="dcterms:W3CDTF">2012-01-19T09:31:29Z</dcterms:created>
  <dcterms:modified xsi:type="dcterms:W3CDTF">2019-12-04T12:13:59Z</dcterms:modified>
</cp:coreProperties>
</file>